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0B4AABE-6F9C-4CDB-AE35-86B83EC59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33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E10" i="1" l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G12" i="1" s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E12" i="1"/>
  <c r="D22" i="1"/>
  <c r="F21" i="1"/>
  <c r="G21" i="1"/>
  <c r="AK189" i="1"/>
  <c r="T27" i="1"/>
  <c r="AL189" i="1"/>
  <c r="A25" i="1"/>
  <c r="AK260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AJ12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G13" i="1" s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A42" i="1"/>
  <c r="T44" i="1"/>
  <c r="F40" i="1" l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Q41" i="1" s="1"/>
  <c r="AQ47" i="1"/>
  <c r="AS47" i="1"/>
  <c r="AR47" i="1"/>
  <c r="AP47" i="1"/>
  <c r="AC60" i="1"/>
  <c r="T48" i="1"/>
  <c r="A46" i="1"/>
  <c r="Y41" i="1" l="1"/>
  <c r="R41" i="1"/>
  <c r="S41" i="1" s="1"/>
  <c r="AF49" i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H40" i="1" l="1"/>
  <c r="H41" i="1" s="1"/>
  <c r="AH218" i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C71" i="1"/>
  <c r="AC72" i="1" s="1"/>
  <c r="AC73" i="1" s="1"/>
  <c r="AC74" i="1" s="1"/>
  <c r="AC75" i="1" s="1"/>
  <c r="AC76" i="1" s="1"/>
  <c r="AC77" i="1" s="1"/>
  <c r="AC78" i="1" s="1"/>
  <c r="AC79" i="1" s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H238" i="1" l="1"/>
  <c r="AI237" i="1"/>
  <c r="AJ237" i="1" s="1"/>
  <c r="AF69" i="1"/>
  <c r="AT67" i="1"/>
  <c r="AM68" i="1"/>
  <c r="AO69" i="1"/>
  <c r="AK234" i="1"/>
  <c r="AD70" i="1"/>
  <c r="AF70" i="1" s="1"/>
  <c r="AP68" i="1"/>
  <c r="AR68" i="1"/>
  <c r="AQ68" i="1"/>
  <c r="AS68" i="1"/>
  <c r="AM22" i="1"/>
  <c r="AF23" i="1"/>
  <c r="A67" i="1"/>
  <c r="T69" i="1"/>
  <c r="AD72" i="1" l="1"/>
  <c r="AK236" i="1"/>
  <c r="AI238" i="1"/>
  <c r="AJ238" i="1" s="1"/>
  <c r="AH239" i="1"/>
  <c r="AL236" i="1"/>
  <c r="AT68" i="1"/>
  <c r="AR69" i="1"/>
  <c r="AP69" i="1"/>
  <c r="AS69" i="1"/>
  <c r="AQ69" i="1"/>
  <c r="AO70" i="1"/>
  <c r="AK235" i="1"/>
  <c r="AD71" i="1"/>
  <c r="AM69" i="1"/>
  <c r="AL235" i="1"/>
  <c r="A68" i="1"/>
  <c r="T70" i="1"/>
  <c r="AH240" i="1" l="1"/>
  <c r="AI239" i="1"/>
  <c r="AJ239" i="1" s="1"/>
  <c r="AK237" i="1"/>
  <c r="AD73" i="1"/>
  <c r="AF73" i="1" s="1"/>
  <c r="AM71" i="1"/>
  <c r="AL237" i="1"/>
  <c r="AF71" i="1"/>
  <c r="AF72" i="1"/>
  <c r="AM70" i="1"/>
  <c r="AQ70" i="1"/>
  <c r="AR70" i="1"/>
  <c r="AP70" i="1"/>
  <c r="AS70" i="1"/>
  <c r="AO71" i="1"/>
  <c r="AT69" i="1"/>
  <c r="A69" i="1"/>
  <c r="T71" i="1"/>
  <c r="AM72" i="1" l="1"/>
  <c r="AL238" i="1"/>
  <c r="AK238" i="1"/>
  <c r="AD74" i="1"/>
  <c r="AI240" i="1"/>
  <c r="AJ240" i="1" s="1"/>
  <c r="AH241" i="1"/>
  <c r="AO72" i="1"/>
  <c r="AS71" i="1"/>
  <c r="AP71" i="1"/>
  <c r="AR71" i="1"/>
  <c r="AQ71" i="1"/>
  <c r="AT70" i="1"/>
  <c r="A70" i="1"/>
  <c r="T72" i="1"/>
  <c r="AF74" i="1" l="1"/>
  <c r="AM73" i="1"/>
  <c r="AI241" i="1"/>
  <c r="AJ241" i="1" s="1"/>
  <c r="AH242" i="1"/>
  <c r="AD75" i="1"/>
  <c r="AK239" i="1"/>
  <c r="AL239" i="1"/>
  <c r="AT71" i="1"/>
  <c r="AO73" i="1"/>
  <c r="AQ72" i="1"/>
  <c r="AR72" i="1"/>
  <c r="AP72" i="1"/>
  <c r="AS72" i="1"/>
  <c r="A71" i="1"/>
  <c r="T73" i="1"/>
  <c r="AK240" i="1" l="1"/>
  <c r="AD76" i="1"/>
  <c r="AI242" i="1"/>
  <c r="AJ242" i="1" s="1"/>
  <c r="AH243" i="1"/>
  <c r="AL240" i="1"/>
  <c r="AF75" i="1"/>
  <c r="AM74" i="1"/>
  <c r="AT72" i="1"/>
  <c r="AR73" i="1"/>
  <c r="AS73" i="1"/>
  <c r="AP73" i="1"/>
  <c r="AQ73" i="1"/>
  <c r="AO74" i="1"/>
  <c r="A72" i="1"/>
  <c r="T74" i="1"/>
  <c r="AM15" i="1"/>
  <c r="AF16" i="1"/>
  <c r="AL241" i="1" l="1"/>
  <c r="AD77" i="1"/>
  <c r="AF77" i="1" s="1"/>
  <c r="AK241" i="1"/>
  <c r="AH244" i="1"/>
  <c r="AI243" i="1"/>
  <c r="AJ243" i="1" s="1"/>
  <c r="AF76" i="1"/>
  <c r="AM75" i="1"/>
  <c r="AP74" i="1"/>
  <c r="AR74" i="1"/>
  <c r="AQ74" i="1"/>
  <c r="AS74" i="1"/>
  <c r="AO75" i="1"/>
  <c r="AT73" i="1"/>
  <c r="A73" i="1"/>
  <c r="T75" i="1"/>
  <c r="AL242" i="1" l="1"/>
  <c r="AK242" i="1"/>
  <c r="AD78" i="1"/>
  <c r="AF78" i="1" s="1"/>
  <c r="AI244" i="1"/>
  <c r="AJ244" i="1" s="1"/>
  <c r="AH245" i="1"/>
  <c r="AM76" i="1"/>
  <c r="AT74" i="1"/>
  <c r="AR75" i="1"/>
  <c r="AP75" i="1"/>
  <c r="AQ75" i="1"/>
  <c r="AS75" i="1"/>
  <c r="AO76" i="1"/>
  <c r="T76" i="1"/>
  <c r="A74" i="1"/>
  <c r="AM77" i="1" l="1"/>
  <c r="AL243" i="1"/>
  <c r="AD79" i="1"/>
  <c r="AK243" i="1"/>
  <c r="AI245" i="1"/>
  <c r="AJ245" i="1" s="1"/>
  <c r="AH246" i="1"/>
  <c r="AT75" i="1"/>
  <c r="AO77" i="1"/>
  <c r="AP76" i="1"/>
  <c r="AQ76" i="1"/>
  <c r="AR76" i="1"/>
  <c r="AS76" i="1"/>
  <c r="A75" i="1"/>
  <c r="T77" i="1"/>
  <c r="AM78" i="1" l="1"/>
  <c r="AL244" i="1"/>
  <c r="AK244" i="1"/>
  <c r="AI246" i="1"/>
  <c r="AJ246" i="1" s="1"/>
  <c r="AH247" i="1"/>
  <c r="AF79" i="1"/>
  <c r="AQ77" i="1"/>
  <c r="AS77" i="1"/>
  <c r="AP77" i="1"/>
  <c r="AR77" i="1"/>
  <c r="AO78" i="1"/>
  <c r="AT76" i="1"/>
  <c r="T78" i="1"/>
  <c r="A76" i="1"/>
  <c r="AM79" i="1" l="1"/>
  <c r="AH248" i="1"/>
  <c r="AI247" i="1"/>
  <c r="AJ247" i="1" s="1"/>
  <c r="AL245" i="1"/>
  <c r="AK245" i="1"/>
  <c r="AP78" i="1"/>
  <c r="AQ78" i="1"/>
  <c r="AS78" i="1"/>
  <c r="AR78" i="1"/>
  <c r="AO79" i="1"/>
  <c r="AT77" i="1"/>
  <c r="AD24" i="1"/>
  <c r="A77" i="1"/>
  <c r="T79" i="1"/>
  <c r="AL246" i="1" l="1"/>
  <c r="AK246" i="1"/>
  <c r="AH249" i="1"/>
  <c r="AI248" i="1"/>
  <c r="AJ248" i="1" s="1"/>
  <c r="AT78" i="1"/>
  <c r="AS79" i="1"/>
  <c r="AR79" i="1"/>
  <c r="AP79" i="1"/>
  <c r="AQ79" i="1"/>
  <c r="AO80" i="1"/>
  <c r="AF24" i="1"/>
  <c r="AM23" i="1"/>
  <c r="AD25" i="1"/>
  <c r="T80" i="1"/>
  <c r="A78" i="1"/>
  <c r="AK247" i="1" l="1"/>
  <c r="AI249" i="1"/>
  <c r="AJ249" i="1" s="1"/>
  <c r="AH250" i="1"/>
  <c r="AL247" i="1"/>
  <c r="AS80" i="1"/>
  <c r="AQ80" i="1"/>
  <c r="AR80" i="1"/>
  <c r="AP80" i="1"/>
  <c r="AO81" i="1"/>
  <c r="AT79" i="1"/>
  <c r="AF25" i="1"/>
  <c r="AF26" i="1"/>
  <c r="AM24" i="1"/>
  <c r="A79" i="1"/>
  <c r="T81" i="1"/>
  <c r="AL248" i="1" l="1"/>
  <c r="AK248" i="1"/>
  <c r="AI250" i="1"/>
  <c r="AJ250" i="1" s="1"/>
  <c r="AH251" i="1"/>
  <c r="AP81" i="1"/>
  <c r="AS81" i="1"/>
  <c r="AQ81" i="1"/>
  <c r="AR81" i="1"/>
  <c r="AO82" i="1"/>
  <c r="AT80" i="1"/>
  <c r="T82" i="1"/>
  <c r="A80" i="1"/>
  <c r="AH252" i="1" l="1"/>
  <c r="AI251" i="1"/>
  <c r="AJ251" i="1" s="1"/>
  <c r="AL249" i="1"/>
  <c r="AK249" i="1"/>
  <c r="AT81" i="1"/>
  <c r="AR82" i="1"/>
  <c r="AP82" i="1"/>
  <c r="AQ82" i="1"/>
  <c r="AS82" i="1"/>
  <c r="AO83" i="1"/>
  <c r="A81" i="1"/>
  <c r="T83" i="1"/>
  <c r="AL250" i="1" l="1"/>
  <c r="AK250" i="1"/>
  <c r="AI252" i="1"/>
  <c r="AJ252" i="1" s="1"/>
  <c r="AH253" i="1"/>
  <c r="AT82" i="1"/>
  <c r="AR83" i="1"/>
  <c r="AP83" i="1"/>
  <c r="AQ83" i="1"/>
  <c r="AS83" i="1"/>
  <c r="AO84" i="1"/>
  <c r="A82" i="1"/>
  <c r="T84" i="1"/>
  <c r="AI253" i="1" l="1"/>
  <c r="AJ253" i="1" s="1"/>
  <c r="AH254" i="1"/>
  <c r="AK251" i="1"/>
  <c r="AL251" i="1"/>
  <c r="AR84" i="1"/>
  <c r="AQ84" i="1"/>
  <c r="AP84" i="1"/>
  <c r="AS84" i="1"/>
  <c r="AO85" i="1"/>
  <c r="AT83" i="1"/>
  <c r="T85" i="1"/>
  <c r="A83" i="1"/>
  <c r="AI254" i="1" l="1"/>
  <c r="AJ254" i="1" s="1"/>
  <c r="AH255" i="1"/>
  <c r="AK252" i="1"/>
  <c r="AL252" i="1"/>
  <c r="AO86" i="1"/>
  <c r="AS85" i="1"/>
  <c r="AP85" i="1"/>
  <c r="AQ85" i="1"/>
  <c r="AR85" i="1"/>
  <c r="AT84" i="1"/>
  <c r="AM25" i="1"/>
  <c r="T86" i="1"/>
  <c r="A84" i="1"/>
  <c r="AM16" i="1"/>
  <c r="AF17" i="1"/>
  <c r="AI255" i="1" l="1"/>
  <c r="AJ255" i="1" s="1"/>
  <c r="AH256" i="1"/>
  <c r="AL253" i="1"/>
  <c r="AK253" i="1"/>
  <c r="AT85" i="1"/>
  <c r="AO87" i="1"/>
  <c r="AQ86" i="1"/>
  <c r="AS86" i="1"/>
  <c r="AR86" i="1"/>
  <c r="AP86" i="1"/>
  <c r="A85" i="1"/>
  <c r="T87" i="1"/>
  <c r="AH257" i="1" l="1"/>
  <c r="AI256" i="1"/>
  <c r="AJ256" i="1" s="1"/>
  <c r="AL254" i="1"/>
  <c r="AK254" i="1"/>
  <c r="AO88" i="1"/>
  <c r="AS87" i="1"/>
  <c r="AR87" i="1"/>
  <c r="AP87" i="1"/>
  <c r="AQ87" i="1"/>
  <c r="AT86" i="1"/>
  <c r="A86" i="1"/>
  <c r="T88" i="1"/>
  <c r="Q40" i="1" l="1"/>
  <c r="AK255" i="1"/>
  <c r="AI257" i="1"/>
  <c r="AJ257" i="1" s="1"/>
  <c r="AH258" i="1"/>
  <c r="AL255" i="1"/>
  <c r="AT87" i="1"/>
  <c r="AR88" i="1"/>
  <c r="AP88" i="1"/>
  <c r="AS88" i="1"/>
  <c r="AQ88" i="1"/>
  <c r="AO89" i="1"/>
  <c r="T89" i="1"/>
  <c r="A87" i="1"/>
  <c r="R40" i="1" l="1"/>
  <c r="S40" i="1" s="1"/>
  <c r="AA41" i="1"/>
  <c r="U41" i="1"/>
  <c r="W41" i="1" s="1"/>
  <c r="C41" i="1"/>
  <c r="Z41" i="1"/>
  <c r="AI258" i="1"/>
  <c r="AJ258" i="1" s="1"/>
  <c r="AH259" i="1"/>
  <c r="AL256" i="1"/>
  <c r="AK256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L257" i="1" l="1"/>
  <c r="AK257" i="1"/>
  <c r="AH260" i="1"/>
  <c r="AI260" i="1" s="1"/>
  <c r="AJ260" i="1" s="1"/>
  <c r="AI259" i="1"/>
  <c r="AJ259" i="1" s="1"/>
  <c r="R19" i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K259" i="1" l="1"/>
  <c r="AL260" i="1"/>
  <c r="AL258" i="1"/>
  <c r="AK258" i="1"/>
  <c r="AL259" i="1"/>
  <c r="Z40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AA40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C40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Q89" i="1"/>
  <c r="R89" i="1" s="1"/>
  <c r="S89" i="1" s="1"/>
  <c r="AR91" i="1"/>
  <c r="AP91" i="1"/>
  <c r="AQ91" i="1"/>
  <c r="AS91" i="1"/>
  <c r="AT90" i="1"/>
  <c r="AO92" i="1"/>
  <c r="T92" i="1"/>
  <c r="A90" i="1"/>
  <c r="Q90" i="1" l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A91" i="1" l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Z92" i="1" l="1"/>
  <c r="Q92" i="1"/>
  <c r="R92" i="1" s="1"/>
  <c r="S92" i="1" s="1"/>
  <c r="AA92" i="1"/>
  <c r="AR94" i="1"/>
  <c r="AP94" i="1"/>
  <c r="AQ94" i="1"/>
  <c r="AS94" i="1"/>
  <c r="AT93" i="1"/>
  <c r="J11" i="1"/>
  <c r="A93" i="1"/>
  <c r="T95" i="1"/>
  <c r="AA93" i="1" l="1"/>
  <c r="Q93" i="1"/>
  <c r="R93" i="1" s="1"/>
  <c r="S93" i="1" s="1"/>
  <c r="Z93" i="1"/>
  <c r="AT94" i="1"/>
  <c r="K11" i="1"/>
  <c r="L11" i="1" s="1"/>
  <c r="O11" i="1" s="1"/>
  <c r="I12" i="1"/>
  <c r="M12" i="1" s="1"/>
  <c r="A94" i="1"/>
  <c r="T96" i="1"/>
  <c r="Z94" i="1" l="1"/>
  <c r="Q94" i="1"/>
  <c r="R94" i="1" s="1"/>
  <c r="S94" i="1" s="1"/>
  <c r="AA94" i="1"/>
  <c r="I13" i="1"/>
  <c r="I14" i="1" s="1"/>
  <c r="J12" i="1"/>
  <c r="K12" i="1" s="1"/>
  <c r="L12" i="1" s="1"/>
  <c r="O12" i="1" s="1"/>
  <c r="A95" i="1"/>
  <c r="T97" i="1"/>
  <c r="AA95" i="1" l="1"/>
  <c r="Q95" i="1"/>
  <c r="R95" i="1" s="1"/>
  <c r="S95" i="1" s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Y95" i="1" l="1"/>
  <c r="Z96" i="1"/>
  <c r="Q96" i="1"/>
  <c r="R96" i="1" s="1"/>
  <c r="S96" i="1" s="1"/>
  <c r="AA96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AA97" i="1"/>
  <c r="Q97" i="1"/>
  <c r="R97" i="1" s="1"/>
  <c r="S97" i="1" s="1"/>
  <c r="Z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U13" i="1" l="1"/>
  <c r="U14" i="1" s="1"/>
  <c r="Y97" i="1"/>
  <c r="Z98" i="1"/>
  <c r="Q98" i="1"/>
  <c r="R98" i="1" s="1"/>
  <c r="S98" i="1" s="1"/>
  <c r="AA98" i="1"/>
  <c r="J16" i="1"/>
  <c r="K16" i="1" s="1"/>
  <c r="L16" i="1" s="1"/>
  <c r="O16" i="1" s="1"/>
  <c r="M17" i="1"/>
  <c r="X12" i="1"/>
  <c r="B12" i="1" s="1"/>
  <c r="I18" i="1"/>
  <c r="T101" i="1"/>
  <c r="A99" i="1"/>
  <c r="W13" i="1" l="1"/>
  <c r="Y98" i="1"/>
  <c r="J17" i="1"/>
  <c r="K17" i="1" s="1"/>
  <c r="L17" i="1" s="1"/>
  <c r="O17" i="1" s="1"/>
  <c r="P17" i="1" s="1"/>
  <c r="AA99" i="1"/>
  <c r="Q99" i="1"/>
  <c r="R99" i="1" s="1"/>
  <c r="S99" i="1" s="1"/>
  <c r="Z99" i="1"/>
  <c r="M18" i="1"/>
  <c r="W14" i="1"/>
  <c r="U15" i="1"/>
  <c r="P13" i="1"/>
  <c r="P15" i="1"/>
  <c r="P16" i="1"/>
  <c r="P14" i="1"/>
  <c r="I19" i="1"/>
  <c r="I20" i="1" s="1"/>
  <c r="A100" i="1"/>
  <c r="T102" i="1"/>
  <c r="X13" i="1" l="1"/>
  <c r="B13" i="1" s="1"/>
  <c r="J18" i="1"/>
  <c r="K18" i="1" s="1"/>
  <c r="L18" i="1" s="1"/>
  <c r="O18" i="1" s="1"/>
  <c r="Y99" i="1"/>
  <c r="Z100" i="1"/>
  <c r="Q100" i="1"/>
  <c r="R100" i="1" s="1"/>
  <c r="S100" i="1" s="1"/>
  <c r="AA100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J19" i="1" l="1"/>
  <c r="K19" i="1" s="1"/>
  <c r="L19" i="1" s="1"/>
  <c r="O19" i="1" s="1"/>
  <c r="P19" i="1" s="1"/>
  <c r="AA101" i="1"/>
  <c r="AA102" i="1" s="1"/>
  <c r="Z101" i="1"/>
  <c r="Z102" i="1" s="1"/>
  <c r="W16" i="1"/>
  <c r="X16" i="1" s="1"/>
  <c r="B16" i="1" s="1"/>
  <c r="U17" i="1"/>
  <c r="P18" i="1"/>
  <c r="I21" i="1"/>
  <c r="A102" i="1"/>
  <c r="T104" i="1"/>
  <c r="J20" i="1" l="1"/>
  <c r="K20" i="1" s="1"/>
  <c r="Q102" i="1"/>
  <c r="R102" i="1" s="1"/>
  <c r="S102" i="1" s="1"/>
  <c r="M21" i="1"/>
  <c r="W17" i="1"/>
  <c r="X17" i="1" s="1"/>
  <c r="B17" i="1" s="1"/>
  <c r="U18" i="1"/>
  <c r="I22" i="1"/>
  <c r="T105" i="1"/>
  <c r="A103" i="1"/>
  <c r="J21" i="1" l="1"/>
  <c r="K21" i="1" s="1"/>
  <c r="L21" i="1" s="1"/>
  <c r="O21" i="1" s="1"/>
  <c r="AA103" i="1"/>
  <c r="Z103" i="1"/>
  <c r="L20" i="1"/>
  <c r="O20" i="1" s="1"/>
  <c r="P20" i="1" s="1"/>
  <c r="Q103" i="1"/>
  <c r="R103" i="1" s="1"/>
  <c r="S103" i="1" s="1"/>
  <c r="M22" i="1"/>
  <c r="W18" i="1"/>
  <c r="X18" i="1" s="1"/>
  <c r="B18" i="1" s="1"/>
  <c r="U19" i="1"/>
  <c r="U20" i="1" s="1"/>
  <c r="W20" i="1" s="1"/>
  <c r="I23" i="1"/>
  <c r="A104" i="1"/>
  <c r="Q104" i="1" s="1"/>
  <c r="T106" i="1"/>
  <c r="J22" i="1" l="1"/>
  <c r="K22" i="1" s="1"/>
  <c r="L22" i="1" s="1"/>
  <c r="O22" i="1" s="1"/>
  <c r="P22" i="1" s="1"/>
  <c r="X20" i="1"/>
  <c r="B20" i="1" s="1"/>
  <c r="R104" i="1"/>
  <c r="Z104" i="1"/>
  <c r="Z105" i="1" s="1"/>
  <c r="AA104" i="1"/>
  <c r="AA105" i="1" s="1"/>
  <c r="M23" i="1"/>
  <c r="W19" i="1"/>
  <c r="X19" i="1" s="1"/>
  <c r="B19" i="1" s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AA106" i="1"/>
  <c r="Z106" i="1"/>
  <c r="M24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Y106" i="1" s="1"/>
  <c r="M25" i="1"/>
  <c r="M26" i="1" s="1"/>
  <c r="W21" i="1"/>
  <c r="X21" i="1" s="1"/>
  <c r="B21" i="1" s="1"/>
  <c r="U22" i="1"/>
  <c r="A107" i="1"/>
  <c r="T109" i="1"/>
  <c r="J25" i="1" l="1"/>
  <c r="K25" i="1" s="1"/>
  <c r="L25" i="1" s="1"/>
  <c r="O25" i="1" s="1"/>
  <c r="Q107" i="1"/>
  <c r="R107" i="1" s="1"/>
  <c r="S107" i="1" s="1"/>
  <c r="R106" i="1"/>
  <c r="S106" i="1" s="1"/>
  <c r="AA107" i="1"/>
  <c r="Z107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Z108" i="1"/>
  <c r="Y107" i="1"/>
  <c r="AA108" i="1"/>
  <c r="Q108" i="1"/>
  <c r="R108" i="1" s="1"/>
  <c r="S108" i="1" s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M28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M29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AA111" i="1"/>
  <c r="Q111" i="1"/>
  <c r="R111" i="1" s="1"/>
  <c r="S111" i="1" s="1"/>
  <c r="Z111" i="1"/>
  <c r="M30" i="1"/>
  <c r="U27" i="1"/>
  <c r="I31" i="1"/>
  <c r="T114" i="1"/>
  <c r="A112" i="1"/>
  <c r="J30" i="1" l="1"/>
  <c r="K30" i="1" s="1"/>
  <c r="L30" i="1" s="1"/>
  <c r="O30" i="1" s="1"/>
  <c r="P30" i="1" s="1"/>
  <c r="Z112" i="1"/>
  <c r="Y111" i="1"/>
  <c r="Q112" i="1"/>
  <c r="R112" i="1" s="1"/>
  <c r="S112" i="1" s="1"/>
  <c r="AA112" i="1"/>
  <c r="M31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AA113" i="1"/>
  <c r="Y112" i="1"/>
  <c r="Q113" i="1"/>
  <c r="R113" i="1" s="1"/>
  <c r="S113" i="1" s="1"/>
  <c r="Z113" i="1"/>
  <c r="M32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113" i="1"/>
  <c r="Z114" i="1"/>
  <c r="Q114" i="1"/>
  <c r="R114" i="1" s="1"/>
  <c r="S114" i="1" s="1"/>
  <c r="AA114" i="1"/>
  <c r="M33" i="1"/>
  <c r="W29" i="1"/>
  <c r="X29" i="1" s="1"/>
  <c r="B29" i="1" s="1"/>
  <c r="U30" i="1"/>
  <c r="N33" i="1"/>
  <c r="I34" i="1"/>
  <c r="A115" i="1"/>
  <c r="T117" i="1"/>
  <c r="J33" i="1" l="1"/>
  <c r="K33" i="1" s="1"/>
  <c r="L33" i="1" s="1"/>
  <c r="O33" i="1" s="1"/>
  <c r="Y114" i="1"/>
  <c r="AA115" i="1"/>
  <c r="Q115" i="1"/>
  <c r="R115" i="1" s="1"/>
  <c r="S115" i="1" s="1"/>
  <c r="Z115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Y115" i="1"/>
  <c r="Z116" i="1"/>
  <c r="Q116" i="1"/>
  <c r="R116" i="1" s="1"/>
  <c r="S116" i="1" s="1"/>
  <c r="AA116" i="1"/>
  <c r="M35" i="1"/>
  <c r="W31" i="1"/>
  <c r="X31" i="1" s="1"/>
  <c r="B31" i="1" s="1"/>
  <c r="U32" i="1"/>
  <c r="N34" i="1"/>
  <c r="P33" i="1"/>
  <c r="I36" i="1"/>
  <c r="A117" i="1"/>
  <c r="T119" i="1"/>
  <c r="O34" i="1" l="1"/>
  <c r="P34" i="1" s="1"/>
  <c r="J35" i="1"/>
  <c r="K35" i="1" s="1"/>
  <c r="L35" i="1" s="1"/>
  <c r="Y116" i="1"/>
  <c r="AA117" i="1"/>
  <c r="Z117" i="1"/>
  <c r="Q117" i="1"/>
  <c r="R117" i="1" s="1"/>
  <c r="S117" i="1" s="1"/>
  <c r="M36" i="1"/>
  <c r="W32" i="1"/>
  <c r="X32" i="1" s="1"/>
  <c r="B32" i="1" s="1"/>
  <c r="U33" i="1"/>
  <c r="N35" i="1"/>
  <c r="I37" i="1"/>
  <c r="I38" i="1" s="1"/>
  <c r="A118" i="1"/>
  <c r="T120" i="1"/>
  <c r="O35" i="1" l="1"/>
  <c r="P35" i="1" s="1"/>
  <c r="J36" i="1"/>
  <c r="K36" i="1" s="1"/>
  <c r="L36" i="1" s="1"/>
  <c r="Z118" i="1"/>
  <c r="Q118" i="1"/>
  <c r="R118" i="1" s="1"/>
  <c r="S118" i="1" s="1"/>
  <c r="Y117" i="1"/>
  <c r="AA118" i="1"/>
  <c r="I39" i="1"/>
  <c r="I40" i="1" s="1"/>
  <c r="I41" i="1" s="1"/>
  <c r="M37" i="1"/>
  <c r="M38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J41" i="1"/>
  <c r="K41" i="1" s="1"/>
  <c r="AA119" i="1"/>
  <c r="Y118" i="1"/>
  <c r="Q119" i="1"/>
  <c r="R119" i="1" s="1"/>
  <c r="S119" i="1" s="1"/>
  <c r="Z119" i="1"/>
  <c r="M39" i="1"/>
  <c r="W34" i="1"/>
  <c r="X34" i="1" s="1"/>
  <c r="B34" i="1" s="1"/>
  <c r="U35" i="1"/>
  <c r="N37" i="1"/>
  <c r="A120" i="1"/>
  <c r="T122" i="1"/>
  <c r="J38" i="1" l="1"/>
  <c r="K38" i="1" s="1"/>
  <c r="L38" i="1" s="1"/>
  <c r="E41" i="1"/>
  <c r="F41" i="1"/>
  <c r="Z120" i="1"/>
  <c r="Y119" i="1"/>
  <c r="Q120" i="1"/>
  <c r="R120" i="1" s="1"/>
  <c r="S120" i="1" s="1"/>
  <c r="AA120" i="1"/>
  <c r="O37" i="1"/>
  <c r="P37" i="1" s="1"/>
  <c r="N38" i="1"/>
  <c r="W35" i="1"/>
  <c r="X35" i="1" s="1"/>
  <c r="B35" i="1" s="1"/>
  <c r="U36" i="1"/>
  <c r="T123" i="1"/>
  <c r="A121" i="1"/>
  <c r="J39" i="1" l="1"/>
  <c r="J40" i="1" s="1"/>
  <c r="D41" i="1"/>
  <c r="G41" i="1" s="1"/>
  <c r="Y120" i="1"/>
  <c r="AA121" i="1"/>
  <c r="Z121" i="1"/>
  <c r="Q121" i="1"/>
  <c r="R121" i="1" s="1"/>
  <c r="S121" i="1" s="1"/>
  <c r="N39" i="1"/>
  <c r="O38" i="1"/>
  <c r="P38" i="1" s="1"/>
  <c r="W36" i="1"/>
  <c r="X36" i="1" s="1"/>
  <c r="B36" i="1" s="1"/>
  <c r="U37" i="1"/>
  <c r="U38" i="1" s="1"/>
  <c r="W38" i="1" s="1"/>
  <c r="A122" i="1"/>
  <c r="T124" i="1"/>
  <c r="K39" i="1" l="1"/>
  <c r="L39" i="1" s="1"/>
  <c r="M40" i="1" s="1"/>
  <c r="L41" i="1"/>
  <c r="K40" i="1"/>
  <c r="L40" i="1" s="1"/>
  <c r="N40" i="1"/>
  <c r="Y121" i="1"/>
  <c r="Z122" i="1"/>
  <c r="Q122" i="1"/>
  <c r="R122" i="1" s="1"/>
  <c r="S122" i="1" s="1"/>
  <c r="AA122" i="1"/>
  <c r="X38" i="1"/>
  <c r="B38" i="1" s="1"/>
  <c r="W37" i="1"/>
  <c r="X37" i="1" s="1"/>
  <c r="B37" i="1" s="1"/>
  <c r="T125" i="1"/>
  <c r="A123" i="1"/>
  <c r="O39" i="1" l="1"/>
  <c r="P39" i="1" s="1"/>
  <c r="U39" i="1"/>
  <c r="W39" i="1" s="1"/>
  <c r="O40" i="1"/>
  <c r="P40" i="1" s="1"/>
  <c r="M41" i="1"/>
  <c r="N41" i="1" s="1"/>
  <c r="O41" i="1" s="1"/>
  <c r="P41" i="1" s="1"/>
  <c r="Y122" i="1"/>
  <c r="Q123" i="1"/>
  <c r="R123" i="1" s="1"/>
  <c r="S123" i="1" s="1"/>
  <c r="AA123" i="1"/>
  <c r="Z123" i="1"/>
  <c r="T126" i="1"/>
  <c r="A124" i="1"/>
  <c r="X39" i="1" l="1"/>
  <c r="B39" i="1" s="1"/>
  <c r="U40" i="1"/>
  <c r="W40" i="1" s="1"/>
  <c r="X40" i="1" s="1"/>
  <c r="B40" i="1" s="1"/>
  <c r="X41" i="1"/>
  <c r="B41" i="1" s="1"/>
  <c r="Z124" i="1"/>
  <c r="Y123" i="1"/>
  <c r="Q124" i="1"/>
  <c r="R124" i="1" s="1"/>
  <c r="S124" i="1" s="1"/>
  <c r="AA124" i="1"/>
  <c r="A125" i="1"/>
  <c r="T127" i="1"/>
  <c r="Y40" i="1" l="1"/>
  <c r="Y124" i="1"/>
  <c r="AA125" i="1"/>
  <c r="Q125" i="1"/>
  <c r="R125" i="1" s="1"/>
  <c r="S125" i="1" s="1"/>
  <c r="Z125" i="1"/>
  <c r="T128" i="1"/>
  <c r="A126" i="1"/>
  <c r="Z126" i="1" l="1"/>
  <c r="Q126" i="1"/>
  <c r="R126" i="1" s="1"/>
  <c r="S126" i="1" s="1"/>
  <c r="Y125" i="1"/>
  <c r="AA126" i="1"/>
  <c r="T129" i="1"/>
  <c r="A127" i="1"/>
  <c r="AA127" i="1" l="1"/>
  <c r="Q127" i="1"/>
  <c r="Y127" i="1" s="1"/>
  <c r="Y126" i="1"/>
  <c r="Z127" i="1"/>
  <c r="A128" i="1"/>
  <c r="T130" i="1"/>
  <c r="Q128" i="1" l="1"/>
  <c r="R128" i="1" s="1"/>
  <c r="S128" i="1" s="1"/>
  <c r="R127" i="1"/>
  <c r="S127" i="1" s="1"/>
  <c r="AA128" i="1"/>
  <c r="Z128" i="1"/>
  <c r="A129" i="1"/>
  <c r="T131" i="1"/>
  <c r="Y128" i="1" l="1"/>
  <c r="AA129" i="1"/>
  <c r="Z129" i="1"/>
  <c r="Q129" i="1"/>
  <c r="R129" i="1" s="1"/>
  <c r="S129" i="1" s="1"/>
  <c r="T132" i="1"/>
  <c r="A130" i="1"/>
  <c r="Z130" i="1" l="1"/>
  <c r="Q130" i="1"/>
  <c r="R130" i="1" s="1"/>
  <c r="S130" i="1" s="1"/>
  <c r="AA130" i="1"/>
  <c r="A131" i="1"/>
  <c r="T133" i="1"/>
  <c r="AA131" i="1" l="1"/>
  <c r="Z131" i="1"/>
  <c r="Q131" i="1"/>
  <c r="R131" i="1" s="1"/>
  <c r="S131" i="1" s="1"/>
  <c r="T134" i="1"/>
  <c r="A132" i="1"/>
  <c r="Q132" i="1" s="1"/>
  <c r="Y131" i="1" l="1"/>
  <c r="Z132" i="1"/>
  <c r="Z133" i="1" s="1"/>
  <c r="R132" i="1"/>
  <c r="AA132" i="1"/>
  <c r="AA133" i="1" s="1"/>
  <c r="A133" i="1"/>
  <c r="Q133" i="1" s="1"/>
  <c r="T135" i="1"/>
  <c r="AA134" i="1" l="1"/>
  <c r="R133" i="1"/>
  <c r="Z134" i="1"/>
  <c r="A134" i="1"/>
  <c r="T136" i="1"/>
  <c r="Q134" i="1" l="1"/>
  <c r="T137" i="1"/>
  <c r="A135" i="1"/>
  <c r="Z135" i="1" l="1"/>
  <c r="R134" i="1"/>
  <c r="S134" i="1" s="1"/>
  <c r="Q135" i="1"/>
  <c r="AA135" i="1"/>
  <c r="T138" i="1"/>
  <c r="A136" i="1"/>
  <c r="AA136" i="1" l="1"/>
  <c r="Z136" i="1"/>
  <c r="R135" i="1"/>
  <c r="S135" i="1" s="1"/>
  <c r="Q136" i="1"/>
  <c r="R136" i="1" s="1"/>
  <c r="S136" i="1" s="1"/>
  <c r="A137" i="1"/>
  <c r="T139" i="1"/>
  <c r="Y136" i="1" l="1"/>
  <c r="Z137" i="1"/>
  <c r="Q137" i="1"/>
  <c r="R137" i="1" s="1"/>
  <c r="S137" i="1" s="1"/>
  <c r="AA137" i="1"/>
  <c r="T140" i="1"/>
  <c r="A138" i="1"/>
  <c r="AA138" i="1" l="1"/>
  <c r="Y137" i="1"/>
  <c r="Q138" i="1"/>
  <c r="R138" i="1" s="1"/>
  <c r="S138" i="1" s="1"/>
  <c r="Z138" i="1"/>
  <c r="A139" i="1"/>
  <c r="T141" i="1"/>
  <c r="Z139" i="1" l="1"/>
  <c r="Y138" i="1"/>
  <c r="Q139" i="1"/>
  <c r="R139" i="1" s="1"/>
  <c r="S139" i="1" s="1"/>
  <c r="AA139" i="1"/>
  <c r="A140" i="1"/>
  <c r="T142" i="1"/>
  <c r="AA140" i="1" l="1"/>
  <c r="Y139" i="1"/>
  <c r="Q140" i="1"/>
  <c r="R140" i="1" s="1"/>
  <c r="S140" i="1" s="1"/>
  <c r="Z140" i="1"/>
  <c r="T143" i="1"/>
  <c r="A141" i="1"/>
  <c r="Y140" i="1" l="1"/>
  <c r="Z141" i="1"/>
  <c r="Q141" i="1"/>
  <c r="R141" i="1" s="1"/>
  <c r="S141" i="1" s="1"/>
  <c r="AA141" i="1"/>
  <c r="A142" i="1"/>
  <c r="T144" i="1"/>
  <c r="Q142" i="1" l="1"/>
  <c r="R142" i="1" s="1"/>
  <c r="S142" i="1" s="1"/>
  <c r="AA142" i="1"/>
  <c r="Z142" i="1"/>
  <c r="Y141" i="1"/>
  <c r="A143" i="1"/>
  <c r="T145" i="1"/>
  <c r="Z143" i="1" l="1"/>
  <c r="Y142" i="1"/>
  <c r="AA143" i="1"/>
  <c r="Q143" i="1"/>
  <c r="R143" i="1" s="1"/>
  <c r="S143" i="1" s="1"/>
  <c r="A144" i="1"/>
  <c r="T146" i="1"/>
  <c r="AA144" i="1" l="1"/>
  <c r="Z144" i="1"/>
  <c r="Q144" i="1"/>
  <c r="R144" i="1" s="1"/>
  <c r="S144" i="1" s="1"/>
  <c r="Y143" i="1"/>
  <c r="T147" i="1"/>
  <c r="A145" i="1"/>
  <c r="Z145" i="1" l="1"/>
  <c r="AA145" i="1"/>
  <c r="Y144" i="1"/>
  <c r="Q145" i="1"/>
  <c r="R145" i="1" s="1"/>
  <c r="S145" i="1" s="1"/>
  <c r="T148" i="1"/>
  <c r="A146" i="1"/>
  <c r="Y145" i="1" l="1"/>
  <c r="Q146" i="1"/>
  <c r="R146" i="1" s="1"/>
  <c r="S146" i="1" s="1"/>
  <c r="Z146" i="1"/>
  <c r="AA146" i="1"/>
  <c r="T149" i="1"/>
  <c r="A147" i="1"/>
  <c r="Q147" i="1" l="1"/>
  <c r="R147" i="1" s="1"/>
  <c r="S147" i="1" s="1"/>
  <c r="Z147" i="1"/>
  <c r="AA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Y148" i="1" l="1"/>
  <c r="Z149" i="1"/>
  <c r="Q149" i="1"/>
  <c r="R149" i="1" s="1"/>
  <c r="S149" i="1" s="1"/>
  <c r="AA149" i="1"/>
  <c r="A150" i="1"/>
  <c r="T152" i="1"/>
  <c r="AA150" i="1" l="1"/>
  <c r="Y149" i="1"/>
  <c r="Q150" i="1"/>
  <c r="R150" i="1" s="1"/>
  <c r="S150" i="1" s="1"/>
  <c r="Z150" i="1"/>
  <c r="T153" i="1"/>
  <c r="A151" i="1"/>
  <c r="AA151" i="1" l="1"/>
  <c r="Z151" i="1"/>
  <c r="Y150" i="1"/>
  <c r="Q151" i="1"/>
  <c r="R151" i="1" s="1"/>
  <c r="S151" i="1" s="1"/>
  <c r="A152" i="1"/>
  <c r="T154" i="1"/>
  <c r="Y151" i="1" l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 s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Z284" i="1" s="1"/>
  <c r="R283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Y286" i="1" s="1"/>
  <c r="AA286" i="1"/>
  <c r="S285" i="1"/>
  <c r="T288" i="1"/>
  <c r="A286" i="1"/>
  <c r="Q286" i="1" l="1"/>
  <c r="A287" i="1"/>
  <c r="T289" i="1"/>
  <c r="R286" i="1" l="1"/>
  <c r="S286" i="1" s="1"/>
  <c r="Z287" i="1"/>
  <c r="Y287" i="1" s="1"/>
  <c r="AA287" i="1"/>
  <c r="Q287" i="1"/>
  <c r="R287" i="1" s="1"/>
  <c r="S287" i="1" s="1"/>
  <c r="T290" i="1"/>
  <c r="A288" i="1"/>
  <c r="AA288" i="1" l="1"/>
  <c r="Q288" i="1"/>
  <c r="R288" i="1" s="1"/>
  <c r="S288" i="1" s="1"/>
  <c r="Z288" i="1"/>
  <c r="Y288" i="1" s="1"/>
  <c r="A289" i="1"/>
  <c r="T291" i="1"/>
  <c r="Z289" i="1" l="1"/>
  <c r="Y289" i="1" s="1"/>
  <c r="Q289" i="1"/>
  <c r="R289" i="1" s="1"/>
  <c r="S289" i="1" s="1"/>
  <c r="AA289" i="1"/>
  <c r="T292" i="1"/>
  <c r="A290" i="1"/>
  <c r="Q290" i="1" s="1"/>
  <c r="R290" i="1" s="1"/>
  <c r="AA290" i="1" l="1"/>
  <c r="AA291" i="1" s="1"/>
  <c r="Z290" i="1"/>
  <c r="S290" i="1"/>
  <c r="A291" i="1"/>
  <c r="T293" i="1"/>
  <c r="Z291" i="1" l="1"/>
  <c r="Y291" i="1" s="1"/>
  <c r="Y290" i="1"/>
  <c r="Q291" i="1"/>
  <c r="R291" i="1" s="1"/>
  <c r="S291" i="1" s="1"/>
  <c r="A292" i="1"/>
  <c r="T294" i="1"/>
  <c r="AA292" i="1" l="1"/>
  <c r="Q292" i="1"/>
  <c r="R292" i="1" s="1"/>
  <c r="S292" i="1" s="1"/>
  <c r="Z292" i="1"/>
  <c r="Y292" i="1" s="1"/>
  <c r="T295" i="1"/>
  <c r="A293" i="1"/>
  <c r="Z293" i="1" l="1"/>
  <c r="Y293" i="1" s="1"/>
  <c r="Q293" i="1"/>
  <c r="R293" i="1" s="1"/>
  <c r="S293" i="1" s="1"/>
  <c r="AA293" i="1"/>
  <c r="A294" i="1"/>
  <c r="T296" i="1"/>
  <c r="Q294" i="1" l="1"/>
  <c r="R294" i="1" s="1"/>
  <c r="S294" i="1" s="1"/>
  <c r="AA294" i="1"/>
  <c r="Z294" i="1"/>
  <c r="Y294" i="1" s="1"/>
  <c r="T297" i="1"/>
  <c r="A295" i="1"/>
  <c r="Z295" i="1" l="1"/>
  <c r="Y295" i="1" s="1"/>
  <c r="AA295" i="1"/>
  <c r="Q295" i="1"/>
  <c r="R295" i="1" s="1"/>
  <c r="S295" i="1" s="1"/>
  <c r="A296" i="1"/>
  <c r="T298" i="1"/>
  <c r="Z296" i="1" l="1"/>
  <c r="Y296" i="1" s="1"/>
  <c r="Q296" i="1"/>
  <c r="R296" i="1" s="1"/>
  <c r="S296" i="1" s="1"/>
  <c r="AA296" i="1"/>
  <c r="A297" i="1"/>
  <c r="T299" i="1"/>
  <c r="AA297" i="1" l="1"/>
  <c r="Q297" i="1"/>
  <c r="R297" i="1" s="1"/>
  <c r="S297" i="1" s="1"/>
  <c r="Z297" i="1"/>
  <c r="Y297" i="1" s="1"/>
  <c r="T300" i="1"/>
  <c r="A298" i="1"/>
  <c r="Q298" i="1" l="1"/>
  <c r="R298" i="1" s="1"/>
  <c r="S298" i="1" s="1"/>
  <c r="Z298" i="1"/>
  <c r="Y298" i="1" s="1"/>
  <c r="AA298" i="1"/>
  <c r="A299" i="1"/>
  <c r="T301" i="1"/>
  <c r="AA299" i="1" l="1"/>
  <c r="Q299" i="1"/>
  <c r="R299" i="1" s="1"/>
  <c r="S299" i="1" s="1"/>
  <c r="Z299" i="1"/>
  <c r="Y299" i="1" s="1"/>
  <c r="T302" i="1"/>
  <c r="A300" i="1"/>
  <c r="Z300" i="1" l="1"/>
  <c r="Y300" i="1" s="1"/>
  <c r="Q300" i="1"/>
  <c r="R300" i="1" s="1"/>
  <c r="S300" i="1" s="1"/>
  <c r="AA300" i="1"/>
  <c r="T303" i="1"/>
  <c r="A301" i="1"/>
  <c r="Q301" i="1" l="1"/>
  <c r="R301" i="1" s="1"/>
  <c r="S301" i="1" s="1"/>
  <c r="AA301" i="1"/>
  <c r="Z301" i="1"/>
  <c r="Y301" i="1" s="1"/>
  <c r="A302" i="1"/>
  <c r="T304" i="1"/>
  <c r="Z302" i="1" l="1"/>
  <c r="Y302" i="1" s="1"/>
  <c r="AA302" i="1"/>
  <c r="Q302" i="1"/>
  <c r="R302" i="1" s="1"/>
  <c r="S302" i="1" s="1"/>
  <c r="T305" i="1"/>
  <c r="A303" i="1"/>
  <c r="Q303" i="1" l="1"/>
  <c r="R303" i="1" s="1"/>
  <c r="S303" i="1" s="1"/>
  <c r="AA303" i="1"/>
  <c r="Z303" i="1"/>
  <c r="Y303" i="1" s="1"/>
  <c r="T306" i="1"/>
  <c r="A304" i="1"/>
  <c r="Z304" i="1" l="1"/>
  <c r="Y304" i="1" s="1"/>
  <c r="Q304" i="1"/>
  <c r="R304" i="1" s="1"/>
  <c r="S304" i="1" s="1"/>
  <c r="AA304" i="1"/>
  <c r="T307" i="1"/>
  <c r="A305" i="1"/>
  <c r="AA305" i="1" l="1"/>
  <c r="Q305" i="1"/>
  <c r="R305" i="1" s="1"/>
  <c r="S305" i="1" s="1"/>
  <c r="Z305" i="1"/>
  <c r="Y305" i="1" s="1"/>
  <c r="T308" i="1"/>
  <c r="A306" i="1"/>
  <c r="Z306" i="1" l="1"/>
  <c r="Y306" i="1" s="1"/>
  <c r="Q306" i="1"/>
  <c r="R306" i="1" s="1"/>
  <c r="S306" i="1" s="1"/>
  <c r="AA306" i="1"/>
  <c r="A307" i="1"/>
  <c r="T309" i="1"/>
  <c r="AA307" i="1" l="1"/>
  <c r="Q307" i="1"/>
  <c r="R307" i="1" s="1"/>
  <c r="S307" i="1" s="1"/>
  <c r="Z307" i="1"/>
  <c r="Y307" i="1" s="1"/>
  <c r="A308" i="1"/>
  <c r="T310" i="1"/>
  <c r="Z308" i="1" l="1"/>
  <c r="Y308" i="1" s="1"/>
  <c r="Q308" i="1"/>
  <c r="R308" i="1" s="1"/>
  <c r="S308" i="1" s="1"/>
  <c r="AA308" i="1"/>
  <c r="T311" i="1"/>
  <c r="A309" i="1"/>
  <c r="Q309" i="1" l="1"/>
  <c r="R309" i="1" s="1"/>
  <c r="S309" i="1" s="1"/>
  <c r="AA309" i="1"/>
  <c r="Z309" i="1"/>
  <c r="Y309" i="1" s="1"/>
  <c r="A310" i="1"/>
  <c r="T312" i="1"/>
  <c r="Z310" i="1" l="1"/>
  <c r="Y310" i="1" s="1"/>
  <c r="AA310" i="1"/>
  <c r="Q310" i="1"/>
  <c r="R310" i="1" s="1"/>
  <c r="S310" i="1" s="1"/>
  <c r="A311" i="1"/>
  <c r="T313" i="1"/>
  <c r="Q311" i="1" l="1"/>
  <c r="R311" i="1" s="1"/>
  <c r="S311" i="1" s="1"/>
  <c r="AA311" i="1"/>
  <c r="Z311" i="1"/>
  <c r="Y311" i="1" s="1"/>
  <c r="A312" i="1"/>
  <c r="T314" i="1"/>
  <c r="Z312" i="1" l="1"/>
  <c r="Y312" i="1" s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Y313" i="1" s="1"/>
  <c r="A314" i="1"/>
  <c r="Q314" i="1" s="1"/>
  <c r="T316" i="1"/>
  <c r="R314" i="1" l="1"/>
  <c r="Z314" i="1"/>
  <c r="AA314" i="1"/>
  <c r="AA315" i="1" s="1"/>
  <c r="A315" i="1"/>
  <c r="Q315" i="1" s="1"/>
  <c r="T317" i="1"/>
  <c r="Z315" i="1" l="1"/>
  <c r="Y315" i="1" s="1"/>
  <c r="Y314" i="1"/>
  <c r="R315" i="1"/>
  <c r="AA316" i="1"/>
  <c r="T318" i="1"/>
  <c r="A316" i="1"/>
  <c r="Q316" i="1" s="1"/>
  <c r="R316" i="1" s="1"/>
  <c r="Z316" i="1" l="1"/>
  <c r="Y316" i="1" s="1"/>
  <c r="AA317" i="1"/>
  <c r="S316" i="1"/>
  <c r="A317" i="1"/>
  <c r="T319" i="1"/>
  <c r="Z317" i="1" l="1"/>
  <c r="Y317" i="1" s="1"/>
  <c r="Q317" i="1"/>
  <c r="R317" i="1" s="1"/>
  <c r="S317" i="1" s="1"/>
  <c r="T320" i="1"/>
  <c r="A318" i="1"/>
  <c r="Q318" i="1" l="1"/>
  <c r="R318" i="1" s="1"/>
  <c r="S318" i="1" s="1"/>
  <c r="Z318" i="1"/>
  <c r="Y318" i="1" s="1"/>
  <c r="AA318" i="1"/>
  <c r="A319" i="1"/>
  <c r="T321" i="1"/>
  <c r="Q319" i="1" l="1"/>
  <c r="R319" i="1" s="1"/>
  <c r="S319" i="1" s="1"/>
  <c r="AA319" i="1"/>
  <c r="Z319" i="1"/>
  <c r="Y319" i="1" s="1"/>
  <c r="T322" i="1"/>
  <c r="A320" i="1"/>
  <c r="Z320" i="1" l="1"/>
  <c r="Y320" i="1" s="1"/>
  <c r="Q320" i="1"/>
  <c r="R320" i="1" s="1"/>
  <c r="S320" i="1" s="1"/>
  <c r="AA320" i="1"/>
  <c r="A321" i="1"/>
  <c r="T323" i="1"/>
  <c r="Q321" i="1" l="1"/>
  <c r="R321" i="1" s="1"/>
  <c r="S321" i="1" s="1"/>
  <c r="AA321" i="1"/>
  <c r="Z321" i="1"/>
  <c r="Y321" i="1" s="1"/>
  <c r="T324" i="1"/>
  <c r="A322" i="1"/>
  <c r="Z322" i="1" l="1"/>
  <c r="Y322" i="1" s="1"/>
  <c r="Q322" i="1"/>
  <c r="R322" i="1" s="1"/>
  <c r="S322" i="1" s="1"/>
  <c r="AA322" i="1"/>
  <c r="T325" i="1"/>
  <c r="A323" i="1"/>
  <c r="Q323" i="1" l="1"/>
  <c r="R323" i="1" s="1"/>
  <c r="S323" i="1" s="1"/>
  <c r="AA323" i="1"/>
  <c r="Z323" i="1"/>
  <c r="Y323" i="1" s="1"/>
  <c r="T326" i="1"/>
  <c r="A324" i="1"/>
  <c r="Z324" i="1" l="1"/>
  <c r="Y324" i="1" s="1"/>
  <c r="Q324" i="1"/>
  <c r="R324" i="1" s="1"/>
  <c r="S324" i="1" s="1"/>
  <c r="AA324" i="1"/>
  <c r="A325" i="1"/>
  <c r="T327" i="1"/>
  <c r="AA325" i="1" l="1"/>
  <c r="Q325" i="1"/>
  <c r="R325" i="1" s="1"/>
  <c r="S325" i="1" s="1"/>
  <c r="Z325" i="1"/>
  <c r="Y325" i="1" s="1"/>
  <c r="A326" i="1"/>
  <c r="T328" i="1"/>
  <c r="Z326" i="1" l="1"/>
  <c r="Y326" i="1" s="1"/>
  <c r="Q326" i="1"/>
  <c r="R326" i="1" s="1"/>
  <c r="S326" i="1" s="1"/>
  <c r="AA326" i="1"/>
  <c r="A327" i="1"/>
  <c r="T329" i="1"/>
  <c r="Z327" i="1" l="1"/>
  <c r="Y327" i="1" s="1"/>
  <c r="Q327" i="1"/>
  <c r="R327" i="1" s="1"/>
  <c r="S327" i="1" s="1"/>
  <c r="AA327" i="1"/>
  <c r="A328" i="1"/>
  <c r="T330" i="1"/>
  <c r="Q328" i="1" l="1"/>
  <c r="R328" i="1" s="1"/>
  <c r="S328" i="1" s="1"/>
  <c r="AA328" i="1"/>
  <c r="Z328" i="1"/>
  <c r="Y328" i="1" s="1"/>
  <c r="T331" i="1"/>
  <c r="A329" i="1"/>
  <c r="Z329" i="1" l="1"/>
  <c r="Y329" i="1" s="1"/>
  <c r="Q329" i="1"/>
  <c r="R329" i="1" s="1"/>
  <c r="S329" i="1" s="1"/>
  <c r="AA329" i="1"/>
  <c r="A330" i="1"/>
  <c r="T332" i="1"/>
  <c r="AA330" i="1" l="1"/>
  <c r="Q330" i="1"/>
  <c r="R330" i="1" s="1"/>
  <c r="S330" i="1" s="1"/>
  <c r="Z330" i="1"/>
  <c r="Y330" i="1" s="1"/>
  <c r="T333" i="1"/>
  <c r="A331" i="1"/>
  <c r="Q331" i="1" l="1"/>
  <c r="R331" i="1" s="1"/>
  <c r="S331" i="1" s="1"/>
  <c r="Z331" i="1"/>
  <c r="Y331" i="1" s="1"/>
  <c r="AA331" i="1"/>
  <c r="A332" i="1"/>
  <c r="T334" i="1"/>
  <c r="AA332" i="1" l="1"/>
  <c r="Z332" i="1"/>
  <c r="Y332" i="1" s="1"/>
  <c r="Q332" i="1"/>
  <c r="R332" i="1" s="1"/>
  <c r="S332" i="1" s="1"/>
  <c r="A333" i="1"/>
  <c r="T335" i="1"/>
  <c r="Q333" i="1" l="1"/>
  <c r="R333" i="1" s="1"/>
  <c r="S333" i="1" s="1"/>
  <c r="AA333" i="1"/>
  <c r="Z333" i="1"/>
  <c r="Y333" i="1" s="1"/>
  <c r="T336" i="1"/>
  <c r="A334" i="1"/>
  <c r="Z334" i="1" l="1"/>
  <c r="Y334" i="1" s="1"/>
  <c r="Q334" i="1"/>
  <c r="R334" i="1" s="1"/>
  <c r="S334" i="1" s="1"/>
  <c r="AA334" i="1"/>
  <c r="A335" i="1"/>
  <c r="T337" i="1"/>
  <c r="Q335" i="1" l="1"/>
  <c r="R335" i="1" s="1"/>
  <c r="S335" i="1" s="1"/>
  <c r="Z335" i="1"/>
  <c r="Y335" i="1" s="1"/>
  <c r="AA335" i="1"/>
  <c r="A336" i="1"/>
  <c r="T338" i="1"/>
  <c r="AA336" i="1" l="1"/>
  <c r="Z336" i="1"/>
  <c r="Y336" i="1" s="1"/>
  <c r="Q336" i="1"/>
  <c r="R336" i="1" s="1"/>
  <c r="S336" i="1" s="1"/>
  <c r="A337" i="1"/>
  <c r="T339" i="1"/>
  <c r="Q337" i="1" l="1"/>
  <c r="R337" i="1" s="1"/>
  <c r="S337" i="1" s="1"/>
  <c r="Z337" i="1"/>
  <c r="Y337" i="1" s="1"/>
  <c r="AA337" i="1"/>
  <c r="A338" i="1"/>
  <c r="T340" i="1"/>
  <c r="AA338" i="1" l="1"/>
  <c r="Z338" i="1"/>
  <c r="Y338" i="1" s="1"/>
  <c r="Q338" i="1"/>
  <c r="R338" i="1" s="1"/>
  <c r="S338" i="1" s="1"/>
  <c r="T341" i="1"/>
  <c r="A339" i="1"/>
  <c r="Q339" i="1" l="1"/>
  <c r="R339" i="1" s="1"/>
  <c r="S339" i="1" s="1"/>
  <c r="AA339" i="1"/>
  <c r="Z339" i="1"/>
  <c r="Y339" i="1" s="1"/>
  <c r="A340" i="1"/>
  <c r="T342" i="1"/>
  <c r="Z340" i="1" l="1"/>
  <c r="Y340" i="1" s="1"/>
  <c r="Q340" i="1"/>
  <c r="R340" i="1" s="1"/>
  <c r="S340" i="1" s="1"/>
  <c r="AA340" i="1"/>
  <c r="A341" i="1"/>
  <c r="T343" i="1"/>
  <c r="AA341" i="1" l="1"/>
  <c r="Q341" i="1"/>
  <c r="R341" i="1" s="1"/>
  <c r="S341" i="1" s="1"/>
  <c r="Z341" i="1"/>
  <c r="Y341" i="1" s="1"/>
  <c r="T344" i="1"/>
  <c r="A342" i="1"/>
  <c r="Z342" i="1" l="1"/>
  <c r="Y342" i="1" s="1"/>
  <c r="Q342" i="1"/>
  <c r="R342" i="1" s="1"/>
  <c r="S342" i="1" s="1"/>
  <c r="AA342" i="1"/>
  <c r="A343" i="1"/>
  <c r="AA343" i="1" l="1"/>
  <c r="Q343" i="1"/>
  <c r="R343" i="1" s="1"/>
  <c r="S343" i="1" s="1"/>
  <c r="Z343" i="1"/>
  <c r="Y343" i="1" s="1"/>
  <c r="T346" i="1"/>
  <c r="A344" i="1"/>
  <c r="Q344" i="1" s="1"/>
  <c r="Z344" i="1" l="1"/>
  <c r="R344" i="1"/>
  <c r="AA344" i="1"/>
  <c r="AA345" i="1" s="1"/>
  <c r="A345" i="1"/>
  <c r="Q345" i="1" s="1"/>
  <c r="T347" i="1"/>
  <c r="Z345" i="1" l="1"/>
  <c r="Y345" i="1" s="1"/>
  <c r="Y344" i="1"/>
  <c r="AA346" i="1"/>
  <c r="R345" i="1"/>
  <c r="A346" i="1"/>
  <c r="T348" i="1"/>
  <c r="Z346" i="1" l="1"/>
  <c r="Y346" i="1" s="1"/>
  <c r="Q346" i="1"/>
  <c r="T349" i="1"/>
  <c r="A347" i="1"/>
  <c r="Z347" i="1" l="1"/>
  <c r="Y347" i="1" s="1"/>
  <c r="Q347" i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Y348" i="1" s="1"/>
  <c r="T351" i="1"/>
  <c r="A349" i="1"/>
  <c r="Z349" i="1" l="1"/>
  <c r="Y349" i="1" s="1"/>
  <c r="Q349" i="1"/>
  <c r="R349" i="1" s="1"/>
  <c r="S349" i="1" s="1"/>
  <c r="AA349" i="1"/>
  <c r="T352" i="1"/>
  <c r="A350" i="1"/>
  <c r="Q350" i="1" l="1"/>
  <c r="R350" i="1" s="1"/>
  <c r="S350" i="1" s="1"/>
  <c r="AA350" i="1"/>
  <c r="Z350" i="1"/>
  <c r="Y350" i="1" s="1"/>
  <c r="A351" i="1"/>
  <c r="T353" i="1"/>
  <c r="Z351" i="1" l="1"/>
  <c r="Y351" i="1" s="1"/>
  <c r="AA351" i="1"/>
  <c r="Q351" i="1"/>
  <c r="R351" i="1" s="1"/>
  <c r="S351" i="1" s="1"/>
  <c r="T354" i="1"/>
  <c r="A352" i="1"/>
  <c r="Q352" i="1" l="1"/>
  <c r="R352" i="1" s="1"/>
  <c r="S352" i="1" s="1"/>
  <c r="AA352" i="1"/>
  <c r="Z352" i="1"/>
  <c r="Y352" i="1" s="1"/>
  <c r="A353" i="1"/>
  <c r="T355" i="1"/>
  <c r="Z353" i="1" l="1"/>
  <c r="Y353" i="1" s="1"/>
  <c r="Q353" i="1"/>
  <c r="R353" i="1" s="1"/>
  <c r="S353" i="1" s="1"/>
  <c r="AA353" i="1"/>
  <c r="T356" i="1"/>
  <c r="A354" i="1"/>
  <c r="Q354" i="1" l="1"/>
  <c r="R354" i="1" s="1"/>
  <c r="S354" i="1" s="1"/>
  <c r="AA354" i="1"/>
  <c r="Z354" i="1"/>
  <c r="Y354" i="1" s="1"/>
  <c r="A355" i="1"/>
  <c r="T357" i="1"/>
  <c r="AA355" i="1" l="1"/>
  <c r="Z355" i="1"/>
  <c r="Y355" i="1" s="1"/>
  <c r="Q355" i="1"/>
  <c r="R355" i="1" s="1"/>
  <c r="S355" i="1" s="1"/>
  <c r="T358" i="1"/>
  <c r="A356" i="1"/>
  <c r="Q356" i="1" l="1"/>
  <c r="R356" i="1" s="1"/>
  <c r="S356" i="1" s="1"/>
  <c r="Z356" i="1"/>
  <c r="Y356" i="1" s="1"/>
  <c r="AA356" i="1"/>
  <c r="A357" i="1"/>
  <c r="T359" i="1"/>
  <c r="AA357" i="1" l="1"/>
  <c r="Z357" i="1"/>
  <c r="Y357" i="1" s="1"/>
  <c r="Q357" i="1"/>
  <c r="R357" i="1" s="1"/>
  <c r="S357" i="1" s="1"/>
  <c r="T360" i="1"/>
  <c r="A358" i="1"/>
  <c r="Q358" i="1" l="1"/>
  <c r="R358" i="1" s="1"/>
  <c r="S358" i="1" s="1"/>
  <c r="AA358" i="1"/>
  <c r="Z358" i="1"/>
  <c r="Y358" i="1" s="1"/>
  <c r="T361" i="1"/>
  <c r="A359" i="1"/>
  <c r="Z359" i="1" l="1"/>
  <c r="Y359" i="1" s="1"/>
  <c r="Q359" i="1"/>
  <c r="R359" i="1" s="1"/>
  <c r="S359" i="1" s="1"/>
  <c r="AA359" i="1"/>
  <c r="A360" i="1"/>
  <c r="T362" i="1"/>
  <c r="Q360" i="1" l="1"/>
  <c r="R360" i="1" s="1"/>
  <c r="S360" i="1" s="1"/>
  <c r="AA360" i="1"/>
  <c r="Z360" i="1"/>
  <c r="Y360" i="1" s="1"/>
  <c r="T363" i="1"/>
  <c r="A361" i="1"/>
  <c r="Z361" i="1" l="1"/>
  <c r="Y361" i="1" s="1"/>
  <c r="Q361" i="1"/>
  <c r="R361" i="1" s="1"/>
  <c r="S361" i="1" s="1"/>
  <c r="AA361" i="1"/>
  <c r="T364" i="1"/>
  <c r="A362" i="1"/>
  <c r="Q362" i="1" l="1"/>
  <c r="R362" i="1" s="1"/>
  <c r="S362" i="1" s="1"/>
  <c r="AA362" i="1"/>
  <c r="Z362" i="1"/>
  <c r="Y362" i="1" s="1"/>
  <c r="T365" i="1"/>
  <c r="A363" i="1"/>
  <c r="Z363" i="1" l="1"/>
  <c r="Y363" i="1" s="1"/>
  <c r="Q363" i="1"/>
  <c r="R363" i="1" s="1"/>
  <c r="S363" i="1" s="1"/>
  <c r="AA363" i="1"/>
  <c r="A364" i="1"/>
  <c r="T366" i="1"/>
  <c r="Q364" i="1" l="1"/>
  <c r="R364" i="1" s="1"/>
  <c r="S364" i="1" s="1"/>
  <c r="AA364" i="1"/>
  <c r="Z364" i="1"/>
  <c r="Y364" i="1" s="1"/>
  <c r="T367" i="1"/>
  <c r="A365" i="1"/>
  <c r="Z365" i="1" l="1"/>
  <c r="Y365" i="1" s="1"/>
  <c r="AA365" i="1"/>
  <c r="Q365" i="1"/>
  <c r="R365" i="1" s="1"/>
  <c r="S365" i="1" s="1"/>
  <c r="A366" i="1"/>
  <c r="T368" i="1"/>
  <c r="Q366" i="1" l="1"/>
  <c r="R366" i="1" s="1"/>
  <c r="S366" i="1" s="1"/>
  <c r="AA366" i="1"/>
  <c r="Z366" i="1"/>
  <c r="Y366" i="1" s="1"/>
  <c r="T369" i="1"/>
  <c r="A367" i="1"/>
  <c r="Q367" i="1" l="1"/>
  <c r="R367" i="1" s="1"/>
  <c r="S367" i="1" s="1"/>
  <c r="AA367" i="1"/>
  <c r="Z367" i="1"/>
  <c r="Y367" i="1" s="1"/>
  <c r="T370" i="1"/>
  <c r="A368" i="1"/>
  <c r="Q368" i="1" l="1"/>
  <c r="R368" i="1" s="1"/>
  <c r="S368" i="1" s="1"/>
  <c r="Z368" i="1"/>
  <c r="Y368" i="1" s="1"/>
  <c r="AA368" i="1"/>
  <c r="T371" i="1"/>
  <c r="A369" i="1"/>
  <c r="AA369" i="1" l="1"/>
  <c r="Q369" i="1"/>
  <c r="R369" i="1" s="1"/>
  <c r="S369" i="1" s="1"/>
  <c r="Z369" i="1"/>
  <c r="Y369" i="1" s="1"/>
  <c r="A370" i="1"/>
  <c r="T372" i="1"/>
  <c r="Z370" i="1" l="1"/>
  <c r="Y370" i="1" s="1"/>
  <c r="Q370" i="1"/>
  <c r="R370" i="1" s="1"/>
  <c r="S370" i="1" s="1"/>
  <c r="AA370" i="1"/>
  <c r="T373" i="1"/>
  <c r="A371" i="1"/>
  <c r="AA371" i="1" l="1"/>
  <c r="Q371" i="1"/>
  <c r="R371" i="1" s="1"/>
  <c r="S371" i="1" s="1"/>
  <c r="Z371" i="1"/>
  <c r="Y371" i="1" s="1"/>
  <c r="A372" i="1"/>
  <c r="T374" i="1"/>
  <c r="Q372" i="1" l="1"/>
  <c r="R372" i="1" s="1"/>
  <c r="S372" i="1" s="1"/>
  <c r="Z372" i="1"/>
  <c r="Y372" i="1" s="1"/>
  <c r="AA372" i="1"/>
  <c r="A373" i="1"/>
  <c r="T375" i="1"/>
  <c r="Q373" i="1" l="1"/>
  <c r="R373" i="1" s="1"/>
  <c r="S373" i="1" s="1"/>
  <c r="AA373" i="1"/>
  <c r="Z373" i="1"/>
  <c r="Y373" i="1" s="1"/>
  <c r="A374" i="1"/>
  <c r="T376" i="1"/>
  <c r="Z374" i="1" l="1"/>
  <c r="Y374" i="1" s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T378" i="1"/>
  <c r="A376" i="1"/>
  <c r="Z376" i="1" l="1"/>
  <c r="Y376" i="1" s="1"/>
  <c r="Y375" i="1"/>
  <c r="Q376" i="1"/>
  <c r="R376" i="1" s="1"/>
  <c r="S376" i="1" s="1"/>
  <c r="T379" i="1"/>
  <c r="A377" i="1"/>
  <c r="Q377" i="1" s="1"/>
  <c r="R377" i="1" l="1"/>
  <c r="AA377" i="1"/>
  <c r="AA378" i="1" s="1"/>
  <c r="Z377" i="1"/>
  <c r="A378" i="1"/>
  <c r="Q378" i="1" s="1"/>
  <c r="T380" i="1"/>
  <c r="Z378" i="1" l="1"/>
  <c r="Y378" i="1" s="1"/>
  <c r="Y377" i="1"/>
  <c r="AA379" i="1"/>
  <c r="R378" i="1"/>
  <c r="T381" i="1"/>
  <c r="A379" i="1"/>
  <c r="Z379" i="1" l="1"/>
  <c r="Y379" i="1" s="1"/>
  <c r="Q379" i="1"/>
  <c r="A380" i="1"/>
  <c r="T382" i="1"/>
  <c r="Q380" i="1" l="1"/>
  <c r="R380" i="1" s="1"/>
  <c r="S380" i="1" s="1"/>
  <c r="Z380" i="1"/>
  <c r="Y380" i="1" s="1"/>
  <c r="R379" i="1"/>
  <c r="S379" i="1" s="1"/>
  <c r="AA380" i="1"/>
  <c r="A381" i="1"/>
  <c r="T383" i="1"/>
  <c r="AA381" i="1" l="1"/>
  <c r="Z381" i="1"/>
  <c r="Y381" i="1" s="1"/>
  <c r="Q381" i="1"/>
  <c r="R381" i="1" s="1"/>
  <c r="S381" i="1" s="1"/>
  <c r="T384" i="1"/>
  <c r="A382" i="1"/>
  <c r="Q382" i="1" l="1"/>
  <c r="R382" i="1" s="1"/>
  <c r="S382" i="1" s="1"/>
  <c r="Z382" i="1"/>
  <c r="Y382" i="1" s="1"/>
  <c r="AA382" i="1"/>
  <c r="T385" i="1"/>
  <c r="A383" i="1"/>
  <c r="Q383" i="1" l="1"/>
  <c r="R383" i="1" s="1"/>
  <c r="S383" i="1" s="1"/>
  <c r="AA383" i="1"/>
  <c r="Z383" i="1"/>
  <c r="Y383" i="1" s="1"/>
  <c r="A384" i="1"/>
  <c r="T386" i="1"/>
  <c r="Z384" i="1" l="1"/>
  <c r="Y384" i="1" s="1"/>
  <c r="Q384" i="1"/>
  <c r="R384" i="1" s="1"/>
  <c r="S384" i="1" s="1"/>
  <c r="AA384" i="1"/>
  <c r="A385" i="1"/>
  <c r="T387" i="1"/>
  <c r="AA385" i="1" l="1"/>
  <c r="Q385" i="1"/>
  <c r="R385" i="1" s="1"/>
  <c r="S385" i="1" s="1"/>
  <c r="Z385" i="1"/>
  <c r="Y385" i="1" s="1"/>
  <c r="T388" i="1"/>
  <c r="A386" i="1"/>
  <c r="Q386" i="1" l="1"/>
  <c r="R386" i="1" s="1"/>
  <c r="S386" i="1" s="1"/>
  <c r="Z386" i="1"/>
  <c r="Y386" i="1" s="1"/>
  <c r="AA386" i="1"/>
  <c r="T389" i="1"/>
  <c r="A387" i="1"/>
  <c r="AA387" i="1" l="1"/>
  <c r="Z387" i="1"/>
  <c r="Y387" i="1" s="1"/>
  <c r="Q387" i="1"/>
  <c r="R387" i="1" s="1"/>
  <c r="S387" i="1" s="1"/>
  <c r="A388" i="1"/>
  <c r="T390" i="1"/>
  <c r="Q388" i="1" l="1"/>
  <c r="R388" i="1" s="1"/>
  <c r="S388" i="1" s="1"/>
  <c r="Z388" i="1"/>
  <c r="Y388" i="1" s="1"/>
  <c r="AA388" i="1"/>
  <c r="T391" i="1"/>
  <c r="A389" i="1"/>
  <c r="AA389" i="1" l="1"/>
  <c r="Z389" i="1"/>
  <c r="Y389" i="1" s="1"/>
  <c r="Q389" i="1"/>
  <c r="R389" i="1" s="1"/>
  <c r="S389" i="1" s="1"/>
  <c r="A390" i="1"/>
  <c r="T392" i="1"/>
  <c r="Q390" i="1" l="1"/>
  <c r="R390" i="1" s="1"/>
  <c r="S390" i="1" s="1"/>
  <c r="Z390" i="1"/>
  <c r="Y390" i="1" s="1"/>
  <c r="AA390" i="1"/>
  <c r="T393" i="1"/>
  <c r="A391" i="1"/>
  <c r="AA391" i="1" l="1"/>
  <c r="Z391" i="1"/>
  <c r="Y391" i="1" s="1"/>
  <c r="Q391" i="1"/>
  <c r="R391" i="1" s="1"/>
  <c r="S391" i="1" s="1"/>
  <c r="A392" i="1"/>
  <c r="T394" i="1"/>
  <c r="Q392" i="1" l="1"/>
  <c r="R392" i="1" s="1"/>
  <c r="S392" i="1" s="1"/>
  <c r="Z392" i="1"/>
  <c r="Y392" i="1" s="1"/>
  <c r="AA392" i="1"/>
  <c r="T395" i="1"/>
  <c r="A393" i="1"/>
  <c r="Z393" i="1" l="1"/>
  <c r="Y393" i="1" s="1"/>
  <c r="Q393" i="1"/>
  <c r="R393" i="1" s="1"/>
  <c r="S393" i="1" s="1"/>
  <c r="AA393" i="1"/>
  <c r="A394" i="1"/>
  <c r="T396" i="1"/>
  <c r="Q394" i="1" l="1"/>
  <c r="R394" i="1" s="1"/>
  <c r="S394" i="1" s="1"/>
  <c r="Z394" i="1"/>
  <c r="Y394" i="1" s="1"/>
  <c r="AA394" i="1"/>
  <c r="T397" i="1"/>
  <c r="A395" i="1"/>
  <c r="Q395" i="1" l="1"/>
  <c r="R395" i="1" s="1"/>
  <c r="S395" i="1" s="1"/>
  <c r="Z395" i="1"/>
  <c r="Y395" i="1" s="1"/>
  <c r="AA395" i="1"/>
  <c r="A396" i="1"/>
  <c r="T398" i="1"/>
  <c r="AA396" i="1" l="1"/>
  <c r="Q396" i="1"/>
  <c r="R396" i="1" s="1"/>
  <c r="S396" i="1" s="1"/>
  <c r="Z396" i="1"/>
  <c r="Y396" i="1" s="1"/>
  <c r="A397" i="1"/>
  <c r="T399" i="1"/>
  <c r="Z397" i="1" l="1"/>
  <c r="Y397" i="1" s="1"/>
  <c r="Q397" i="1"/>
  <c r="R397" i="1" s="1"/>
  <c r="S397" i="1" s="1"/>
  <c r="AA397" i="1"/>
  <c r="T400" i="1"/>
  <c r="A398" i="1"/>
  <c r="Q398" i="1" l="1"/>
  <c r="R398" i="1" s="1"/>
  <c r="S398" i="1" s="1"/>
  <c r="AA398" i="1"/>
  <c r="Z398" i="1"/>
  <c r="Y398" i="1" s="1"/>
  <c r="T401" i="1"/>
  <c r="A399" i="1"/>
  <c r="AA399" i="1" l="1"/>
  <c r="Z399" i="1"/>
  <c r="Y399" i="1" s="1"/>
  <c r="Q399" i="1"/>
  <c r="R399" i="1" s="1"/>
  <c r="S399" i="1" s="1"/>
  <c r="A400" i="1"/>
  <c r="T402" i="1"/>
  <c r="Z400" i="1" l="1"/>
  <c r="Y400" i="1" s="1"/>
  <c r="Q400" i="1"/>
  <c r="R400" i="1" s="1"/>
  <c r="S400" i="1" s="1"/>
  <c r="AA400" i="1"/>
  <c r="T403" i="1"/>
  <c r="A401" i="1"/>
  <c r="AA401" i="1" l="1"/>
  <c r="Q401" i="1"/>
  <c r="R401" i="1" s="1"/>
  <c r="S401" i="1" s="1"/>
  <c r="Z401" i="1"/>
  <c r="Y401" i="1" s="1"/>
  <c r="A402" i="1"/>
  <c r="T404" i="1"/>
  <c r="Q402" i="1" l="1"/>
  <c r="R402" i="1" s="1"/>
  <c r="S402" i="1" s="1"/>
  <c r="Z402" i="1"/>
  <c r="Y402" i="1" s="1"/>
  <c r="AA402" i="1"/>
  <c r="T405" i="1"/>
  <c r="A403" i="1"/>
  <c r="AA403" i="1" l="1"/>
  <c r="Q403" i="1"/>
  <c r="R403" i="1" s="1"/>
  <c r="S403" i="1" s="1"/>
  <c r="Z403" i="1"/>
  <c r="Y403" i="1" s="1"/>
  <c r="A404" i="1"/>
  <c r="T406" i="1"/>
  <c r="Z404" i="1" l="1"/>
  <c r="Y404" i="1" s="1"/>
  <c r="Q404" i="1"/>
  <c r="R404" i="1" s="1"/>
  <c r="S404" i="1" s="1"/>
  <c r="AA404" i="1"/>
  <c r="T407" i="1"/>
  <c r="A405" i="1"/>
  <c r="Q405" i="1" s="1"/>
  <c r="R405" i="1" l="1"/>
  <c r="AA405" i="1"/>
  <c r="AA406" i="1" s="1"/>
  <c r="Z405" i="1"/>
  <c r="A406" i="1"/>
  <c r="Q406" i="1" s="1"/>
  <c r="T408" i="1"/>
  <c r="Z406" i="1" l="1"/>
  <c r="Y406" i="1" s="1"/>
  <c r="Y405" i="1"/>
  <c r="AA407" i="1"/>
  <c r="R406" i="1"/>
  <c r="T409" i="1"/>
  <c r="A407" i="1"/>
  <c r="Z407" i="1" l="1"/>
  <c r="Y407" i="1" s="1"/>
  <c r="Q407" i="1"/>
  <c r="R407" i="1" s="1"/>
  <c r="S407" i="1" s="1"/>
  <c r="T410" i="1"/>
  <c r="A408" i="1"/>
  <c r="Q408" i="1" l="1"/>
  <c r="R408" i="1" s="1"/>
  <c r="S408" i="1" s="1"/>
  <c r="Z408" i="1"/>
  <c r="Y408" i="1" s="1"/>
  <c r="AA408" i="1"/>
  <c r="T411" i="1"/>
  <c r="A409" i="1"/>
  <c r="AA409" i="1" l="1"/>
  <c r="Q409" i="1"/>
  <c r="R409" i="1" s="1"/>
  <c r="S409" i="1" s="1"/>
  <c r="Z409" i="1"/>
  <c r="Y409" i="1" s="1"/>
  <c r="A410" i="1"/>
  <c r="T412" i="1"/>
  <c r="Q410" i="1" l="1"/>
  <c r="R410" i="1" s="1"/>
  <c r="S410" i="1" s="1"/>
  <c r="Z410" i="1"/>
  <c r="Y410" i="1" s="1"/>
  <c r="AA410" i="1"/>
  <c r="T413" i="1"/>
  <c r="A411" i="1"/>
  <c r="AA411" i="1" l="1"/>
  <c r="Z411" i="1"/>
  <c r="Y411" i="1" s="1"/>
  <c r="Q411" i="1"/>
  <c r="R411" i="1" s="1"/>
  <c r="S411" i="1" s="1"/>
  <c r="A412" i="1"/>
  <c r="T414" i="1"/>
  <c r="AA412" i="1" l="1"/>
  <c r="Q412" i="1"/>
  <c r="R412" i="1" s="1"/>
  <c r="S412" i="1" s="1"/>
  <c r="Z412" i="1"/>
  <c r="Y412" i="1" s="1"/>
  <c r="T415" i="1"/>
  <c r="A413" i="1"/>
  <c r="Q413" i="1" l="1"/>
  <c r="R413" i="1" s="1"/>
  <c r="S413" i="1" s="1"/>
  <c r="Z413" i="1"/>
  <c r="Y413" i="1" s="1"/>
  <c r="AA413" i="1"/>
  <c r="A414" i="1"/>
  <c r="T416" i="1"/>
  <c r="AA414" i="1" l="1"/>
  <c r="Q414" i="1"/>
  <c r="R414" i="1" s="1"/>
  <c r="S414" i="1" s="1"/>
  <c r="Z414" i="1"/>
  <c r="Y414" i="1" s="1"/>
  <c r="T417" i="1"/>
  <c r="A415" i="1"/>
  <c r="Q415" i="1" l="1"/>
  <c r="R415" i="1" s="1"/>
  <c r="S415" i="1" s="1"/>
  <c r="Z415" i="1"/>
  <c r="Y415" i="1" s="1"/>
  <c r="AA415" i="1"/>
  <c r="T418" i="1"/>
  <c r="A416" i="1"/>
  <c r="AA416" i="1" l="1"/>
  <c r="Z416" i="1"/>
  <c r="Y416" i="1" s="1"/>
  <c r="Q416" i="1"/>
  <c r="R416" i="1" s="1"/>
  <c r="S416" i="1" s="1"/>
  <c r="A417" i="1"/>
  <c r="T419" i="1"/>
  <c r="Q417" i="1" l="1"/>
  <c r="R417" i="1" s="1"/>
  <c r="S417" i="1" s="1"/>
  <c r="Z417" i="1"/>
  <c r="Y417" i="1" s="1"/>
  <c r="AA417" i="1"/>
  <c r="T420" i="1"/>
  <c r="A418" i="1"/>
  <c r="Z418" i="1" l="1"/>
  <c r="Y418" i="1" s="1"/>
  <c r="Q418" i="1"/>
  <c r="R418" i="1" s="1"/>
  <c r="S418" i="1" s="1"/>
  <c r="AA418" i="1"/>
  <c r="T421" i="1"/>
  <c r="A419" i="1"/>
  <c r="Z419" i="1" l="1"/>
  <c r="Y419" i="1" s="1"/>
  <c r="Q419" i="1"/>
  <c r="R419" i="1" s="1"/>
  <c r="S419" i="1" s="1"/>
  <c r="AA419" i="1"/>
  <c r="A420" i="1"/>
  <c r="T422" i="1"/>
  <c r="AA420" i="1" l="1"/>
  <c r="Q420" i="1"/>
  <c r="R420" i="1" s="1"/>
  <c r="S420" i="1" s="1"/>
  <c r="Z420" i="1"/>
  <c r="Y420" i="1" s="1"/>
  <c r="A421" i="1"/>
  <c r="T423" i="1"/>
  <c r="Z421" i="1" l="1"/>
  <c r="Y421" i="1" s="1"/>
  <c r="Q421" i="1"/>
  <c r="R421" i="1" s="1"/>
  <c r="S421" i="1" s="1"/>
  <c r="AA421" i="1"/>
  <c r="T424" i="1"/>
  <c r="A422" i="1"/>
  <c r="Q422" i="1" l="1"/>
  <c r="R422" i="1" s="1"/>
  <c r="S422" i="1" s="1"/>
  <c r="AA422" i="1"/>
  <c r="Z422" i="1"/>
  <c r="Y422" i="1" s="1"/>
  <c r="A423" i="1"/>
  <c r="T425" i="1"/>
  <c r="Z423" i="1" l="1"/>
  <c r="Y423" i="1" s="1"/>
  <c r="Q423" i="1"/>
  <c r="R423" i="1" s="1"/>
  <c r="S423" i="1" s="1"/>
  <c r="AA423" i="1"/>
  <c r="T426" i="1"/>
  <c r="A424" i="1"/>
  <c r="Q424" i="1" l="1"/>
  <c r="R424" i="1" s="1"/>
  <c r="S424" i="1" s="1"/>
  <c r="AA424" i="1"/>
  <c r="Z424" i="1"/>
  <c r="Y424" i="1" s="1"/>
  <c r="A425" i="1"/>
  <c r="T427" i="1"/>
  <c r="Z425" i="1" l="1"/>
  <c r="Y425" i="1" s="1"/>
  <c r="Q425" i="1"/>
  <c r="R425" i="1" s="1"/>
  <c r="S425" i="1" s="1"/>
  <c r="AA425" i="1"/>
  <c r="T428" i="1"/>
  <c r="A426" i="1"/>
  <c r="Q426" i="1" l="1"/>
  <c r="R426" i="1" s="1"/>
  <c r="S426" i="1" s="1"/>
  <c r="AA426" i="1"/>
  <c r="Z426" i="1"/>
  <c r="Y426" i="1" s="1"/>
  <c r="A427" i="1"/>
  <c r="T429" i="1"/>
  <c r="Z427" i="1" l="1"/>
  <c r="Y427" i="1" s="1"/>
  <c r="Q427" i="1"/>
  <c r="R427" i="1" s="1"/>
  <c r="S427" i="1" s="1"/>
  <c r="AA427" i="1"/>
  <c r="T430" i="1"/>
  <c r="A428" i="1"/>
  <c r="AA428" i="1" l="1"/>
  <c r="Q428" i="1"/>
  <c r="R428" i="1" s="1"/>
  <c r="S428" i="1" s="1"/>
  <c r="Z428" i="1"/>
  <c r="Y428" i="1" s="1"/>
  <c r="T431" i="1"/>
  <c r="A429" i="1"/>
  <c r="Q429" i="1" l="1"/>
  <c r="R429" i="1" s="1"/>
  <c r="S429" i="1" s="1"/>
  <c r="Z429" i="1"/>
  <c r="Y429" i="1" s="1"/>
  <c r="AA429" i="1"/>
  <c r="T432" i="1"/>
  <c r="A430" i="1"/>
  <c r="AA430" i="1" l="1"/>
  <c r="Q430" i="1"/>
  <c r="R430" i="1" s="1"/>
  <c r="S430" i="1" s="1"/>
  <c r="Z430" i="1"/>
  <c r="Y430" i="1" s="1"/>
  <c r="A431" i="1"/>
  <c r="T433" i="1"/>
  <c r="AA431" i="1" l="1"/>
  <c r="Z431" i="1"/>
  <c r="Y431" i="1" s="1"/>
  <c r="Q431" i="1"/>
  <c r="R431" i="1" s="1"/>
  <c r="S431" i="1" s="1"/>
  <c r="T434" i="1"/>
  <c r="A432" i="1"/>
  <c r="Q432" i="1" l="1"/>
  <c r="R432" i="1" s="1"/>
  <c r="S432" i="1" s="1"/>
  <c r="Z432" i="1"/>
  <c r="Y432" i="1" s="1"/>
  <c r="AA432" i="1"/>
  <c r="T435" i="1"/>
  <c r="A433" i="1"/>
  <c r="AA433" i="1" l="1"/>
  <c r="Z433" i="1"/>
  <c r="Y433" i="1" s="1"/>
  <c r="Q433" i="1"/>
  <c r="R433" i="1" s="1"/>
  <c r="S433" i="1" s="1"/>
  <c r="T436" i="1"/>
  <c r="A434" i="1"/>
  <c r="Q434" i="1" l="1"/>
  <c r="R434" i="1" s="1"/>
  <c r="S434" i="1" s="1"/>
  <c r="Z434" i="1"/>
  <c r="Y434" i="1" s="1"/>
  <c r="AA434" i="1"/>
  <c r="T437" i="1"/>
  <c r="A435" i="1"/>
  <c r="AA435" i="1" l="1"/>
  <c r="Z435" i="1"/>
  <c r="Y435" i="1" s="1"/>
  <c r="Q435" i="1"/>
  <c r="R435" i="1" s="1"/>
  <c r="S435" i="1" s="1"/>
  <c r="A436" i="1"/>
  <c r="Q436" i="1" s="1"/>
  <c r="T438" i="1"/>
  <c r="R436" i="1" l="1"/>
  <c r="AA436" i="1"/>
  <c r="AA437" i="1" s="1"/>
  <c r="Z436" i="1"/>
  <c r="T439" i="1"/>
  <c r="A437" i="1"/>
  <c r="Q437" i="1" s="1"/>
  <c r="R437" i="1" s="1"/>
  <c r="Z437" i="1" l="1"/>
  <c r="Y437" i="1" s="1"/>
  <c r="Y436" i="1"/>
  <c r="AA438" i="1"/>
  <c r="T440" i="1"/>
  <c r="A438" i="1"/>
  <c r="Z438" i="1" l="1"/>
  <c r="Y438" i="1" s="1"/>
  <c r="Q438" i="1"/>
  <c r="A439" i="1"/>
  <c r="T441" i="1"/>
  <c r="R438" i="1" l="1"/>
  <c r="S438" i="1" s="1"/>
  <c r="Z439" i="1"/>
  <c r="Y439" i="1" s="1"/>
  <c r="AA439" i="1"/>
  <c r="Q439" i="1"/>
  <c r="R439" i="1" s="1"/>
  <c r="S439" i="1" s="1"/>
  <c r="A440" i="1"/>
  <c r="T442" i="1"/>
  <c r="Q440" i="1" l="1"/>
  <c r="Z440" i="1"/>
  <c r="Y440" i="1" s="1"/>
  <c r="AA440" i="1"/>
  <c r="A441" i="1"/>
  <c r="T443" i="1"/>
  <c r="AA441" i="1" l="1"/>
  <c r="Q441" i="1"/>
  <c r="R441" i="1" s="1"/>
  <c r="S441" i="1" s="1"/>
  <c r="Z441" i="1"/>
  <c r="Y441" i="1" s="1"/>
  <c r="R440" i="1"/>
  <c r="S440" i="1" s="1"/>
  <c r="A442" i="1"/>
  <c r="T444" i="1"/>
  <c r="Q442" i="1" l="1"/>
  <c r="R442" i="1" s="1"/>
  <c r="S442" i="1" s="1"/>
  <c r="Z442" i="1"/>
  <c r="Y442" i="1" s="1"/>
  <c r="AA442" i="1"/>
  <c r="T445" i="1"/>
  <c r="A443" i="1"/>
  <c r="Z443" i="1" l="1"/>
  <c r="Y443" i="1" s="1"/>
  <c r="Q443" i="1"/>
  <c r="R443" i="1" s="1"/>
  <c r="S443" i="1" s="1"/>
  <c r="AA443" i="1"/>
  <c r="A444" i="1"/>
  <c r="T446" i="1"/>
  <c r="Q444" i="1" l="1"/>
  <c r="R444" i="1" s="1"/>
  <c r="S444" i="1" s="1"/>
  <c r="AA444" i="1"/>
  <c r="Z444" i="1"/>
  <c r="Y444" i="1" s="1"/>
  <c r="A445" i="1"/>
  <c r="T447" i="1"/>
  <c r="Z445" i="1" l="1"/>
  <c r="Y445" i="1" s="1"/>
  <c r="Q445" i="1"/>
  <c r="R445" i="1" s="1"/>
  <c r="S445" i="1" s="1"/>
  <c r="AA445" i="1"/>
  <c r="T448" i="1"/>
  <c r="A446" i="1"/>
  <c r="Q446" i="1" l="1"/>
  <c r="R446" i="1" s="1"/>
  <c r="S446" i="1" s="1"/>
  <c r="AA446" i="1"/>
  <c r="Z446" i="1"/>
  <c r="Y446" i="1" s="1"/>
  <c r="T449" i="1"/>
  <c r="A447" i="1"/>
  <c r="Z447" i="1" l="1"/>
  <c r="Y447" i="1" s="1"/>
  <c r="Q447" i="1"/>
  <c r="R447" i="1" s="1"/>
  <c r="S447" i="1" s="1"/>
  <c r="AA447" i="1"/>
  <c r="A448" i="1"/>
  <c r="T450" i="1"/>
  <c r="AA448" i="1" l="1"/>
  <c r="Q448" i="1"/>
  <c r="R448" i="1" s="1"/>
  <c r="S448" i="1" s="1"/>
  <c r="Z448" i="1"/>
  <c r="Y448" i="1" s="1"/>
  <c r="T451" i="1"/>
  <c r="A449" i="1"/>
  <c r="Z449" i="1" l="1"/>
  <c r="Y449" i="1" s="1"/>
  <c r="Q449" i="1"/>
  <c r="R449" i="1" s="1"/>
  <c r="S449" i="1" s="1"/>
  <c r="AA449" i="1"/>
  <c r="A450" i="1"/>
  <c r="T452" i="1"/>
  <c r="AA450" i="1" l="1"/>
  <c r="Q450" i="1"/>
  <c r="R450" i="1" s="1"/>
  <c r="S450" i="1" s="1"/>
  <c r="Z450" i="1"/>
  <c r="Y450" i="1" s="1"/>
  <c r="T453" i="1"/>
  <c r="A451" i="1"/>
  <c r="Z451" i="1" l="1"/>
  <c r="Y451" i="1" s="1"/>
  <c r="Q451" i="1"/>
  <c r="R451" i="1" s="1"/>
  <c r="S451" i="1" s="1"/>
  <c r="AA451" i="1"/>
  <c r="A452" i="1"/>
  <c r="T454" i="1"/>
  <c r="AA452" i="1" l="1"/>
  <c r="Q452" i="1"/>
  <c r="R452" i="1" s="1"/>
  <c r="S452" i="1" s="1"/>
  <c r="Z452" i="1"/>
  <c r="Y452" i="1" s="1"/>
  <c r="T455" i="1"/>
  <c r="A453" i="1"/>
  <c r="Z453" i="1" l="1"/>
  <c r="Y453" i="1" s="1"/>
  <c r="Q453" i="1"/>
  <c r="R453" i="1" s="1"/>
  <c r="S453" i="1" s="1"/>
  <c r="AA453" i="1"/>
  <c r="A454" i="1"/>
  <c r="T456" i="1"/>
  <c r="AA454" i="1" l="1"/>
  <c r="Q454" i="1"/>
  <c r="R454" i="1" s="1"/>
  <c r="S454" i="1" s="1"/>
  <c r="Z454" i="1"/>
  <c r="Y454" i="1" s="1"/>
  <c r="T457" i="1"/>
  <c r="A455" i="1"/>
  <c r="Z455" i="1" l="1"/>
  <c r="Y455" i="1" s="1"/>
  <c r="Q455" i="1"/>
  <c r="R455" i="1" s="1"/>
  <c r="S455" i="1" s="1"/>
  <c r="AA455" i="1"/>
  <c r="A456" i="1"/>
  <c r="T458" i="1"/>
  <c r="Q456" i="1" l="1"/>
  <c r="R456" i="1" s="1"/>
  <c r="S456" i="1" s="1"/>
  <c r="AA456" i="1"/>
  <c r="Z456" i="1"/>
  <c r="Y456" i="1" s="1"/>
  <c r="T459" i="1"/>
  <c r="A457" i="1"/>
  <c r="Z457" i="1" l="1"/>
  <c r="Y457" i="1" s="1"/>
  <c r="AA457" i="1"/>
  <c r="Q457" i="1"/>
  <c r="R457" i="1" s="1"/>
  <c r="S457" i="1" s="1"/>
  <c r="T460" i="1"/>
  <c r="A458" i="1"/>
  <c r="Q458" i="1" l="1"/>
  <c r="R458" i="1" s="1"/>
  <c r="S458" i="1" s="1"/>
  <c r="AA458" i="1"/>
  <c r="Z458" i="1"/>
  <c r="Y458" i="1" s="1"/>
  <c r="A459" i="1"/>
  <c r="T461" i="1"/>
  <c r="Z459" i="1" l="1"/>
  <c r="Y459" i="1" s="1"/>
  <c r="Q459" i="1"/>
  <c r="R459" i="1" s="1"/>
  <c r="S459" i="1" s="1"/>
  <c r="AA459" i="1"/>
  <c r="A460" i="1"/>
  <c r="T462" i="1"/>
  <c r="Q460" i="1" l="1"/>
  <c r="R460" i="1" s="1"/>
  <c r="S460" i="1" s="1"/>
  <c r="AA460" i="1"/>
  <c r="Z460" i="1"/>
  <c r="Y460" i="1" s="1"/>
  <c r="A461" i="1"/>
  <c r="T463" i="1"/>
  <c r="Z461" i="1" l="1"/>
  <c r="Y461" i="1" s="1"/>
  <c r="AA461" i="1"/>
  <c r="Q461" i="1"/>
  <c r="R461" i="1" s="1"/>
  <c r="S461" i="1" s="1"/>
  <c r="A462" i="1"/>
  <c r="T464" i="1"/>
  <c r="Q462" i="1" l="1"/>
  <c r="R462" i="1" s="1"/>
  <c r="S462" i="1" s="1"/>
  <c r="Z462" i="1"/>
  <c r="Y462" i="1" s="1"/>
  <c r="AA462" i="1"/>
  <c r="A463" i="1"/>
  <c r="T465" i="1"/>
  <c r="AA463" i="1" l="1"/>
  <c r="Z463" i="1"/>
  <c r="Y463" i="1" s="1"/>
  <c r="Q463" i="1"/>
  <c r="R463" i="1" s="1"/>
  <c r="S463" i="1" s="1"/>
  <c r="T466" i="1"/>
  <c r="A464" i="1"/>
  <c r="Q464" i="1" l="1"/>
  <c r="R464" i="1" s="1"/>
  <c r="S464" i="1" s="1"/>
  <c r="Z464" i="1"/>
  <c r="Y464" i="1" s="1"/>
  <c r="AA464" i="1"/>
  <c r="A465" i="1"/>
  <c r="T467" i="1"/>
  <c r="AA465" i="1" l="1"/>
  <c r="Z465" i="1"/>
  <c r="Y465" i="1" s="1"/>
  <c r="Q465" i="1"/>
  <c r="R465" i="1" s="1"/>
  <c r="A466" i="1"/>
  <c r="Q466" i="1" s="1"/>
  <c r="R466" i="1" s="1"/>
  <c r="T468" i="1"/>
  <c r="AA466" i="1" l="1"/>
  <c r="AA467" i="1" s="1"/>
  <c r="Z466" i="1"/>
  <c r="S466" i="1"/>
  <c r="A467" i="1"/>
  <c r="T469" i="1"/>
  <c r="Z467" i="1" l="1"/>
  <c r="Y467" i="1" s="1"/>
  <c r="Y466" i="1"/>
  <c r="Q467" i="1"/>
  <c r="R467" i="1" s="1"/>
  <c r="S467" i="1" s="1"/>
  <c r="T470" i="1"/>
  <c r="A468" i="1"/>
  <c r="Q468" i="1" s="1"/>
  <c r="AA468" i="1" l="1"/>
  <c r="AA469" i="1" s="1"/>
  <c r="R468" i="1"/>
  <c r="Z468" i="1"/>
  <c r="T471" i="1"/>
  <c r="A469" i="1"/>
  <c r="Q469" i="1" s="1"/>
  <c r="R469" i="1" s="1"/>
  <c r="Z469" i="1" l="1"/>
  <c r="Y469" i="1" s="1"/>
  <c r="Y468" i="1"/>
  <c r="AA470" i="1"/>
  <c r="T472" i="1"/>
  <c r="A470" i="1"/>
  <c r="Z470" i="1" l="1"/>
  <c r="Y470" i="1" s="1"/>
  <c r="Q470" i="1"/>
  <c r="AA471" i="1" s="1"/>
  <c r="A471" i="1"/>
  <c r="T473" i="1"/>
  <c r="R470" i="1" l="1"/>
  <c r="S470" i="1" s="1"/>
  <c r="Z471" i="1"/>
  <c r="Y471" i="1" s="1"/>
  <c r="Q471" i="1"/>
  <c r="R471" i="1" s="1"/>
  <c r="S471" i="1" s="1"/>
  <c r="T474" i="1"/>
  <c r="A472" i="1"/>
  <c r="Q472" i="1" l="1"/>
  <c r="R472" i="1" s="1"/>
  <c r="S472" i="1" s="1"/>
  <c r="Z472" i="1"/>
  <c r="Y472" i="1" s="1"/>
  <c r="AA472" i="1"/>
  <c r="T475" i="1"/>
  <c r="A473" i="1"/>
  <c r="Z473" i="1" l="1"/>
  <c r="Y473" i="1" s="1"/>
  <c r="Q473" i="1"/>
  <c r="R473" i="1" s="1"/>
  <c r="S473" i="1" s="1"/>
  <c r="AA473" i="1"/>
  <c r="A474" i="1"/>
  <c r="T476" i="1"/>
  <c r="AA474" i="1" l="1"/>
  <c r="Q474" i="1"/>
  <c r="R474" i="1" s="1"/>
  <c r="S474" i="1" s="1"/>
  <c r="Z474" i="1"/>
  <c r="Y474" i="1" s="1"/>
  <c r="T477" i="1"/>
  <c r="A475" i="1"/>
  <c r="Q475" i="1" l="1"/>
  <c r="R475" i="1" s="1"/>
  <c r="S475" i="1" s="1"/>
  <c r="Z475" i="1"/>
  <c r="Y475" i="1" s="1"/>
  <c r="AA475" i="1"/>
  <c r="T478" i="1"/>
  <c r="A476" i="1"/>
  <c r="AA476" i="1" l="1"/>
  <c r="Z476" i="1"/>
  <c r="Y476" i="1" s="1"/>
  <c r="Q476" i="1"/>
  <c r="R476" i="1" s="1"/>
  <c r="S476" i="1" s="1"/>
  <c r="T479" i="1"/>
  <c r="A477" i="1"/>
  <c r="Q477" i="1" l="1"/>
  <c r="R477" i="1" s="1"/>
  <c r="S477" i="1" s="1"/>
  <c r="Z477" i="1"/>
  <c r="Y477" i="1" s="1"/>
  <c r="AA477" i="1"/>
  <c r="A478" i="1"/>
  <c r="T480" i="1"/>
  <c r="AA478" i="1" l="1"/>
  <c r="Q478" i="1"/>
  <c r="R478" i="1" s="1"/>
  <c r="S478" i="1" s="1"/>
  <c r="Z478" i="1"/>
  <c r="Y478" i="1" s="1"/>
  <c r="A479" i="1"/>
  <c r="T481" i="1"/>
  <c r="Z479" i="1" l="1"/>
  <c r="Y479" i="1" s="1"/>
  <c r="Q479" i="1"/>
  <c r="R479" i="1" s="1"/>
  <c r="S479" i="1" s="1"/>
  <c r="AA479" i="1"/>
  <c r="T482" i="1"/>
  <c r="A480" i="1"/>
  <c r="AA480" i="1" l="1"/>
  <c r="Q480" i="1"/>
  <c r="R480" i="1" s="1"/>
  <c r="S480" i="1" s="1"/>
  <c r="Z480" i="1"/>
  <c r="Y480" i="1" s="1"/>
  <c r="T483" i="1"/>
  <c r="A481" i="1"/>
  <c r="Z481" i="1" l="1"/>
  <c r="Y481" i="1" s="1"/>
  <c r="Q481" i="1"/>
  <c r="R481" i="1" s="1"/>
  <c r="S481" i="1" s="1"/>
  <c r="AA481" i="1"/>
  <c r="A482" i="1"/>
  <c r="T484" i="1"/>
  <c r="Q482" i="1" l="1"/>
  <c r="R482" i="1" s="1"/>
  <c r="S482" i="1" s="1"/>
  <c r="AA482" i="1"/>
  <c r="Z482" i="1"/>
  <c r="Y482" i="1" s="1"/>
  <c r="T485" i="1"/>
  <c r="A483" i="1"/>
  <c r="Z483" i="1" l="1"/>
  <c r="Y483" i="1" s="1"/>
  <c r="Q483" i="1"/>
  <c r="R483" i="1" s="1"/>
  <c r="S483" i="1" s="1"/>
  <c r="AA483" i="1"/>
  <c r="A484" i="1"/>
  <c r="T486" i="1"/>
  <c r="Z484" i="1" l="1"/>
  <c r="Y484" i="1" s="1"/>
  <c r="AA484" i="1"/>
  <c r="Q484" i="1"/>
  <c r="R484" i="1" s="1"/>
  <c r="S484" i="1" s="1"/>
  <c r="T487" i="1"/>
  <c r="A485" i="1"/>
  <c r="Q485" i="1" l="1"/>
  <c r="R485" i="1" s="1"/>
  <c r="S485" i="1" s="1"/>
  <c r="AA485" i="1"/>
  <c r="Z485" i="1"/>
  <c r="Y485" i="1" s="1"/>
  <c r="T488" i="1"/>
  <c r="A486" i="1"/>
  <c r="Z486" i="1" l="1"/>
  <c r="Y486" i="1" s="1"/>
  <c r="AA486" i="1"/>
  <c r="Q486" i="1"/>
  <c r="R486" i="1" s="1"/>
  <c r="S486" i="1" s="1"/>
  <c r="T489" i="1"/>
  <c r="A487" i="1"/>
  <c r="Q487" i="1" l="1"/>
  <c r="R487" i="1" s="1"/>
  <c r="S487" i="1" s="1"/>
  <c r="Z487" i="1"/>
  <c r="Y487" i="1" s="1"/>
  <c r="AA487" i="1"/>
  <c r="A488" i="1"/>
  <c r="T490" i="1"/>
  <c r="AA488" i="1" l="1"/>
  <c r="Q488" i="1"/>
  <c r="R488" i="1" s="1"/>
  <c r="S488" i="1" s="1"/>
  <c r="Z488" i="1"/>
  <c r="Y488" i="1" s="1"/>
  <c r="T491" i="1"/>
  <c r="A489" i="1"/>
  <c r="Q489" i="1" l="1"/>
  <c r="R489" i="1" s="1"/>
  <c r="S489" i="1" s="1"/>
  <c r="Z489" i="1"/>
  <c r="Y489" i="1" s="1"/>
  <c r="AA489" i="1"/>
  <c r="A490" i="1"/>
  <c r="T492" i="1"/>
  <c r="AA490" i="1" l="1"/>
  <c r="Z490" i="1"/>
  <c r="Y490" i="1" s="1"/>
  <c r="Q490" i="1"/>
  <c r="R490" i="1" s="1"/>
  <c r="S490" i="1" s="1"/>
  <c r="A491" i="1"/>
  <c r="T493" i="1"/>
  <c r="Z491" i="1" l="1"/>
  <c r="Y491" i="1" s="1"/>
  <c r="Q491" i="1"/>
  <c r="R491" i="1" s="1"/>
  <c r="S491" i="1" s="1"/>
  <c r="AA491" i="1"/>
  <c r="A492" i="1"/>
  <c r="T494" i="1"/>
  <c r="AA492" i="1" l="1"/>
  <c r="Z492" i="1"/>
  <c r="Y492" i="1" s="1"/>
  <c r="Q492" i="1"/>
  <c r="R492" i="1" s="1"/>
  <c r="S492" i="1" s="1"/>
  <c r="A493" i="1"/>
  <c r="T495" i="1"/>
  <c r="Q493" i="1" l="1"/>
  <c r="R493" i="1" s="1"/>
  <c r="S493" i="1" s="1"/>
  <c r="AA493" i="1"/>
  <c r="Z493" i="1"/>
  <c r="Y493" i="1" s="1"/>
  <c r="T496" i="1"/>
  <c r="A494" i="1"/>
  <c r="Z494" i="1" l="1"/>
  <c r="Y494" i="1" s="1"/>
  <c r="AA494" i="1"/>
  <c r="Q494" i="1"/>
  <c r="R494" i="1" s="1"/>
  <c r="S494" i="1" s="1"/>
  <c r="T497" i="1"/>
  <c r="A495" i="1"/>
  <c r="Q495" i="1" l="1"/>
  <c r="R495" i="1" s="1"/>
  <c r="S495" i="1" s="1"/>
  <c r="Z495" i="1"/>
  <c r="Y495" i="1" s="1"/>
  <c r="AA495" i="1"/>
  <c r="A496" i="1"/>
  <c r="Q496" i="1" s="1"/>
  <c r="T498" i="1"/>
  <c r="AA496" i="1" l="1"/>
  <c r="AA497" i="1" s="1"/>
  <c r="Z496" i="1"/>
  <c r="R496" i="1"/>
  <c r="T499" i="1"/>
  <c r="A497" i="1"/>
  <c r="Q497" i="1" s="1"/>
  <c r="R497" i="1" s="1"/>
  <c r="Z497" i="1" l="1"/>
  <c r="Y497" i="1" s="1"/>
  <c r="Y496" i="1"/>
  <c r="AA498" i="1"/>
  <c r="A498" i="1"/>
  <c r="T500" i="1"/>
  <c r="Z498" i="1" l="1"/>
  <c r="Y498" i="1" s="1"/>
  <c r="Q498" i="1"/>
  <c r="T501" i="1"/>
  <c r="A499" i="1"/>
  <c r="R498" i="1" l="1"/>
  <c r="S498" i="1" s="1"/>
  <c r="AA499" i="1"/>
  <c r="Q499" i="1"/>
  <c r="R499" i="1" s="1"/>
  <c r="S499" i="1" s="1"/>
  <c r="Z499" i="1"/>
  <c r="Y499" i="1" s="1"/>
  <c r="T502" i="1"/>
  <c r="A500" i="1"/>
  <c r="Q500" i="1" l="1"/>
  <c r="R500" i="1" s="1"/>
  <c r="S500" i="1" s="1"/>
  <c r="Z500" i="1"/>
  <c r="Y500" i="1" s="1"/>
  <c r="AA500" i="1"/>
  <c r="T503" i="1"/>
  <c r="A501" i="1"/>
  <c r="AA501" i="1" l="1"/>
  <c r="Z501" i="1"/>
  <c r="Y501" i="1" s="1"/>
  <c r="Q501" i="1"/>
  <c r="R501" i="1" s="1"/>
  <c r="S501" i="1" s="1"/>
  <c r="A502" i="1"/>
  <c r="T504" i="1"/>
  <c r="Q502" i="1" l="1"/>
  <c r="R502" i="1" s="1"/>
  <c r="S502" i="1" s="1"/>
  <c r="AA502" i="1"/>
  <c r="Z502" i="1"/>
  <c r="Y502" i="1" s="1"/>
  <c r="T505" i="1"/>
  <c r="A503" i="1"/>
  <c r="Z503" i="1" l="1"/>
  <c r="Y503" i="1" s="1"/>
  <c r="AA503" i="1"/>
  <c r="Q503" i="1"/>
  <c r="R503" i="1" s="1"/>
  <c r="S503" i="1" s="1"/>
  <c r="A504" i="1"/>
  <c r="T506" i="1"/>
  <c r="Q504" i="1" l="1"/>
  <c r="R504" i="1" s="1"/>
  <c r="S504" i="1" s="1"/>
  <c r="AA504" i="1"/>
  <c r="Z504" i="1"/>
  <c r="Y504" i="1" s="1"/>
  <c r="T507" i="1"/>
  <c r="A505" i="1"/>
  <c r="Z505" i="1" l="1"/>
  <c r="Y505" i="1" s="1"/>
  <c r="AA505" i="1"/>
  <c r="Q505" i="1"/>
  <c r="R505" i="1" s="1"/>
  <c r="S505" i="1" s="1"/>
  <c r="A506" i="1"/>
  <c r="T508" i="1"/>
  <c r="Q506" i="1" l="1"/>
  <c r="R506" i="1" s="1"/>
  <c r="S506" i="1" s="1"/>
  <c r="AA506" i="1"/>
  <c r="Z506" i="1"/>
  <c r="Y506" i="1" s="1"/>
  <c r="T509" i="1"/>
  <c r="A507" i="1"/>
  <c r="Z507" i="1" l="1"/>
  <c r="Y507" i="1" s="1"/>
  <c r="Q507" i="1"/>
  <c r="R507" i="1" s="1"/>
  <c r="S507" i="1" s="1"/>
  <c r="AA507" i="1"/>
  <c r="T510" i="1"/>
  <c r="A508" i="1"/>
  <c r="AA508" i="1" l="1"/>
  <c r="Q508" i="1"/>
  <c r="R508" i="1" s="1"/>
  <c r="S508" i="1" s="1"/>
  <c r="Z508" i="1"/>
  <c r="Y508" i="1" s="1"/>
  <c r="A509" i="1"/>
  <c r="T511" i="1"/>
  <c r="Z509" i="1" l="1"/>
  <c r="Y509" i="1" s="1"/>
  <c r="Q509" i="1"/>
  <c r="R509" i="1" s="1"/>
  <c r="S509" i="1" s="1"/>
  <c r="AA509" i="1"/>
  <c r="T512" i="1"/>
  <c r="A510" i="1"/>
  <c r="AA510" i="1" l="1"/>
  <c r="Q510" i="1"/>
  <c r="R510" i="1" s="1"/>
  <c r="S510" i="1" s="1"/>
  <c r="Z510" i="1"/>
  <c r="Y510" i="1" s="1"/>
  <c r="T513" i="1"/>
  <c r="A511" i="1"/>
  <c r="Z511" i="1" l="1"/>
  <c r="Y511" i="1" s="1"/>
  <c r="Q511" i="1"/>
  <c r="R511" i="1" s="1"/>
  <c r="S511" i="1" s="1"/>
  <c r="AA511" i="1"/>
  <c r="A512" i="1"/>
  <c r="T514" i="1"/>
  <c r="Q512" i="1" l="1"/>
  <c r="R512" i="1" s="1"/>
  <c r="S512" i="1" s="1"/>
  <c r="AA512" i="1"/>
  <c r="Z512" i="1"/>
  <c r="Y512" i="1" s="1"/>
  <c r="T515" i="1"/>
  <c r="A513" i="1"/>
  <c r="Z513" i="1" l="1"/>
  <c r="Y513" i="1" s="1"/>
  <c r="Q513" i="1"/>
  <c r="R513" i="1" s="1"/>
  <c r="S513" i="1" s="1"/>
  <c r="AA513" i="1"/>
  <c r="A514" i="1"/>
  <c r="T516" i="1"/>
  <c r="AA514" i="1" l="1"/>
  <c r="Q514" i="1"/>
  <c r="R514" i="1" s="1"/>
  <c r="S514" i="1" s="1"/>
  <c r="Z514" i="1"/>
  <c r="Y514" i="1" s="1"/>
  <c r="T517" i="1"/>
  <c r="A515" i="1"/>
  <c r="Q515" i="1" l="1"/>
  <c r="R515" i="1" s="1"/>
  <c r="S515" i="1" s="1"/>
  <c r="AA515" i="1"/>
  <c r="Z515" i="1"/>
  <c r="Y515" i="1" s="1"/>
  <c r="T518" i="1"/>
  <c r="A516" i="1"/>
  <c r="Q516" i="1" l="1"/>
  <c r="R516" i="1" s="1"/>
  <c r="S516" i="1" s="1"/>
  <c r="Z516" i="1"/>
  <c r="Y516" i="1" s="1"/>
  <c r="AA516" i="1"/>
  <c r="A517" i="1"/>
  <c r="T519" i="1"/>
  <c r="AA517" i="1" l="1"/>
  <c r="Q517" i="1"/>
  <c r="R517" i="1" s="1"/>
  <c r="S517" i="1" s="1"/>
  <c r="Z517" i="1"/>
  <c r="Y517" i="1" s="1"/>
  <c r="T520" i="1"/>
  <c r="A518" i="1"/>
  <c r="Z518" i="1" l="1"/>
  <c r="Y518" i="1" s="1"/>
  <c r="Q518" i="1"/>
  <c r="R518" i="1" s="1"/>
  <c r="S518" i="1" s="1"/>
  <c r="AA518" i="1"/>
  <c r="A519" i="1"/>
  <c r="T521" i="1"/>
  <c r="AA519" i="1" l="1"/>
  <c r="Q519" i="1"/>
  <c r="R519" i="1" s="1"/>
  <c r="S519" i="1" s="1"/>
  <c r="Z519" i="1"/>
  <c r="Y519" i="1" s="1"/>
  <c r="T522" i="1"/>
  <c r="A520" i="1"/>
  <c r="Z520" i="1" l="1"/>
  <c r="Y520" i="1" s="1"/>
  <c r="Q520" i="1"/>
  <c r="R520" i="1" s="1"/>
  <c r="S520" i="1" s="1"/>
  <c r="AA520" i="1"/>
  <c r="T523" i="1"/>
  <c r="A521" i="1"/>
  <c r="AA521" i="1" l="1"/>
  <c r="Q521" i="1"/>
  <c r="R521" i="1" s="1"/>
  <c r="S521" i="1" s="1"/>
  <c r="Z521" i="1"/>
  <c r="Y521" i="1" s="1"/>
  <c r="A522" i="1"/>
  <c r="T524" i="1"/>
  <c r="Z522" i="1" l="1"/>
  <c r="Y522" i="1" s="1"/>
  <c r="Q522" i="1"/>
  <c r="R522" i="1" s="1"/>
  <c r="S522" i="1" s="1"/>
  <c r="AA522" i="1"/>
  <c r="A523" i="1"/>
  <c r="T525" i="1"/>
  <c r="AA523" i="1" l="1"/>
  <c r="Q523" i="1"/>
  <c r="R523" i="1" s="1"/>
  <c r="S523" i="1" s="1"/>
  <c r="Z523" i="1"/>
  <c r="Y523" i="1" s="1"/>
  <c r="T526" i="1"/>
  <c r="A524" i="1"/>
  <c r="Z524" i="1" l="1"/>
  <c r="Y524" i="1" s="1"/>
  <c r="Q524" i="1"/>
  <c r="R524" i="1" s="1"/>
  <c r="S524" i="1" s="1"/>
  <c r="AA524" i="1"/>
  <c r="T527" i="1"/>
  <c r="A525" i="1"/>
  <c r="AA525" i="1" l="1"/>
  <c r="Z525" i="1"/>
  <c r="Y525" i="1" s="1"/>
  <c r="Q525" i="1"/>
  <c r="R525" i="1" s="1"/>
  <c r="S525" i="1" s="1"/>
  <c r="A526" i="1"/>
  <c r="Q526" i="1" s="1"/>
  <c r="T528" i="1"/>
  <c r="R526" i="1" l="1"/>
  <c r="Z526" i="1"/>
  <c r="AA526" i="1"/>
  <c r="AA527" i="1" s="1"/>
  <c r="A527" i="1"/>
  <c r="Q527" i="1" s="1"/>
  <c r="R527" i="1" s="1"/>
  <c r="T529" i="1"/>
  <c r="Z527" i="1" l="1"/>
  <c r="Y527" i="1" s="1"/>
  <c r="Y526" i="1"/>
  <c r="AA528" i="1"/>
  <c r="T530" i="1"/>
  <c r="A528" i="1"/>
  <c r="Q528" i="1" s="1"/>
  <c r="R528" i="1" s="1"/>
  <c r="Z528" i="1" l="1"/>
  <c r="Y528" i="1" s="1"/>
  <c r="Z529" i="1"/>
  <c r="Y529" i="1" s="1"/>
  <c r="AA529" i="1"/>
  <c r="A529" i="1"/>
  <c r="T531" i="1"/>
  <c r="Q529" i="1" l="1"/>
  <c r="R529" i="1" s="1"/>
  <c r="S529" i="1" s="1"/>
  <c r="T532" i="1"/>
  <c r="A530" i="1"/>
  <c r="Z530" i="1" l="1"/>
  <c r="Y530" i="1" s="1"/>
  <c r="Q530" i="1"/>
  <c r="R530" i="1" s="1"/>
  <c r="S530" i="1" s="1"/>
  <c r="AA530" i="1"/>
  <c r="T533" i="1"/>
  <c r="A531" i="1"/>
  <c r="Q531" i="1" l="1"/>
  <c r="R531" i="1" s="1"/>
  <c r="S531" i="1" s="1"/>
  <c r="AA531" i="1"/>
  <c r="Z531" i="1"/>
  <c r="Y531" i="1" s="1"/>
  <c r="A532" i="1"/>
  <c r="T534" i="1"/>
  <c r="Z532" i="1" l="1"/>
  <c r="Y532" i="1" s="1"/>
  <c r="Q532" i="1"/>
  <c r="R532" i="1" s="1"/>
  <c r="S532" i="1" s="1"/>
  <c r="AA532" i="1"/>
  <c r="T535" i="1"/>
  <c r="A533" i="1"/>
  <c r="Q533" i="1" l="1"/>
  <c r="Z533" i="1"/>
  <c r="Y533" i="1" s="1"/>
  <c r="AA533" i="1"/>
  <c r="T536" i="1"/>
  <c r="A534" i="1"/>
  <c r="Z534" i="1" l="1"/>
  <c r="Y534" i="1" s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Y535" i="1" s="1"/>
  <c r="AA535" i="1"/>
  <c r="T538" i="1"/>
  <c r="A536" i="1"/>
  <c r="AA536" i="1" l="1"/>
  <c r="Q536" i="1"/>
  <c r="R536" i="1" s="1"/>
  <c r="S536" i="1" s="1"/>
  <c r="Z536" i="1"/>
  <c r="Y536" i="1" s="1"/>
  <c r="A537" i="1"/>
  <c r="T539" i="1"/>
  <c r="Z537" i="1" l="1"/>
  <c r="Y537" i="1" s="1"/>
  <c r="Q537" i="1"/>
  <c r="R537" i="1" s="1"/>
  <c r="S537" i="1" s="1"/>
  <c r="AA537" i="1"/>
  <c r="T540" i="1"/>
  <c r="A538" i="1"/>
  <c r="Q538" i="1" l="1"/>
  <c r="R538" i="1" s="1"/>
  <c r="S538" i="1" s="1"/>
  <c r="AA538" i="1"/>
  <c r="Z538" i="1"/>
  <c r="Y538" i="1" s="1"/>
  <c r="A539" i="1"/>
  <c r="T541" i="1"/>
  <c r="AA539" i="1" l="1"/>
  <c r="Z539" i="1"/>
  <c r="Y539" i="1" s="1"/>
  <c r="Q539" i="1"/>
  <c r="R539" i="1" s="1"/>
  <c r="S539" i="1" s="1"/>
  <c r="A540" i="1"/>
  <c r="T542" i="1"/>
  <c r="Q540" i="1" l="1"/>
  <c r="R540" i="1" s="1"/>
  <c r="S540" i="1" s="1"/>
  <c r="Z540" i="1"/>
  <c r="Y540" i="1" s="1"/>
  <c r="AA540" i="1"/>
  <c r="T543" i="1"/>
  <c r="A541" i="1"/>
  <c r="AA541" i="1" l="1"/>
  <c r="Q541" i="1"/>
  <c r="R541" i="1" s="1"/>
  <c r="S541" i="1" s="1"/>
  <c r="Z541" i="1"/>
  <c r="Y541" i="1" s="1"/>
  <c r="T544" i="1"/>
  <c r="A542" i="1"/>
  <c r="Q542" i="1" l="1"/>
  <c r="R542" i="1" s="1"/>
  <c r="S542" i="1" s="1"/>
  <c r="Z542" i="1"/>
  <c r="Y542" i="1" s="1"/>
  <c r="AA542" i="1"/>
  <c r="A543" i="1"/>
  <c r="T545" i="1"/>
  <c r="AA543" i="1" l="1"/>
  <c r="Z543" i="1"/>
  <c r="Y543" i="1" s="1"/>
  <c r="Q543" i="1"/>
  <c r="R543" i="1" s="1"/>
  <c r="S543" i="1" s="1"/>
  <c r="T546" i="1"/>
  <c r="A544" i="1"/>
  <c r="AA544" i="1" l="1"/>
  <c r="Q544" i="1"/>
  <c r="R544" i="1" s="1"/>
  <c r="S544" i="1" s="1"/>
  <c r="Z544" i="1"/>
  <c r="Y544" i="1" s="1"/>
  <c r="A545" i="1"/>
  <c r="T547" i="1"/>
  <c r="Z545" i="1" l="1"/>
  <c r="Y545" i="1" s="1"/>
  <c r="Q545" i="1"/>
  <c r="R545" i="1" s="1"/>
  <c r="S545" i="1" s="1"/>
  <c r="AA545" i="1"/>
  <c r="T548" i="1"/>
  <c r="A546" i="1"/>
  <c r="Q546" i="1" l="1"/>
  <c r="R546" i="1" s="1"/>
  <c r="S546" i="1" s="1"/>
  <c r="AA546" i="1"/>
  <c r="Z546" i="1"/>
  <c r="Y546" i="1" s="1"/>
  <c r="A547" i="1"/>
  <c r="T549" i="1"/>
  <c r="Z547" i="1" l="1"/>
  <c r="Y547" i="1" s="1"/>
  <c r="Q547" i="1"/>
  <c r="R547" i="1" s="1"/>
  <c r="S547" i="1" s="1"/>
  <c r="AA547" i="1"/>
  <c r="A548" i="1"/>
  <c r="T550" i="1"/>
  <c r="Q548" i="1" l="1"/>
  <c r="R548" i="1" s="1"/>
  <c r="S548" i="1" s="1"/>
  <c r="AA548" i="1"/>
  <c r="Z548" i="1"/>
  <c r="Y548" i="1" s="1"/>
  <c r="T551" i="1"/>
  <c r="A549" i="1"/>
  <c r="Z549" i="1" l="1"/>
  <c r="Y549" i="1" s="1"/>
  <c r="Q549" i="1"/>
  <c r="R549" i="1" s="1"/>
  <c r="S549" i="1" s="1"/>
  <c r="AA549" i="1"/>
  <c r="T552" i="1"/>
  <c r="A550" i="1"/>
  <c r="AA550" i="1" l="1"/>
  <c r="Q550" i="1"/>
  <c r="R550" i="1" s="1"/>
  <c r="S550" i="1" s="1"/>
  <c r="Z550" i="1"/>
  <c r="Y550" i="1" s="1"/>
  <c r="A551" i="1"/>
  <c r="T553" i="1"/>
  <c r="Z551" i="1" l="1"/>
  <c r="Y551" i="1" s="1"/>
  <c r="Q551" i="1"/>
  <c r="R551" i="1" s="1"/>
  <c r="S551" i="1" s="1"/>
  <c r="AA551" i="1"/>
  <c r="T554" i="1"/>
  <c r="A552" i="1"/>
  <c r="AA552" i="1" l="1"/>
  <c r="Q552" i="1"/>
  <c r="R552" i="1" s="1"/>
  <c r="S552" i="1" s="1"/>
  <c r="Z552" i="1"/>
  <c r="Y552" i="1" s="1"/>
  <c r="A553" i="1"/>
  <c r="T555" i="1"/>
  <c r="Z553" i="1" l="1"/>
  <c r="Y553" i="1" s="1"/>
  <c r="Q553" i="1"/>
  <c r="R553" i="1" s="1"/>
  <c r="S553" i="1" s="1"/>
  <c r="AA553" i="1"/>
  <c r="A554" i="1"/>
  <c r="T556" i="1"/>
  <c r="Q554" i="1" l="1"/>
  <c r="R554" i="1" s="1"/>
  <c r="S554" i="1" s="1"/>
  <c r="AA554" i="1"/>
  <c r="Z554" i="1"/>
  <c r="Y554" i="1" s="1"/>
  <c r="T557" i="1"/>
  <c r="A555" i="1"/>
  <c r="Q555" i="1" l="1"/>
  <c r="R555" i="1" s="1"/>
  <c r="S555" i="1" s="1"/>
  <c r="Z555" i="1"/>
  <c r="Y555" i="1" s="1"/>
  <c r="AA555" i="1"/>
  <c r="T558" i="1"/>
  <c r="A556" i="1"/>
  <c r="Q556" i="1" s="1"/>
  <c r="R556" i="1" l="1"/>
  <c r="AA556" i="1"/>
  <c r="AA557" i="1" s="1"/>
  <c r="Z556" i="1"/>
  <c r="A557" i="1"/>
  <c r="Q557" i="1" s="1"/>
  <c r="R557" i="1" s="1"/>
  <c r="T559" i="1"/>
  <c r="Z557" i="1" l="1"/>
  <c r="Y557" i="1" s="1"/>
  <c r="Y556" i="1"/>
  <c r="AA558" i="1"/>
  <c r="T560" i="1"/>
  <c r="A558" i="1"/>
  <c r="Q558" i="1" s="1"/>
  <c r="R558" i="1" s="1"/>
  <c r="Z558" i="1" l="1"/>
  <c r="Y558" i="1" s="1"/>
  <c r="AA559" i="1"/>
  <c r="Z559" i="1"/>
  <c r="Y559" i="1" s="1"/>
  <c r="S558" i="1"/>
  <c r="A559" i="1"/>
  <c r="T561" i="1"/>
  <c r="Q559" i="1" l="1"/>
  <c r="R559" i="1" s="1"/>
  <c r="S559" i="1" s="1"/>
  <c r="A560" i="1"/>
  <c r="T562" i="1"/>
  <c r="AA560" i="1" l="1"/>
  <c r="Z560" i="1"/>
  <c r="Y560" i="1" s="1"/>
  <c r="Q560" i="1"/>
  <c r="R560" i="1" s="1"/>
  <c r="S560" i="1" s="1"/>
  <c r="T563" i="1"/>
  <c r="A561" i="1"/>
  <c r="Q561" i="1" l="1"/>
  <c r="R561" i="1" s="1"/>
  <c r="S561" i="1" s="1"/>
  <c r="Z561" i="1"/>
  <c r="Y561" i="1" s="1"/>
  <c r="AA561" i="1"/>
  <c r="T564" i="1"/>
  <c r="A562" i="1"/>
  <c r="AA562" i="1" l="1"/>
  <c r="Z562" i="1"/>
  <c r="Y562" i="1" s="1"/>
  <c r="Q562" i="1"/>
  <c r="R562" i="1" s="1"/>
  <c r="S562" i="1" s="1"/>
  <c r="A563" i="1"/>
  <c r="T565" i="1"/>
  <c r="Q563" i="1" l="1"/>
  <c r="R563" i="1" s="1"/>
  <c r="S563" i="1" s="1"/>
  <c r="Z563" i="1"/>
  <c r="Y563" i="1" s="1"/>
  <c r="AA563" i="1"/>
  <c r="T566" i="1"/>
  <c r="A564" i="1"/>
  <c r="AA564" i="1" l="1"/>
  <c r="Z564" i="1"/>
  <c r="Y564" i="1" s="1"/>
  <c r="Q564" i="1"/>
  <c r="R564" i="1" s="1"/>
  <c r="S564" i="1" s="1"/>
  <c r="A565" i="1"/>
  <c r="T567" i="1"/>
  <c r="AA565" i="1" l="1"/>
  <c r="Q565" i="1"/>
  <c r="R565" i="1" s="1"/>
  <c r="S565" i="1" s="1"/>
  <c r="Z565" i="1"/>
  <c r="Y565" i="1" s="1"/>
  <c r="A566" i="1"/>
  <c r="T568" i="1"/>
  <c r="Z566" i="1" l="1"/>
  <c r="Y566" i="1" s="1"/>
  <c r="AA566" i="1"/>
  <c r="Q566" i="1"/>
  <c r="R566" i="1" s="1"/>
  <c r="S566" i="1" s="1"/>
  <c r="T569" i="1"/>
  <c r="A567" i="1"/>
  <c r="Q567" i="1" l="1"/>
  <c r="R567" i="1" s="1"/>
  <c r="S567" i="1" s="1"/>
  <c r="Z567" i="1"/>
  <c r="Y567" i="1" s="1"/>
  <c r="AA567" i="1"/>
  <c r="T570" i="1"/>
  <c r="A568" i="1"/>
  <c r="AA568" i="1" l="1"/>
  <c r="Q568" i="1"/>
  <c r="R568" i="1" s="1"/>
  <c r="S568" i="1" s="1"/>
  <c r="Z568" i="1"/>
  <c r="Y568" i="1" s="1"/>
  <c r="T571" i="1"/>
  <c r="A569" i="1"/>
  <c r="Z569" i="1" l="1"/>
  <c r="Y569" i="1" s="1"/>
  <c r="Q569" i="1"/>
  <c r="R569" i="1" s="1"/>
  <c r="S569" i="1" s="1"/>
  <c r="AA569" i="1"/>
  <c r="A570" i="1"/>
  <c r="T572" i="1"/>
  <c r="Q570" i="1" l="1"/>
  <c r="R570" i="1" s="1"/>
  <c r="S570" i="1" s="1"/>
  <c r="AA570" i="1"/>
  <c r="Z570" i="1"/>
  <c r="Y570" i="1" s="1"/>
  <c r="T573" i="1"/>
  <c r="A571" i="1"/>
  <c r="Z571" i="1" l="1"/>
  <c r="Y571" i="1" s="1"/>
  <c r="Q571" i="1"/>
  <c r="R571" i="1" s="1"/>
  <c r="S571" i="1" s="1"/>
  <c r="AA571" i="1"/>
  <c r="A572" i="1"/>
  <c r="T574" i="1"/>
  <c r="Q572" i="1" l="1"/>
  <c r="R572" i="1" s="1"/>
  <c r="S572" i="1" s="1"/>
  <c r="AA572" i="1"/>
  <c r="Z572" i="1"/>
  <c r="Y572" i="1" s="1"/>
  <c r="T575" i="1"/>
  <c r="A573" i="1"/>
  <c r="Z573" i="1" l="1"/>
  <c r="Y573" i="1" s="1"/>
  <c r="Q573" i="1"/>
  <c r="R573" i="1" s="1"/>
  <c r="S573" i="1" s="1"/>
  <c r="AA573" i="1"/>
  <c r="T576" i="1"/>
  <c r="A574" i="1"/>
  <c r="Q574" i="1" l="1"/>
  <c r="R574" i="1" s="1"/>
  <c r="S574" i="1" s="1"/>
  <c r="AA574" i="1"/>
  <c r="Z574" i="1"/>
  <c r="Y574" i="1" s="1"/>
  <c r="T577" i="1"/>
  <c r="A575" i="1"/>
  <c r="Z575" i="1" l="1"/>
  <c r="Y575" i="1" s="1"/>
  <c r="AA575" i="1"/>
  <c r="Q575" i="1"/>
  <c r="R575" i="1" s="1"/>
  <c r="S575" i="1" s="1"/>
  <c r="A576" i="1"/>
  <c r="T578" i="1"/>
  <c r="Q576" i="1" l="1"/>
  <c r="R576" i="1" s="1"/>
  <c r="S576" i="1" s="1"/>
  <c r="AA576" i="1"/>
  <c r="Z576" i="1"/>
  <c r="Y576" i="1" s="1"/>
  <c r="T579" i="1"/>
  <c r="A577" i="1"/>
  <c r="Z577" i="1" l="1"/>
  <c r="Y577" i="1" s="1"/>
  <c r="Q577" i="1"/>
  <c r="R577" i="1" s="1"/>
  <c r="S577" i="1" s="1"/>
  <c r="AA577" i="1"/>
  <c r="T580" i="1"/>
  <c r="A578" i="1"/>
  <c r="Q578" i="1" l="1"/>
  <c r="R578" i="1" s="1"/>
  <c r="S578" i="1" s="1"/>
  <c r="Z578" i="1"/>
  <c r="Y578" i="1" s="1"/>
  <c r="AA578" i="1"/>
  <c r="A579" i="1"/>
  <c r="T581" i="1"/>
  <c r="AA579" i="1" l="1"/>
  <c r="Z579" i="1"/>
  <c r="Y579" i="1" s="1"/>
  <c r="Q579" i="1"/>
  <c r="R579" i="1" s="1"/>
  <c r="S579" i="1" s="1"/>
  <c r="T582" i="1"/>
  <c r="A580" i="1"/>
  <c r="Q580" i="1" l="1"/>
  <c r="R580" i="1" s="1"/>
  <c r="S580" i="1" s="1"/>
  <c r="Z580" i="1"/>
  <c r="Y580" i="1" s="1"/>
  <c r="AA580" i="1"/>
  <c r="A581" i="1"/>
  <c r="T583" i="1"/>
  <c r="AA581" i="1" l="1"/>
  <c r="Z581" i="1"/>
  <c r="Y581" i="1" s="1"/>
  <c r="Q581" i="1"/>
  <c r="R581" i="1" s="1"/>
  <c r="S581" i="1" s="1"/>
  <c r="T584" i="1"/>
  <c r="A582" i="1"/>
  <c r="Q582" i="1" l="1"/>
  <c r="R582" i="1" s="1"/>
  <c r="S582" i="1" s="1"/>
  <c r="Z582" i="1"/>
  <c r="Y582" i="1" s="1"/>
  <c r="AA582" i="1"/>
  <c r="T585" i="1"/>
  <c r="A583" i="1"/>
  <c r="AA583" i="1" l="1"/>
  <c r="Z583" i="1"/>
  <c r="Y583" i="1" s="1"/>
  <c r="Q583" i="1"/>
  <c r="R583" i="1" s="1"/>
  <c r="S583" i="1" s="1"/>
  <c r="A584" i="1"/>
  <c r="T586" i="1"/>
  <c r="Q584" i="1" l="1"/>
  <c r="R584" i="1" s="1"/>
  <c r="S584" i="1" s="1"/>
  <c r="Z584" i="1"/>
  <c r="Y584" i="1" s="1"/>
  <c r="AA584" i="1"/>
  <c r="T587" i="1"/>
  <c r="A585" i="1"/>
  <c r="Z585" i="1" l="1"/>
  <c r="Y585" i="1" s="1"/>
  <c r="Q585" i="1"/>
  <c r="R585" i="1" s="1"/>
  <c r="S585" i="1" s="1"/>
  <c r="AA585" i="1"/>
  <c r="A586" i="1"/>
  <c r="T588" i="1"/>
  <c r="Q586" i="1" l="1"/>
  <c r="R586" i="1" s="1"/>
  <c r="S586" i="1" s="1"/>
  <c r="AA586" i="1"/>
  <c r="Z586" i="1"/>
  <c r="Y586" i="1" s="1"/>
  <c r="A587" i="1"/>
  <c r="Q587" i="1" s="1"/>
  <c r="T589" i="1"/>
  <c r="Z587" i="1" l="1"/>
  <c r="AA587" i="1"/>
  <c r="AA588" i="1" s="1"/>
  <c r="R587" i="1"/>
  <c r="A588" i="1"/>
  <c r="Q588" i="1" s="1"/>
  <c r="T590" i="1"/>
  <c r="Z588" i="1" l="1"/>
  <c r="Y588" i="1" s="1"/>
  <c r="Y587" i="1"/>
  <c r="AA589" i="1"/>
  <c r="R588" i="1"/>
  <c r="T591" i="1"/>
  <c r="A589" i="1"/>
  <c r="Q589" i="1" s="1"/>
  <c r="R589" i="1" s="1"/>
  <c r="Z589" i="1" l="1"/>
  <c r="Y589" i="1" s="1"/>
  <c r="Z590" i="1"/>
  <c r="Y590" i="1" s="1"/>
  <c r="AA590" i="1"/>
  <c r="A590" i="1"/>
  <c r="T592" i="1"/>
  <c r="Q590" i="1" l="1"/>
  <c r="R590" i="1" s="1"/>
  <c r="S590" i="1" s="1"/>
  <c r="S589" i="1"/>
  <c r="T593" i="1"/>
  <c r="A591" i="1"/>
  <c r="Q591" i="1" l="1"/>
  <c r="R591" i="1" s="1"/>
  <c r="S591" i="1" s="1"/>
  <c r="Z591" i="1"/>
  <c r="Y591" i="1" s="1"/>
  <c r="AA591" i="1"/>
  <c r="A592" i="1"/>
  <c r="T594" i="1"/>
  <c r="AA592" i="1" l="1"/>
  <c r="Z592" i="1"/>
  <c r="Y592" i="1" s="1"/>
  <c r="Q592" i="1"/>
  <c r="R592" i="1" s="1"/>
  <c r="S592" i="1" s="1"/>
  <c r="A593" i="1"/>
  <c r="T595" i="1"/>
  <c r="Z593" i="1" l="1"/>
  <c r="Y593" i="1" s="1"/>
  <c r="Q593" i="1"/>
  <c r="R593" i="1" s="1"/>
  <c r="S593" i="1" s="1"/>
  <c r="AA593" i="1"/>
  <c r="T596" i="1"/>
  <c r="A594" i="1"/>
  <c r="Q594" i="1" l="1"/>
  <c r="R594" i="1" s="1"/>
  <c r="S594" i="1" s="1"/>
  <c r="AA594" i="1"/>
  <c r="Z594" i="1"/>
  <c r="Y594" i="1" s="1"/>
  <c r="A595" i="1"/>
  <c r="T597" i="1"/>
  <c r="Z595" i="1" l="1"/>
  <c r="Y595" i="1" s="1"/>
  <c r="Q595" i="1"/>
  <c r="R595" i="1" s="1"/>
  <c r="S595" i="1" s="1"/>
  <c r="AA595" i="1"/>
  <c r="A596" i="1"/>
  <c r="T598" i="1"/>
  <c r="AA596" i="1" l="1"/>
  <c r="Q596" i="1"/>
  <c r="R596" i="1" s="1"/>
  <c r="S596" i="1" s="1"/>
  <c r="Z596" i="1"/>
  <c r="Y596" i="1" s="1"/>
  <c r="A597" i="1"/>
  <c r="T599" i="1"/>
  <c r="Z597" i="1" l="1"/>
  <c r="Y597" i="1" s="1"/>
  <c r="Q597" i="1"/>
  <c r="R597" i="1" s="1"/>
  <c r="S597" i="1" s="1"/>
  <c r="AA597" i="1"/>
  <c r="T600" i="1"/>
  <c r="A598" i="1"/>
  <c r="AA598" i="1" l="1"/>
  <c r="Q598" i="1"/>
  <c r="R598" i="1" s="1"/>
  <c r="S598" i="1" s="1"/>
  <c r="Z598" i="1"/>
  <c r="Y598" i="1" s="1"/>
  <c r="A599" i="1"/>
  <c r="T601" i="1"/>
  <c r="Q599" i="1" l="1"/>
  <c r="R599" i="1" s="1"/>
  <c r="S599" i="1" s="1"/>
  <c r="Z599" i="1"/>
  <c r="Y599" i="1" s="1"/>
  <c r="AA599" i="1"/>
  <c r="A600" i="1"/>
  <c r="T602" i="1"/>
  <c r="AA600" i="1" l="1"/>
  <c r="Z600" i="1"/>
  <c r="Y600" i="1" s="1"/>
  <c r="Q600" i="1"/>
  <c r="R600" i="1" s="1"/>
  <c r="S600" i="1" s="1"/>
  <c r="T603" i="1"/>
  <c r="A601" i="1"/>
  <c r="Q601" i="1" l="1"/>
  <c r="R601" i="1" s="1"/>
  <c r="S601" i="1" s="1"/>
  <c r="Z601" i="1"/>
  <c r="Y601" i="1" s="1"/>
  <c r="AA601" i="1"/>
  <c r="T604" i="1"/>
  <c r="A602" i="1"/>
  <c r="AA602" i="1" l="1"/>
  <c r="Z602" i="1"/>
  <c r="Y602" i="1" s="1"/>
  <c r="Q602" i="1"/>
  <c r="R602" i="1" s="1"/>
  <c r="S602" i="1" s="1"/>
  <c r="A603" i="1"/>
  <c r="T605" i="1"/>
  <c r="Q603" i="1" l="1"/>
  <c r="R603" i="1" s="1"/>
  <c r="S603" i="1" s="1"/>
  <c r="Z603" i="1"/>
  <c r="Y603" i="1" s="1"/>
  <c r="AA603" i="1"/>
  <c r="A604" i="1"/>
  <c r="T606" i="1"/>
  <c r="AA604" i="1" l="1"/>
  <c r="Z604" i="1"/>
  <c r="Y604" i="1" s="1"/>
  <c r="Q604" i="1"/>
  <c r="R604" i="1" s="1"/>
  <c r="S604" i="1" s="1"/>
  <c r="T607" i="1"/>
  <c r="A605" i="1"/>
  <c r="Q605" i="1" l="1"/>
  <c r="R605" i="1" s="1"/>
  <c r="S605" i="1" s="1"/>
  <c r="AA605" i="1"/>
  <c r="Z605" i="1"/>
  <c r="Y605" i="1" s="1"/>
  <c r="T608" i="1"/>
  <c r="A606" i="1"/>
  <c r="Z606" i="1" l="1"/>
  <c r="Y606" i="1" s="1"/>
  <c r="AA606" i="1"/>
  <c r="Q606" i="1"/>
  <c r="R606" i="1" s="1"/>
  <c r="S606" i="1" s="1"/>
  <c r="T609" i="1"/>
  <c r="A607" i="1"/>
  <c r="Q607" i="1" l="1"/>
  <c r="R607" i="1" s="1"/>
  <c r="S607" i="1" s="1"/>
  <c r="AA607" i="1"/>
  <c r="Z607" i="1"/>
  <c r="Y607" i="1" s="1"/>
  <c r="A608" i="1"/>
  <c r="T610" i="1"/>
  <c r="Q608" i="1" l="1"/>
  <c r="R608" i="1" s="1"/>
  <c r="S608" i="1" s="1"/>
  <c r="Z608" i="1"/>
  <c r="Y608" i="1" s="1"/>
  <c r="AA608" i="1"/>
  <c r="A609" i="1"/>
  <c r="T611" i="1"/>
  <c r="AA609" i="1" l="1"/>
  <c r="Z609" i="1"/>
  <c r="Y609" i="1" s="1"/>
  <c r="Q609" i="1"/>
  <c r="R609" i="1" s="1"/>
  <c r="S609" i="1" s="1"/>
  <c r="T612" i="1"/>
  <c r="A610" i="1"/>
  <c r="Z610" i="1" l="1"/>
  <c r="Y610" i="1" s="1"/>
  <c r="AA610" i="1"/>
  <c r="Q610" i="1"/>
  <c r="R610" i="1" s="1"/>
  <c r="S610" i="1" s="1"/>
  <c r="A611" i="1"/>
  <c r="T613" i="1"/>
  <c r="Q611" i="1" l="1"/>
  <c r="R611" i="1" s="1"/>
  <c r="S611" i="1" s="1"/>
  <c r="AA611" i="1"/>
  <c r="Z611" i="1"/>
  <c r="Y611" i="1" s="1"/>
  <c r="T614" i="1"/>
  <c r="A612" i="1"/>
  <c r="Z612" i="1" l="1"/>
  <c r="Y612" i="1" s="1"/>
  <c r="AA612" i="1"/>
  <c r="Q612" i="1"/>
  <c r="R612" i="1" s="1"/>
  <c r="S612" i="1" s="1"/>
  <c r="A613" i="1"/>
  <c r="T615" i="1"/>
  <c r="AA613" i="1" l="1"/>
  <c r="Q613" i="1"/>
  <c r="R613" i="1" s="1"/>
  <c r="S613" i="1" s="1"/>
  <c r="Z613" i="1"/>
  <c r="Y613" i="1" s="1"/>
  <c r="T616" i="1"/>
  <c r="A614" i="1"/>
  <c r="Z614" i="1" l="1"/>
  <c r="Y614" i="1" s="1"/>
  <c r="Q614" i="1"/>
  <c r="R614" i="1" s="1"/>
  <c r="S614" i="1" s="1"/>
  <c r="AA614" i="1"/>
  <c r="T617" i="1"/>
  <c r="A615" i="1"/>
  <c r="AA615" i="1" l="1"/>
  <c r="Q615" i="1"/>
  <c r="R615" i="1" s="1"/>
  <c r="S615" i="1" s="1"/>
  <c r="Z615" i="1"/>
  <c r="Y615" i="1" s="1"/>
  <c r="A616" i="1"/>
  <c r="T618" i="1"/>
  <c r="Z616" i="1" l="1"/>
  <c r="Y616" i="1" s="1"/>
  <c r="Q616" i="1"/>
  <c r="R616" i="1" s="1"/>
  <c r="S616" i="1" s="1"/>
  <c r="AA616" i="1"/>
  <c r="A617" i="1"/>
  <c r="Q617" i="1" s="1"/>
  <c r="T619" i="1"/>
  <c r="AA617" i="1" l="1"/>
  <c r="AA618" i="1" s="1"/>
  <c r="Z617" i="1"/>
  <c r="R617" i="1"/>
  <c r="A618" i="1"/>
  <c r="Q618" i="1" s="1"/>
  <c r="R618" i="1" s="1"/>
  <c r="T620" i="1"/>
  <c r="Z618" i="1" l="1"/>
  <c r="Y618" i="1" s="1"/>
  <c r="Y617" i="1"/>
  <c r="AA619" i="1"/>
  <c r="T621" i="1"/>
  <c r="A619" i="1"/>
  <c r="Q619" i="1" s="1"/>
  <c r="R619" i="1" s="1"/>
  <c r="Z619" i="1" l="1"/>
  <c r="Y619" i="1" s="1"/>
  <c r="Z620" i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T655" i="1" l="1"/>
  <c r="A653" i="1"/>
  <c r="Q653" i="1" l="1"/>
  <c r="R653" i="1" s="1"/>
  <c r="S653" i="1" s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R681" i="1" s="1"/>
  <c r="AA682" i="1" l="1"/>
  <c r="Z682" i="1"/>
  <c r="A682" i="1"/>
  <c r="T684" i="1"/>
  <c r="Q682" i="1" l="1"/>
  <c r="R682" i="1" s="1"/>
  <c r="S682" i="1" s="1"/>
  <c r="S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 s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AA771" i="1" s="1"/>
  <c r="R770" i="1"/>
  <c r="Z770" i="1"/>
  <c r="Z771" i="1" s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Q812" i="1"/>
  <c r="R812" i="1" s="1"/>
  <c r="S812" i="1" s="1"/>
  <c r="H812" i="1"/>
  <c r="T815" i="1"/>
  <c r="A813" i="1"/>
  <c r="Y812" i="1" l="1"/>
  <c r="Q813" i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Q868" i="1"/>
  <c r="R868" i="1" s="1"/>
  <c r="S868" i="1" s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A899" i="1"/>
  <c r="T901" i="1"/>
  <c r="H899" i="1" l="1"/>
  <c r="Y898" i="1"/>
  <c r="AA899" i="1"/>
  <c r="Z899" i="1"/>
  <c r="Q899" i="1"/>
  <c r="R899" i="1" s="1"/>
  <c r="S899" i="1" s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A905" i="1"/>
  <c r="T907" i="1"/>
  <c r="H905" i="1" l="1"/>
  <c r="Y904" i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H951" i="1" s="1"/>
  <c r="T953" i="1"/>
  <c r="A951" i="1"/>
  <c r="Y950" i="1" l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R1013" i="1" s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AA1075" i="1" s="1"/>
  <c r="Z1074" i="1"/>
  <c r="Z1075" i="1" s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Z1109" i="1" l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AA1136" i="1" s="1"/>
  <c r="Z1135" i="1"/>
  <c r="Z1136" i="1" s="1"/>
  <c r="R1135" i="1"/>
  <c r="H1135" i="1"/>
  <c r="T1138" i="1"/>
  <c r="A1136" i="1"/>
  <c r="Q1136" i="1" s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 s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AA1319" i="1" s="1"/>
  <c r="Y1317" i="1"/>
  <c r="Z1318" i="1"/>
  <c r="Z1319" i="1" s="1"/>
  <c r="R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Y1378" i="1" l="1"/>
  <c r="Z1379" i="1"/>
  <c r="Z1380" i="1" s="1"/>
  <c r="AA1379" i="1"/>
  <c r="AA1380" i="1" s="1"/>
  <c r="R1379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AA1382" i="1" s="1"/>
  <c r="H1381" i="1"/>
  <c r="A1382" i="1"/>
  <c r="T1384" i="1"/>
  <c r="Q1382" i="1" l="1"/>
  <c r="R1382" i="1" s="1"/>
  <c r="Z1382" i="1"/>
  <c r="R1381" i="1"/>
  <c r="S1381" i="1" s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AA1386" i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H1390" i="1" s="1"/>
  <c r="A1390" i="1"/>
  <c r="T1392" i="1"/>
  <c r="Y1389" i="1" l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Z1410" i="1" l="1"/>
  <c r="Z1411" i="1" s="1"/>
  <c r="AA1410" i="1"/>
  <c r="AA1411" i="1" s="1"/>
  <c r="R1410" i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Q1413" i="1" l="1"/>
  <c r="R1413" i="1" s="1"/>
  <c r="S1413" i="1" s="1"/>
  <c r="R1412" i="1"/>
  <c r="S1412" i="1" s="1"/>
  <c r="Z1413" i="1"/>
  <c r="AA1413" i="1"/>
  <c r="H1413" i="1"/>
  <c r="T1416" i="1"/>
  <c r="A1414" i="1"/>
  <c r="Y1413" i="1" l="1"/>
  <c r="AA1414" i="1"/>
  <c r="Z1414" i="1"/>
  <c r="Q1414" i="1"/>
  <c r="R1414" i="1" s="1"/>
  <c r="S1414" i="1" s="1"/>
  <c r="H1414" i="1"/>
  <c r="T1417" i="1"/>
  <c r="A1415" i="1"/>
  <c r="Y1414" i="1" l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/>
  <c r="AA1440" i="1"/>
  <c r="AA1441" i="1" s="1"/>
  <c r="H1440" i="1"/>
  <c r="T1443" i="1"/>
  <c r="A1441" i="1"/>
  <c r="Q1441" i="1" s="1"/>
  <c r="AA1442" i="1" l="1"/>
  <c r="R1441" i="1"/>
  <c r="Z1442" i="1"/>
  <c r="H1441" i="1"/>
  <c r="A1442" i="1"/>
  <c r="Q1442" i="1" s="1"/>
  <c r="T1444" i="1"/>
  <c r="Z1443" i="1" l="1"/>
  <c r="R1442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A1451" i="1"/>
  <c r="T1453" i="1"/>
  <c r="H1451" i="1" l="1"/>
  <c r="Z1451" i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H1455" i="1" s="1"/>
  <c r="A1455" i="1"/>
  <c r="T1457" i="1"/>
  <c r="Z1455" i="1" l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AA1475" i="1"/>
  <c r="Q1475" i="1"/>
  <c r="R1475" i="1" s="1"/>
  <c r="S1475" i="1" s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Z1478" i="1" l="1"/>
  <c r="Y1477" i="1"/>
  <c r="AA1478" i="1"/>
  <c r="Q1478" i="1"/>
  <c r="R1478" i="1" s="1"/>
  <c r="S1478" i="1" s="1"/>
  <c r="H1478" i="1"/>
  <c r="A1479" i="1"/>
  <c r="T1481" i="1"/>
  <c r="Y1478" i="1" l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Y1503" i="1" l="1"/>
  <c r="Q1504" i="1"/>
  <c r="R1503" i="1"/>
  <c r="S1503" i="1" s="1"/>
  <c r="Z1504" i="1"/>
  <c r="AA1504" i="1"/>
  <c r="H1504" i="1"/>
  <c r="A1505" i="1"/>
  <c r="T1507" i="1"/>
  <c r="AA1505" i="1" l="1"/>
  <c r="Z1505" i="1"/>
  <c r="R1504" i="1"/>
  <c r="S1504" i="1" s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R1525" i="1" s="1"/>
  <c r="S1525" i="1" s="1"/>
  <c r="H1525" i="1"/>
  <c r="T1528" i="1"/>
  <c r="A1526" i="1"/>
  <c r="Y1525" i="1" l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AA1532" i="1" l="1"/>
  <c r="AA1533" i="1" s="1"/>
  <c r="Y1531" i="1"/>
  <c r="R1532" i="1"/>
  <c r="Z1532" i="1"/>
  <c r="Z1533" i="1" s="1"/>
  <c r="H1532" i="1"/>
  <c r="T1535" i="1"/>
  <c r="A1533" i="1"/>
  <c r="Q1533" i="1" s="1"/>
  <c r="Z1534" i="1" l="1"/>
  <c r="R1533" i="1"/>
  <c r="AA1534" i="1"/>
  <c r="H1533" i="1"/>
  <c r="A1534" i="1"/>
  <c r="T1536" i="1"/>
  <c r="Q1534" i="1" l="1"/>
  <c r="H1534" i="1"/>
  <c r="A1535" i="1"/>
  <c r="T1537" i="1"/>
  <c r="Q1535" i="1" l="1"/>
  <c r="R1535" i="1" s="1"/>
  <c r="S1535" i="1" s="1"/>
  <c r="R1534" i="1"/>
  <c r="S1534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Z1560" i="1"/>
  <c r="H1560" i="1"/>
  <c r="A1561" i="1"/>
  <c r="T1563" i="1"/>
  <c r="Q1561" i="1" l="1"/>
  <c r="R1561" i="1" s="1"/>
  <c r="Z1561" i="1"/>
  <c r="AA1561" i="1"/>
  <c r="H1561" i="1"/>
  <c r="T1564" i="1"/>
  <c r="A1562" i="1"/>
  <c r="Q1562" i="1" s="1"/>
  <c r="R1562" i="1" s="1"/>
  <c r="AA1562" i="1" l="1"/>
  <c r="AA1563" i="1" s="1"/>
  <c r="Z1562" i="1"/>
  <c r="Z1563" i="1" s="1"/>
  <c r="H1562" i="1"/>
  <c r="T1565" i="1"/>
  <c r="A1563" i="1"/>
  <c r="Q1563" i="1" s="1"/>
  <c r="AA1564" i="1" l="1"/>
  <c r="R1563" i="1"/>
  <c r="Z1564" i="1"/>
  <c r="S1562" i="1"/>
  <c r="H1563" i="1"/>
  <c r="T1566" i="1"/>
  <c r="A1564" i="1"/>
  <c r="Q1564" i="1" s="1"/>
  <c r="Z1565" i="1" l="1"/>
  <c r="AA1565" i="1"/>
  <c r="R1564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R1567" i="1" s="1"/>
  <c r="S1567" i="1" s="1"/>
  <c r="H1567" i="1"/>
  <c r="T1570" i="1"/>
  <c r="A1568" i="1"/>
  <c r="Y1567" i="1" l="1"/>
  <c r="Z1568" i="1"/>
  <c r="Q1568" i="1"/>
  <c r="Y1568" i="1" s="1"/>
  <c r="AA1568" i="1"/>
  <c r="H1568" i="1"/>
  <c r="T1571" i="1"/>
  <c r="A1569" i="1"/>
  <c r="AA1569" i="1" l="1"/>
  <c r="Q1569" i="1"/>
  <c r="R1569" i="1" s="1"/>
  <c r="S1569" i="1" s="1"/>
  <c r="Z1569" i="1"/>
  <c r="R1568" i="1"/>
  <c r="S1568" i="1" s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Y1590" i="1" l="1"/>
  <c r="AA1591" i="1"/>
  <c r="AA1592" i="1" s="1"/>
  <c r="R1591" i="1"/>
  <c r="Z1591" i="1"/>
  <c r="Z1592" i="1" s="1"/>
  <c r="H1591" i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H1603" i="1" s="1"/>
  <c r="A1603" i="1"/>
  <c r="T1605" i="1"/>
  <c r="Y1602" i="1" l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Y1620" i="1"/>
  <c r="AA1621" i="1"/>
  <c r="Z1621" i="1"/>
  <c r="H1621" i="1"/>
  <c r="T1624" i="1"/>
  <c r="A1622" i="1"/>
  <c r="Z1622" i="1" l="1"/>
  <c r="AA1622" i="1"/>
  <c r="Q1622" i="1"/>
  <c r="R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Z1624" i="1" l="1"/>
  <c r="Z1625" i="1" s="1"/>
  <c r="AA1624" i="1"/>
  <c r="AA1625" i="1" s="1"/>
  <c r="R1624" i="1"/>
  <c r="H1624" i="1"/>
  <c r="A1625" i="1"/>
  <c r="Q1625" i="1" s="1"/>
  <c r="T1627" i="1"/>
  <c r="Z1626" i="1" l="1"/>
  <c r="R1625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R1639" i="1" s="1"/>
  <c r="S1639" i="1" s="1"/>
  <c r="Y1638" i="1"/>
  <c r="Z1639" i="1"/>
  <c r="AA1639" i="1"/>
  <c r="H1639" i="1"/>
  <c r="A1640" i="1"/>
  <c r="T1642" i="1"/>
  <c r="Y1639" i="1" l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H1643" i="1" s="1"/>
  <c r="T1645" i="1"/>
  <c r="A1643" i="1"/>
  <c r="Y1642" i="1" l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AA1652" i="1" l="1"/>
  <c r="AA1653" i="1" s="1"/>
  <c r="R1652" i="1"/>
  <c r="Z1652" i="1"/>
  <c r="Z1653" i="1" s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Z1655" i="1" l="1"/>
  <c r="AA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Z1656" i="1"/>
  <c r="AA1656" i="1"/>
  <c r="H1656" i="1"/>
  <c r="A1657" i="1"/>
  <c r="T1659" i="1"/>
  <c r="AA1657" i="1" l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R1659" i="1" s="1"/>
  <c r="S1659" i="1" s="1"/>
  <c r="H1659" i="1"/>
  <c r="A1660" i="1"/>
  <c r="T1662" i="1"/>
  <c r="AA1660" i="1" l="1"/>
  <c r="Y1659" i="1"/>
  <c r="Z1660" i="1"/>
  <c r="Q1660" i="1"/>
  <c r="R1660" i="1" s="1"/>
  <c r="S1660" i="1" s="1"/>
  <c r="H1660" i="1"/>
  <c r="H1661" i="1" s="1"/>
  <c r="T1663" i="1"/>
  <c r="A1661" i="1"/>
  <c r="Z1661" i="1" l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A1672" i="1"/>
  <c r="T1674" i="1"/>
  <c r="H1672" i="1" l="1"/>
  <c r="Y1671" i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A1674" i="1"/>
  <c r="T1676" i="1"/>
  <c r="H1674" i="1" l="1"/>
  <c r="Y1673" i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R1677" i="1" s="1"/>
  <c r="S1677" i="1" s="1"/>
  <c r="AA1677" i="1"/>
  <c r="T1680" i="1"/>
  <c r="A1678" i="1"/>
  <c r="AA1678" i="1" l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Y1680" i="1" l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AA1683" i="1" l="1"/>
  <c r="AA1684" i="1" s="1"/>
  <c r="R1683" i="1"/>
  <c r="Z1683" i="1"/>
  <c r="Z1684" i="1" s="1"/>
  <c r="H1683" i="1"/>
  <c r="A1684" i="1"/>
  <c r="Q1684" i="1" s="1"/>
  <c r="T1686" i="1"/>
  <c r="AA1685" i="1" l="1"/>
  <c r="Z1685" i="1"/>
  <c r="R1684" i="1"/>
  <c r="H1684" i="1"/>
  <c r="A1685" i="1"/>
  <c r="Q1685" i="1" s="1"/>
  <c r="R1685" i="1" s="1"/>
  <c r="T1687" i="1"/>
  <c r="Z1686" i="1" l="1"/>
  <c r="AA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Z1689" i="1" l="1"/>
  <c r="Q1689" i="1"/>
  <c r="R1689" i="1" s="1"/>
  <c r="S1689" i="1" s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Y1692" i="1" l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R1701" i="1" s="1"/>
  <c r="S1701" i="1" s="1"/>
  <c r="AA1701" i="1"/>
  <c r="H1701" i="1"/>
  <c r="T1704" i="1"/>
  <c r="A1702" i="1"/>
  <c r="Y1701" i="1" l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A1705" i="1"/>
  <c r="T1707" i="1"/>
  <c r="H1705" i="1" l="1"/>
  <c r="Z1705" i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T1717" i="1"/>
  <c r="Z1716" i="1" l="1"/>
  <c r="R1715" i="1"/>
  <c r="AA1716" i="1"/>
  <c r="H1715" i="1"/>
  <c r="T1718" i="1"/>
  <c r="A1716" i="1"/>
  <c r="Q1716" i="1" l="1"/>
  <c r="AA1717" i="1" s="1"/>
  <c r="H1716" i="1"/>
  <c r="T1719" i="1"/>
  <c r="A1717" i="1"/>
  <c r="Q1717" i="1" l="1"/>
  <c r="R1717" i="1" s="1"/>
  <c r="S1717" i="1" s="1"/>
  <c r="R1716" i="1"/>
  <c r="S1716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AA1747" i="1" l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R1753" i="1" s="1"/>
  <c r="S1753" i="1" s="1"/>
  <c r="H1753" i="1"/>
  <c r="T1756" i="1"/>
  <c r="A1754" i="1"/>
  <c r="Z1754" i="1" l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R1762" i="1" s="1"/>
  <c r="S1762" i="1" s="1"/>
  <c r="AA1762" i="1"/>
  <c r="H1762" i="1"/>
  <c r="A1763" i="1"/>
  <c r="T1765" i="1"/>
  <c r="Y1762" i="1" l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Z1774" i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Y1776" i="1" l="1"/>
  <c r="Z1777" i="1"/>
  <c r="Z1778" i="1" s="1"/>
  <c r="AA1777" i="1"/>
  <c r="AA1778" i="1" s="1"/>
  <c r="R1777" i="1"/>
  <c r="H1777" i="1"/>
  <c r="T1780" i="1"/>
  <c r="A1778" i="1"/>
  <c r="Q1778" i="1" s="1"/>
  <c r="Z1779" i="1" l="1"/>
  <c r="R1778" i="1"/>
  <c r="AA1779" i="1"/>
  <c r="H1778" i="1"/>
  <c r="A1779" i="1"/>
  <c r="T1781" i="1"/>
  <c r="Q1779" i="1" l="1"/>
  <c r="Z1780" i="1" s="1"/>
  <c r="H1779" i="1"/>
  <c r="A1780" i="1"/>
  <c r="T1782" i="1"/>
  <c r="Q1780" i="1" l="1"/>
  <c r="R1780" i="1" s="1"/>
  <c r="S1780" i="1" s="1"/>
  <c r="AA1780" i="1"/>
  <c r="R1779" i="1"/>
  <c r="S1779" i="1" s="1"/>
  <c r="H1780" i="1"/>
  <c r="T1783" i="1"/>
  <c r="A1781" i="1"/>
  <c r="Y1780" i="1" l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T1793" i="1"/>
  <c r="A1791" i="1"/>
  <c r="H1791" i="1" l="1"/>
  <c r="Z1791" i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Z1805" i="1"/>
  <c r="Z1806" i="1" s="1"/>
  <c r="AA1805" i="1"/>
  <c r="AA1806" i="1" s="1"/>
  <c r="H1805" i="1"/>
  <c r="A1806" i="1"/>
  <c r="Q1806" i="1" s="1"/>
  <c r="T1808" i="1"/>
  <c r="AA1807" i="1" l="1"/>
  <c r="Z1807" i="1"/>
  <c r="R1806" i="1"/>
  <c r="H1806" i="1"/>
  <c r="T1809" i="1"/>
  <c r="A1807" i="1"/>
  <c r="Q1807" i="1" l="1"/>
  <c r="H1807" i="1"/>
  <c r="T1810" i="1"/>
  <c r="A1808" i="1"/>
  <c r="Q1808" i="1" l="1"/>
  <c r="R1808" i="1" s="1"/>
  <c r="S1808" i="1" s="1"/>
  <c r="Z1808" i="1"/>
  <c r="R1807" i="1"/>
  <c r="S1807" i="1" s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R1826" i="1" s="1"/>
  <c r="S1826" i="1" s="1"/>
  <c r="H1826" i="1"/>
  <c r="T1829" i="1"/>
  <c r="A1827" i="1"/>
  <c r="H1827" i="1" l="1"/>
  <c r="Q1827" i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Q1834" i="1" l="1"/>
  <c r="R1834" i="1" s="1"/>
  <c r="S1834" i="1" s="1"/>
  <c r="Z1834" i="1"/>
  <c r="AA1834" i="1"/>
  <c r="H1834" i="1"/>
  <c r="A1835" i="1"/>
  <c r="T1837" i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AA1835" i="1" l="1"/>
  <c r="Q1835" i="1"/>
  <c r="R1835" i="1" s="1"/>
  <c r="S1835" i="1" s="1"/>
  <c r="Z1835" i="1"/>
  <c r="H1835" i="1"/>
  <c r="A1836" i="1"/>
  <c r="Q1836" i="1" s="1"/>
  <c r="Z1836" i="1" l="1"/>
  <c r="Z1837" i="1" s="1"/>
  <c r="AA1836" i="1"/>
  <c r="AA1837" i="1" s="1"/>
  <c r="Y1835" i="1"/>
  <c r="R1836" i="1"/>
  <c r="H1836" i="1"/>
  <c r="A1837" i="1"/>
  <c r="A1838" i="1" s="1"/>
  <c r="A1839" i="1" l="1"/>
  <c r="Q1838" i="1"/>
  <c r="Q1837" i="1"/>
  <c r="H1837" i="1"/>
  <c r="H1838" i="1" s="1"/>
  <c r="H1839" i="1" s="1"/>
  <c r="R1838" i="1" l="1"/>
  <c r="S1838" i="1" s="1"/>
  <c r="Y1838" i="1"/>
  <c r="A1840" i="1"/>
  <c r="Q1839" i="1"/>
  <c r="AA1838" i="1"/>
  <c r="AA1839" i="1" s="1"/>
  <c r="Z1838" i="1"/>
  <c r="Z1839" i="1" s="1"/>
  <c r="R1837" i="1"/>
  <c r="Z1840" i="1" l="1"/>
  <c r="AA1840" i="1"/>
  <c r="R1839" i="1"/>
  <c r="S1839" i="1" s="1"/>
  <c r="Y1839" i="1"/>
  <c r="A1841" i="1"/>
  <c r="Q1840" i="1"/>
  <c r="H1840" i="1"/>
  <c r="H1841" i="1" s="1"/>
  <c r="Y135" i="1"/>
  <c r="R1840" i="1" l="1"/>
  <c r="S1840" i="1" s="1"/>
  <c r="Y1840" i="1"/>
  <c r="A1842" i="1"/>
  <c r="Q1841" i="1"/>
  <c r="Z1841" i="1"/>
  <c r="AA1841" i="1"/>
  <c r="Y862" i="1"/>
  <c r="Z1842" i="1" l="1"/>
  <c r="Y1841" i="1"/>
  <c r="R1841" i="1"/>
  <c r="S1841" i="1" s="1"/>
  <c r="AA1842" i="1"/>
  <c r="A1843" i="1"/>
  <c r="Q1842" i="1"/>
  <c r="H1842" i="1"/>
  <c r="H1843" i="1" s="1"/>
  <c r="AA1843" i="1" l="1"/>
  <c r="A1844" i="1"/>
  <c r="H1844" i="1" s="1"/>
  <c r="Q1843" i="1"/>
  <c r="Y1842" i="1"/>
  <c r="R1842" i="1"/>
  <c r="S1842" i="1" s="1"/>
  <c r="Z1843" i="1"/>
  <c r="R1843" i="1" l="1"/>
  <c r="S1843" i="1" s="1"/>
  <c r="Y1843" i="1"/>
  <c r="Z1844" i="1"/>
  <c r="A1845" i="1"/>
  <c r="Q1844" i="1"/>
  <c r="AA1844" i="1"/>
  <c r="Y74" i="1"/>
  <c r="AA1845" i="1" l="1"/>
  <c r="Z1845" i="1"/>
  <c r="Y1844" i="1"/>
  <c r="R1844" i="1"/>
  <c r="S1844" i="1" s="1"/>
  <c r="A1846" i="1"/>
  <c r="Q1845" i="1"/>
  <c r="H1845" i="1"/>
  <c r="H1846" i="1" s="1"/>
  <c r="R1845" i="1" l="1"/>
  <c r="S1845" i="1" s="1"/>
  <c r="Y1845" i="1"/>
  <c r="Z1846" i="1"/>
  <c r="A1847" i="1"/>
  <c r="Q1846" i="1"/>
  <c r="AA1846" i="1"/>
  <c r="Y100" i="1"/>
  <c r="AA1847" i="1" l="1"/>
  <c r="R1846" i="1"/>
  <c r="S1846" i="1" s="1"/>
  <c r="Y1846" i="1"/>
  <c r="A1848" i="1"/>
  <c r="Q1847" i="1"/>
  <c r="Z1847" i="1"/>
  <c r="H1847" i="1"/>
  <c r="H1848" i="1" s="1"/>
  <c r="Y102" i="1"/>
  <c r="Z1848" i="1" l="1"/>
  <c r="Y1847" i="1"/>
  <c r="R1847" i="1"/>
  <c r="S1847" i="1" s="1"/>
  <c r="A1849" i="1"/>
  <c r="Q1848" i="1"/>
  <c r="AA1848" i="1"/>
  <c r="Y129" i="1"/>
  <c r="AA1849" i="1" l="1"/>
  <c r="R1848" i="1"/>
  <c r="S1848" i="1" s="1"/>
  <c r="Y1848" i="1"/>
  <c r="A1850" i="1"/>
  <c r="Q1849" i="1"/>
  <c r="Z1849" i="1"/>
  <c r="H1849" i="1"/>
  <c r="H1850" i="1" s="1"/>
  <c r="Y197" i="1"/>
  <c r="Z1850" i="1" l="1"/>
  <c r="A1851" i="1"/>
  <c r="H1851" i="1" s="1"/>
  <c r="Q1850" i="1"/>
  <c r="Y1849" i="1"/>
  <c r="R1849" i="1"/>
  <c r="S1849" i="1" s="1"/>
  <c r="AA1850" i="1"/>
  <c r="AA1851" i="1" l="1"/>
  <c r="R1850" i="1"/>
  <c r="S1850" i="1" s="1"/>
  <c r="Y1850" i="1"/>
  <c r="A1852" i="1"/>
  <c r="Q1851" i="1"/>
  <c r="Z1851" i="1"/>
  <c r="Y164" i="1"/>
  <c r="Z1852" i="1" l="1"/>
  <c r="R1851" i="1"/>
  <c r="S1851" i="1" s="1"/>
  <c r="Y1851" i="1"/>
  <c r="A1853" i="1"/>
  <c r="Q1852" i="1"/>
  <c r="AA1852" i="1"/>
  <c r="H1852" i="1"/>
  <c r="H1853" i="1" s="1"/>
  <c r="Y194" i="1"/>
  <c r="AA1853" i="1" l="1"/>
  <c r="R1852" i="1"/>
  <c r="S1852" i="1" s="1"/>
  <c r="Y1852" i="1"/>
  <c r="A1854" i="1"/>
  <c r="Q1853" i="1"/>
  <c r="Z1853" i="1"/>
  <c r="Y227" i="1"/>
  <c r="Z1854" i="1" l="1"/>
  <c r="A1855" i="1"/>
  <c r="Q1854" i="1"/>
  <c r="R1853" i="1"/>
  <c r="S1853" i="1" s="1"/>
  <c r="Y1853" i="1"/>
  <c r="H1854" i="1"/>
  <c r="AA1854" i="1"/>
  <c r="H1855" i="1" l="1"/>
  <c r="AA1855" i="1"/>
  <c r="A1856" i="1"/>
  <c r="Q1855" i="1"/>
  <c r="R1854" i="1"/>
  <c r="S1854" i="1" s="1"/>
  <c r="Y1854" i="1"/>
  <c r="Z1855" i="1"/>
  <c r="Y282" i="1"/>
  <c r="Z1856" i="1" l="1"/>
  <c r="R1855" i="1"/>
  <c r="S1855" i="1" s="1"/>
  <c r="Y1855" i="1"/>
  <c r="A1857" i="1"/>
  <c r="Q1856" i="1"/>
  <c r="AA1856" i="1"/>
  <c r="H1856" i="1"/>
  <c r="H1857" i="1" s="1"/>
  <c r="AA1857" i="1" l="1"/>
  <c r="A1858" i="1"/>
  <c r="Q1857" i="1"/>
  <c r="R1856" i="1"/>
  <c r="S1856" i="1" s="1"/>
  <c r="Y1856" i="1"/>
  <c r="Z1857" i="1"/>
  <c r="Z1858" i="1" l="1"/>
  <c r="A1859" i="1"/>
  <c r="Q1858" i="1"/>
  <c r="R1857" i="1"/>
  <c r="S1857" i="1" s="1"/>
  <c r="Y1857" i="1"/>
  <c r="AA1858" i="1"/>
  <c r="H1858" i="1"/>
  <c r="H1859" i="1" l="1"/>
  <c r="AA1859" i="1"/>
  <c r="R1858" i="1"/>
  <c r="S1858" i="1" s="1"/>
  <c r="Y1858" i="1"/>
  <c r="A1860" i="1"/>
  <c r="Q1859" i="1"/>
  <c r="Z1859" i="1"/>
  <c r="Z1860" i="1" l="1"/>
  <c r="Y1859" i="1"/>
  <c r="R1859" i="1"/>
  <c r="S1859" i="1" s="1"/>
  <c r="A1861" i="1"/>
  <c r="Q1860" i="1"/>
  <c r="H1860" i="1"/>
  <c r="AA1860" i="1"/>
  <c r="H1861" i="1" l="1"/>
  <c r="AA1861" i="1"/>
  <c r="A1862" i="1"/>
  <c r="Q1861" i="1"/>
  <c r="R1860" i="1"/>
  <c r="S1860" i="1" s="1"/>
  <c r="Y1860" i="1"/>
  <c r="Z1861" i="1"/>
  <c r="Z1862" i="1" l="1"/>
  <c r="A1863" i="1"/>
  <c r="Q1862" i="1"/>
  <c r="Y1861" i="1"/>
  <c r="R1861" i="1"/>
  <c r="S1861" i="1" s="1"/>
  <c r="H1862" i="1"/>
  <c r="H1863" i="1" s="1"/>
  <c r="AA1862" i="1"/>
  <c r="AA1863" i="1" l="1"/>
  <c r="R1862" i="1"/>
  <c r="S1862" i="1" s="1"/>
  <c r="Y1862" i="1"/>
  <c r="A1864" i="1"/>
  <c r="Q1863" i="1"/>
  <c r="Z1863" i="1"/>
  <c r="Y1863" i="1" l="1"/>
  <c r="R1863" i="1"/>
  <c r="S1863" i="1" s="1"/>
  <c r="Z1864" i="1"/>
  <c r="A1865" i="1"/>
  <c r="Q1864" i="1"/>
  <c r="H1864" i="1"/>
  <c r="H1865" i="1" s="1"/>
  <c r="AA1864" i="1"/>
  <c r="AA1865" i="1" l="1"/>
  <c r="Y1864" i="1"/>
  <c r="R1864" i="1"/>
  <c r="S1864" i="1" s="1"/>
  <c r="A1866" i="1"/>
  <c r="Q1865" i="1"/>
  <c r="Z1865" i="1"/>
  <c r="R1865" i="1" l="1"/>
  <c r="S1865" i="1" s="1"/>
  <c r="Y1865" i="1"/>
  <c r="Z1866" i="1"/>
  <c r="A1867" i="1"/>
  <c r="H1866" i="1"/>
  <c r="Q1866" i="1"/>
  <c r="AA1866" i="1"/>
  <c r="U1867" i="1" l="1"/>
  <c r="W1867" i="1" s="1"/>
  <c r="R1866" i="1"/>
  <c r="S1866" i="1" s="1"/>
  <c r="AA1867" i="1"/>
  <c r="Z1867" i="1"/>
  <c r="A1868" i="1"/>
  <c r="H1867" i="1"/>
  <c r="Q1867" i="1"/>
  <c r="Y1867" i="1" l="1"/>
  <c r="R1867" i="1"/>
  <c r="S1867" i="1" s="1"/>
  <c r="AA1868" i="1"/>
  <c r="Z1868" i="1"/>
  <c r="A1869" i="1"/>
  <c r="H1868" i="1"/>
  <c r="Q1868" i="1"/>
  <c r="Y1868" i="1" l="1"/>
  <c r="R1868" i="1"/>
  <c r="S1868" i="1" s="1"/>
  <c r="Z1869" i="1"/>
  <c r="H1869" i="1"/>
  <c r="A1870" i="1"/>
  <c r="Q1869" i="1"/>
  <c r="AA1869" i="1"/>
  <c r="AA1870" i="1" l="1"/>
  <c r="Y1869" i="1"/>
  <c r="R1869" i="1"/>
  <c r="S1869" i="1" s="1"/>
  <c r="H1870" i="1"/>
  <c r="A1871" i="1"/>
  <c r="Q1870" i="1"/>
  <c r="Z1870" i="1"/>
  <c r="R1870" i="1" l="1"/>
  <c r="S1870" i="1" s="1"/>
  <c r="Y1870" i="1"/>
  <c r="Z1871" i="1"/>
  <c r="H1871" i="1"/>
  <c r="A1872" i="1"/>
  <c r="Q1871" i="1"/>
  <c r="AA1871" i="1"/>
  <c r="AA1872" i="1" l="1"/>
  <c r="H1872" i="1"/>
  <c r="A1873" i="1"/>
  <c r="Q1872" i="1"/>
  <c r="R1871" i="1"/>
  <c r="S1871" i="1" s="1"/>
  <c r="Y1871" i="1"/>
  <c r="Z1872" i="1"/>
  <c r="Y774" i="1"/>
  <c r="Z1873" i="1" l="1"/>
  <c r="R1872" i="1"/>
  <c r="S1872" i="1" s="1"/>
  <c r="Y1872" i="1"/>
  <c r="H1873" i="1"/>
  <c r="A1874" i="1"/>
  <c r="Q1873" i="1"/>
  <c r="AA1873" i="1"/>
  <c r="Y621" i="1"/>
  <c r="R1873" i="1" l="1"/>
  <c r="S1873" i="1" s="1"/>
  <c r="Y1873" i="1"/>
  <c r="Z1874" i="1"/>
  <c r="AA1874" i="1"/>
  <c r="H1874" i="1"/>
  <c r="A1875" i="1"/>
  <c r="Q1874" i="1"/>
  <c r="R1874" i="1" l="1"/>
  <c r="S1874" i="1" s="1"/>
  <c r="Y1874" i="1"/>
  <c r="AA1875" i="1"/>
  <c r="A1876" i="1"/>
  <c r="H1875" i="1"/>
  <c r="Q1875" i="1"/>
  <c r="Z1875" i="1"/>
  <c r="Z1876" i="1" l="1"/>
  <c r="Y1875" i="1"/>
  <c r="R1875" i="1"/>
  <c r="S1875" i="1" s="1"/>
  <c r="A1877" i="1"/>
  <c r="H1876" i="1"/>
  <c r="Q1876" i="1"/>
  <c r="AA1876" i="1"/>
  <c r="R1876" i="1" l="1"/>
  <c r="S1876" i="1" s="1"/>
  <c r="Y1876" i="1"/>
  <c r="AA1877" i="1"/>
  <c r="A1878" i="1"/>
  <c r="H1877" i="1"/>
  <c r="Q1877" i="1"/>
  <c r="Z1877" i="1"/>
  <c r="Y682" i="1"/>
  <c r="Z1878" i="1" l="1"/>
  <c r="H1878" i="1"/>
  <c r="A1879" i="1"/>
  <c r="Q1878" i="1"/>
  <c r="AA1878" i="1"/>
  <c r="R1877" i="1"/>
  <c r="S1877" i="1" s="1"/>
  <c r="Y1877" i="1"/>
  <c r="Y646" i="1"/>
  <c r="AA1879" i="1" l="1"/>
  <c r="R1878" i="1"/>
  <c r="S1878" i="1" s="1"/>
  <c r="Y1878" i="1"/>
  <c r="A1880" i="1"/>
  <c r="H1879" i="1"/>
  <c r="Q1879" i="1"/>
  <c r="Z1879" i="1"/>
  <c r="Y647" i="1"/>
  <c r="Y1879" i="1" l="1"/>
  <c r="R1879" i="1"/>
  <c r="S1879" i="1" s="1"/>
  <c r="Z1880" i="1"/>
  <c r="H1880" i="1"/>
  <c r="A1881" i="1"/>
  <c r="Q1880" i="1"/>
  <c r="AA1880" i="1"/>
  <c r="Y676" i="1"/>
  <c r="AA1881" i="1" l="1"/>
  <c r="A1882" i="1"/>
  <c r="H1881" i="1"/>
  <c r="Q1881" i="1"/>
  <c r="Y1880" i="1"/>
  <c r="R1880" i="1"/>
  <c r="S1880" i="1" s="1"/>
  <c r="Z1881" i="1"/>
  <c r="Y677" i="1"/>
  <c r="Z1882" i="1" l="1"/>
  <c r="R1881" i="1"/>
  <c r="S1881" i="1" s="1"/>
  <c r="Y1881" i="1"/>
  <c r="A1883" i="1"/>
  <c r="H1882" i="1"/>
  <c r="Q1882" i="1"/>
  <c r="AA1882" i="1"/>
  <c r="Y927" i="1"/>
  <c r="Y1882" i="1" l="1"/>
  <c r="R1882" i="1"/>
  <c r="S1882" i="1" s="1"/>
  <c r="H1883" i="1"/>
  <c r="A1884" i="1"/>
  <c r="Q1883" i="1"/>
  <c r="AA1883" i="1"/>
  <c r="Z1883" i="1"/>
  <c r="Y706" i="1"/>
  <c r="Z1884" i="1" l="1"/>
  <c r="AA1884" i="1"/>
  <c r="Y1883" i="1"/>
  <c r="R1883" i="1"/>
  <c r="S1883" i="1" s="1"/>
  <c r="H1884" i="1"/>
  <c r="A1885" i="1"/>
  <c r="Q1884" i="1"/>
  <c r="Y707" i="1"/>
  <c r="R1884" i="1" l="1"/>
  <c r="S1884" i="1" s="1"/>
  <c r="Y1884" i="1"/>
  <c r="AA1885" i="1"/>
  <c r="A1886" i="1"/>
  <c r="H1885" i="1"/>
  <c r="Q1885" i="1"/>
  <c r="Z1885" i="1"/>
  <c r="Y958" i="1"/>
  <c r="R1885" i="1" l="1"/>
  <c r="S1885" i="1" s="1"/>
  <c r="Y1885" i="1"/>
  <c r="H1886" i="1"/>
  <c r="A1887" i="1"/>
  <c r="Q1886" i="1"/>
  <c r="Z1886" i="1"/>
  <c r="AA1886" i="1"/>
  <c r="Y737" i="1"/>
  <c r="Z1887" i="1" l="1"/>
  <c r="H1887" i="1"/>
  <c r="A1888" i="1"/>
  <c r="Q1887" i="1"/>
  <c r="AA1887" i="1"/>
  <c r="R1886" i="1"/>
  <c r="S1886" i="1" s="1"/>
  <c r="Y1886" i="1"/>
  <c r="Y738" i="1"/>
  <c r="AA1888" i="1" l="1"/>
  <c r="R1887" i="1"/>
  <c r="S1887" i="1" s="1"/>
  <c r="Y1887" i="1"/>
  <c r="H1888" i="1"/>
  <c r="A1889" i="1"/>
  <c r="Q1888" i="1"/>
  <c r="Z1888" i="1"/>
  <c r="Y767" i="1"/>
  <c r="R1888" i="1" l="1"/>
  <c r="S1888" i="1" s="1"/>
  <c r="Y1888" i="1"/>
  <c r="Z1889" i="1"/>
  <c r="H1889" i="1"/>
  <c r="A1890" i="1"/>
  <c r="Q1889" i="1"/>
  <c r="AA1889" i="1"/>
  <c r="Y768" i="1"/>
  <c r="H1890" i="1" l="1"/>
  <c r="A1891" i="1"/>
  <c r="Q1890" i="1"/>
  <c r="AA1890" i="1"/>
  <c r="R1889" i="1"/>
  <c r="S1889" i="1" s="1"/>
  <c r="Y1889" i="1"/>
  <c r="Z1890" i="1"/>
  <c r="Y800" i="1"/>
  <c r="Z1891" i="1" l="1"/>
  <c r="A1892" i="1"/>
  <c r="H1891" i="1"/>
  <c r="Q1891" i="1"/>
  <c r="AA1891" i="1"/>
  <c r="R1890" i="1"/>
  <c r="S1890" i="1" s="1"/>
  <c r="Y1890" i="1"/>
  <c r="AA1892" i="1" l="1"/>
  <c r="Y1891" i="1"/>
  <c r="R1891" i="1"/>
  <c r="S1891" i="1" s="1"/>
  <c r="A1893" i="1"/>
  <c r="H1892" i="1"/>
  <c r="Q1892" i="1"/>
  <c r="Z1892" i="1"/>
  <c r="Y926" i="1"/>
  <c r="Y1892" i="1" l="1"/>
  <c r="R1892" i="1"/>
  <c r="S1892" i="1" s="1"/>
  <c r="AA1893" i="1"/>
  <c r="Z1893" i="1"/>
  <c r="A1894" i="1"/>
  <c r="H1893" i="1"/>
  <c r="Q1893" i="1"/>
  <c r="Y859" i="1"/>
  <c r="H1894" i="1" l="1"/>
  <c r="A1895" i="1"/>
  <c r="Q1894" i="1"/>
  <c r="AA1894" i="1"/>
  <c r="Y1893" i="1"/>
  <c r="R1893" i="1"/>
  <c r="S1893" i="1" s="1"/>
  <c r="Z1894" i="1"/>
  <c r="Z1895" i="1" l="1"/>
  <c r="AA1895" i="1"/>
  <c r="Y1894" i="1"/>
  <c r="R1894" i="1"/>
  <c r="S1894" i="1" s="1"/>
  <c r="H1895" i="1"/>
  <c r="A1896" i="1"/>
  <c r="Q1895" i="1"/>
  <c r="Y1895" i="1" l="1"/>
  <c r="R1895" i="1"/>
  <c r="S1895" i="1" s="1"/>
  <c r="H1896" i="1"/>
  <c r="A1897" i="1"/>
  <c r="Q1896" i="1"/>
  <c r="AA1896" i="1"/>
  <c r="Z1896" i="1"/>
  <c r="Y893" i="1"/>
  <c r="Z1897" i="1" l="1"/>
  <c r="A1898" i="1"/>
  <c r="H1897" i="1"/>
  <c r="Q1897" i="1"/>
  <c r="AA1897" i="1"/>
  <c r="Y1896" i="1"/>
  <c r="R1896" i="1"/>
  <c r="S1896" i="1" s="1"/>
  <c r="Y920" i="1"/>
  <c r="R1897" i="1" l="1"/>
  <c r="S1897" i="1" s="1"/>
  <c r="AA1898" i="1"/>
  <c r="Z1898" i="1"/>
  <c r="A1899" i="1"/>
  <c r="H1898" i="1"/>
  <c r="Q1898" i="1"/>
  <c r="Y1010" i="1"/>
  <c r="Z1899" i="1" l="1"/>
  <c r="AA1899" i="1"/>
  <c r="R1898" i="1"/>
  <c r="S1898" i="1" s="1"/>
  <c r="H1899" i="1"/>
  <c r="A1900" i="1"/>
  <c r="Q1899" i="1"/>
  <c r="A1901" i="1" l="1"/>
  <c r="H1900" i="1"/>
  <c r="Q1900" i="1"/>
  <c r="AA1900" i="1"/>
  <c r="R1899" i="1"/>
  <c r="S1899" i="1" s="1"/>
  <c r="Y1899" i="1"/>
  <c r="Z1900" i="1"/>
  <c r="Y957" i="1"/>
  <c r="AA1901" i="1" l="1"/>
  <c r="R1900" i="1"/>
  <c r="S1900" i="1" s="1"/>
  <c r="Y1900" i="1"/>
  <c r="A1902" i="1"/>
  <c r="H1901" i="1"/>
  <c r="Q1901" i="1"/>
  <c r="Z1901" i="1"/>
  <c r="Y1041" i="1"/>
  <c r="R1901" i="1" l="1"/>
  <c r="S1901" i="1" s="1"/>
  <c r="Y1901" i="1"/>
  <c r="Z1902" i="1"/>
  <c r="A1903" i="1"/>
  <c r="H1902" i="1"/>
  <c r="Q1902" i="1"/>
  <c r="AA1902" i="1"/>
  <c r="Y1048" i="1"/>
  <c r="Y1902" i="1" l="1"/>
  <c r="R1902" i="1"/>
  <c r="S1902" i="1" s="1"/>
  <c r="H1903" i="1"/>
  <c r="A1904" i="1"/>
  <c r="Q1903" i="1"/>
  <c r="AA1903" i="1"/>
  <c r="Z1903" i="1"/>
  <c r="Y1049" i="1"/>
  <c r="Z1904" i="1" l="1"/>
  <c r="AA1904" i="1"/>
  <c r="H1904" i="1"/>
  <c r="A1905" i="1"/>
  <c r="Q1904" i="1"/>
  <c r="R1903" i="1"/>
  <c r="S1903" i="1" s="1"/>
  <c r="Y1903" i="1"/>
  <c r="Y984" i="1"/>
  <c r="Y1904" i="1" l="1"/>
  <c r="R1904" i="1"/>
  <c r="S1904" i="1" s="1"/>
  <c r="A1906" i="1"/>
  <c r="H1905" i="1"/>
  <c r="Q1905" i="1"/>
  <c r="AA1905" i="1"/>
  <c r="Z1905" i="1"/>
  <c r="Z1906" i="1" l="1"/>
  <c r="Y1905" i="1"/>
  <c r="R1905" i="1"/>
  <c r="S1905" i="1" s="1"/>
  <c r="AA1906" i="1"/>
  <c r="A1907" i="1"/>
  <c r="H1906" i="1"/>
  <c r="Q1906" i="1"/>
  <c r="Y1073" i="1"/>
  <c r="A1908" i="1" l="1"/>
  <c r="Q1907" i="1"/>
  <c r="H1907" i="1"/>
  <c r="R1906" i="1"/>
  <c r="S1906" i="1" s="1"/>
  <c r="Y1906" i="1"/>
  <c r="AA1907" i="1"/>
  <c r="Z1907" i="1"/>
  <c r="Y1011" i="1"/>
  <c r="Z1908" i="1" l="1"/>
  <c r="AA1908" i="1"/>
  <c r="R1907" i="1"/>
  <c r="S1907" i="1" s="1"/>
  <c r="Y1907" i="1"/>
  <c r="Q1908" i="1"/>
  <c r="A1909" i="1"/>
  <c r="H1908" i="1"/>
  <c r="Y1102" i="1"/>
  <c r="AA1909" i="1" l="1"/>
  <c r="R1908" i="1"/>
  <c r="S1908" i="1" s="1"/>
  <c r="Y1908" i="1"/>
  <c r="Z1909" i="1"/>
  <c r="H1909" i="1"/>
  <c r="A1910" i="1"/>
  <c r="Q1909" i="1"/>
  <c r="Y1042" i="1"/>
  <c r="R1909" i="1" l="1"/>
  <c r="S1909" i="1" s="1"/>
  <c r="Z1910" i="1"/>
  <c r="AA1910" i="1"/>
  <c r="Y1909" i="1"/>
  <c r="A1911" i="1"/>
  <c r="Q1910" i="1"/>
  <c r="H1910" i="1"/>
  <c r="Y1290" i="1"/>
  <c r="A1912" i="1" l="1"/>
  <c r="H1911" i="1"/>
  <c r="Q1911" i="1"/>
  <c r="R1910" i="1"/>
  <c r="S1910" i="1" s="1"/>
  <c r="Y1910" i="1"/>
  <c r="AA1911" i="1"/>
  <c r="Z1911" i="1"/>
  <c r="Y1132" i="1"/>
  <c r="AA1912" i="1" l="1"/>
  <c r="Z1912" i="1"/>
  <c r="Y1911" i="1"/>
  <c r="R1911" i="1"/>
  <c r="S1911" i="1" s="1"/>
  <c r="H1912" i="1"/>
  <c r="Q1912" i="1"/>
  <c r="A1913" i="1"/>
  <c r="Y1138" i="1"/>
  <c r="R1912" i="1" l="1"/>
  <c r="S1912" i="1" s="1"/>
  <c r="AA1913" i="1"/>
  <c r="Z1913" i="1"/>
  <c r="Y1912" i="1"/>
  <c r="H1913" i="1"/>
  <c r="A1914" i="1"/>
  <c r="Q1913" i="1"/>
  <c r="Z1914" i="1" l="1"/>
  <c r="R1913" i="1"/>
  <c r="S1913" i="1" s="1"/>
  <c r="Y1913" i="1"/>
  <c r="AA1914" i="1"/>
  <c r="H1914" i="1"/>
  <c r="A1915" i="1"/>
  <c r="Q1914" i="1"/>
  <c r="Y1164" i="1"/>
  <c r="Y1914" i="1" l="1"/>
  <c r="AA1915" i="1"/>
  <c r="Z1915" i="1"/>
  <c r="R1914" i="1"/>
  <c r="S1914" i="1" s="1"/>
  <c r="H1915" i="1"/>
  <c r="A1916" i="1"/>
  <c r="Q1915" i="1"/>
  <c r="Y1103" i="1"/>
  <c r="A1917" i="1" l="1"/>
  <c r="Q1916" i="1"/>
  <c r="H1916" i="1"/>
  <c r="R1915" i="1"/>
  <c r="S1915" i="1" s="1"/>
  <c r="Y1915" i="1"/>
  <c r="Z1916" i="1"/>
  <c r="AA1916" i="1"/>
  <c r="Y1194" i="1"/>
  <c r="AA1917" i="1" l="1"/>
  <c r="Z1917" i="1"/>
  <c r="R1916" i="1"/>
  <c r="S1916" i="1" s="1"/>
  <c r="Y1916" i="1"/>
  <c r="A1918" i="1"/>
  <c r="Q1917" i="1"/>
  <c r="H1917" i="1"/>
  <c r="Y1133" i="1"/>
  <c r="Z1918" i="1" l="1"/>
  <c r="Y1917" i="1"/>
  <c r="AA1918" i="1"/>
  <c r="R1917" i="1"/>
  <c r="S1917" i="1" s="1"/>
  <c r="A1919" i="1"/>
  <c r="H1918" i="1"/>
  <c r="Q1918" i="1"/>
  <c r="Y1224" i="1"/>
  <c r="Q1919" i="1" l="1"/>
  <c r="H1919" i="1"/>
  <c r="A1920" i="1"/>
  <c r="Y1918" i="1"/>
  <c r="Z1919" i="1"/>
  <c r="R1918" i="1"/>
  <c r="S1918" i="1" s="1"/>
  <c r="AA1919" i="1"/>
  <c r="Y1229" i="1"/>
  <c r="H1920" i="1" l="1"/>
  <c r="A1921" i="1"/>
  <c r="Q1920" i="1"/>
  <c r="R1919" i="1"/>
  <c r="S1919" i="1" s="1"/>
  <c r="AA1920" i="1"/>
  <c r="Z1920" i="1"/>
  <c r="Y1919" i="1"/>
  <c r="Y1165" i="1"/>
  <c r="Q1921" i="1" l="1"/>
  <c r="H1921" i="1"/>
  <c r="A1922" i="1"/>
  <c r="Z1921" i="1"/>
  <c r="Y1920" i="1"/>
  <c r="AA1921" i="1"/>
  <c r="R1920" i="1"/>
  <c r="S1920" i="1" s="1"/>
  <c r="Y1255" i="1"/>
  <c r="Q1922" i="1" l="1"/>
  <c r="H1922" i="1"/>
  <c r="A1923" i="1"/>
  <c r="AA1922" i="1"/>
  <c r="Y1921" i="1"/>
  <c r="R1921" i="1"/>
  <c r="S1921" i="1" s="1"/>
  <c r="Z1922" i="1"/>
  <c r="Y1285" i="1"/>
  <c r="A1924" i="1" l="1"/>
  <c r="H1923" i="1"/>
  <c r="Q1923" i="1"/>
  <c r="Z1923" i="1"/>
  <c r="Y1922" i="1"/>
  <c r="R1922" i="1"/>
  <c r="S1922" i="1" s="1"/>
  <c r="AA1923" i="1"/>
  <c r="Y1923" i="1" l="1"/>
  <c r="Z1924" i="1"/>
  <c r="R1923" i="1"/>
  <c r="S1923" i="1" s="1"/>
  <c r="AA1924" i="1"/>
  <c r="H1924" i="1"/>
  <c r="A1925" i="1"/>
  <c r="Q1924" i="1"/>
  <c r="Y1225" i="1"/>
  <c r="AA1925" i="1" l="1"/>
  <c r="Z1925" i="1"/>
  <c r="Y1924" i="1"/>
  <c r="R1924" i="1"/>
  <c r="S1924" i="1" s="1"/>
  <c r="Q1925" i="1"/>
  <c r="H1925" i="1"/>
  <c r="A1926" i="1"/>
  <c r="Y1258" i="1"/>
  <c r="R1925" i="1" l="1"/>
  <c r="S1925" i="1" s="1"/>
  <c r="AA1926" i="1"/>
  <c r="Z1926" i="1"/>
  <c r="H1926" i="1"/>
  <c r="Q1926" i="1"/>
  <c r="A1927" i="1"/>
  <c r="Y1347" i="1"/>
  <c r="Z1927" i="1" l="1"/>
  <c r="Y1926" i="1"/>
  <c r="R1926" i="1"/>
  <c r="S1926" i="1" s="1"/>
  <c r="AA1927" i="1"/>
  <c r="A1928" i="1"/>
  <c r="Q1927" i="1"/>
  <c r="H1927" i="1"/>
  <c r="Y1286" i="1"/>
  <c r="Q1928" i="1" l="1"/>
  <c r="A1929" i="1"/>
  <c r="H1928" i="1"/>
  <c r="Z1928" i="1"/>
  <c r="R1927" i="1"/>
  <c r="S1927" i="1" s="1"/>
  <c r="AA1928" i="1"/>
  <c r="Y1291" i="1"/>
  <c r="H1929" i="1" l="1"/>
  <c r="A1930" i="1"/>
  <c r="Q1929" i="1"/>
  <c r="AA1929" i="1"/>
  <c r="R1928" i="1"/>
  <c r="S1928" i="1" s="1"/>
  <c r="Z1929" i="1"/>
  <c r="Y1928" i="1"/>
  <c r="H1930" i="1" l="1"/>
  <c r="A1931" i="1"/>
  <c r="Q1930" i="1"/>
  <c r="R1929" i="1"/>
  <c r="S1929" i="1" s="1"/>
  <c r="Y1929" i="1"/>
  <c r="AA1930" i="1"/>
  <c r="Z1930" i="1"/>
  <c r="Y1376" i="1"/>
  <c r="H1931" i="1" l="1"/>
  <c r="Q1931" i="1"/>
  <c r="A1932" i="1"/>
  <c r="R1930" i="1"/>
  <c r="S1930" i="1" s="1"/>
  <c r="Z1931" i="1"/>
  <c r="AA1931" i="1"/>
  <c r="Y1930" i="1"/>
  <c r="Y1383" i="1"/>
  <c r="Y1931" i="1" l="1"/>
  <c r="Z1932" i="1"/>
  <c r="R1931" i="1"/>
  <c r="S1931" i="1" s="1"/>
  <c r="AA1932" i="1"/>
  <c r="Q1932" i="1"/>
  <c r="H1932" i="1"/>
  <c r="A1933" i="1"/>
  <c r="A1934" i="1" l="1"/>
  <c r="Q1933" i="1"/>
  <c r="H1933" i="1"/>
  <c r="AA1933" i="1"/>
  <c r="Y1932" i="1"/>
  <c r="Z1933" i="1"/>
  <c r="R1932" i="1"/>
  <c r="S1932" i="1" s="1"/>
  <c r="Y1409" i="1"/>
  <c r="Y1933" i="1" l="1"/>
  <c r="R1933" i="1"/>
  <c r="S1933" i="1" s="1"/>
  <c r="AA1934" i="1"/>
  <c r="Z1934" i="1"/>
  <c r="H1934" i="1"/>
  <c r="A1935" i="1"/>
  <c r="Q1934" i="1"/>
  <c r="Q1935" i="1" l="1"/>
  <c r="H1935" i="1"/>
  <c r="A1936" i="1"/>
  <c r="Z1935" i="1"/>
  <c r="R1934" i="1"/>
  <c r="S1934" i="1" s="1"/>
  <c r="AA1935" i="1"/>
  <c r="Y1934" i="1"/>
  <c r="Y1437" i="1"/>
  <c r="H1936" i="1" l="1"/>
  <c r="A1937" i="1"/>
  <c r="Q1936" i="1"/>
  <c r="Y1935" i="1"/>
  <c r="Z1936" i="1"/>
  <c r="AA1936" i="1"/>
  <c r="R1935" i="1"/>
  <c r="S1935" i="1" s="1"/>
  <c r="Y1377" i="1"/>
  <c r="AA1937" i="1" l="1"/>
  <c r="Y1936" i="1"/>
  <c r="Z1937" i="1"/>
  <c r="R1936" i="1"/>
  <c r="S1936" i="1" s="1"/>
  <c r="A1938" i="1"/>
  <c r="Q1937" i="1"/>
  <c r="H1937" i="1"/>
  <c r="Y1468" i="1"/>
  <c r="Q1938" i="1" l="1"/>
  <c r="A1939" i="1"/>
  <c r="H1938" i="1"/>
  <c r="Z1938" i="1"/>
  <c r="R1937" i="1"/>
  <c r="S1937" i="1" s="1"/>
  <c r="Y1937" i="1"/>
  <c r="AA1938" i="1"/>
  <c r="Y1474" i="1"/>
  <c r="A1940" i="1" l="1"/>
  <c r="Q1939" i="1"/>
  <c r="H1939" i="1"/>
  <c r="Y1938" i="1"/>
  <c r="AA1939" i="1"/>
  <c r="R1938" i="1"/>
  <c r="S1938" i="1" s="1"/>
  <c r="Z1939" i="1"/>
  <c r="Y1500" i="1"/>
  <c r="AA1940" i="1" l="1"/>
  <c r="Y1939" i="1"/>
  <c r="R1939" i="1"/>
  <c r="S1939" i="1" s="1"/>
  <c r="Z1940" i="1"/>
  <c r="H1940" i="1"/>
  <c r="Q1940" i="1"/>
  <c r="A1941" i="1"/>
  <c r="Y1438" i="1"/>
  <c r="H1941" i="1" l="1"/>
  <c r="A1942" i="1"/>
  <c r="Q1941" i="1"/>
  <c r="AA1941" i="1"/>
  <c r="R1940" i="1"/>
  <c r="S1940" i="1" s="1"/>
  <c r="Y1940" i="1"/>
  <c r="Z1941" i="1"/>
  <c r="Y1529" i="1"/>
  <c r="H1942" i="1" l="1"/>
  <c r="A1943" i="1"/>
  <c r="Q1942" i="1"/>
  <c r="AA1942" i="1"/>
  <c r="Z1942" i="1"/>
  <c r="R1941" i="1"/>
  <c r="S1941" i="1" s="1"/>
  <c r="Y1941" i="1"/>
  <c r="Y1530" i="1"/>
  <c r="Z1943" i="1" l="1"/>
  <c r="R1942" i="1"/>
  <c r="S1942" i="1" s="1"/>
  <c r="Y1942" i="1"/>
  <c r="AA1943" i="1"/>
  <c r="A1944" i="1"/>
  <c r="Q1943" i="1"/>
  <c r="H1943" i="1"/>
  <c r="Y1469" i="1"/>
  <c r="R1943" i="1" l="1"/>
  <c r="S1943" i="1" s="1"/>
  <c r="Y1943" i="1"/>
  <c r="AA1944" i="1"/>
  <c r="Z1944" i="1"/>
  <c r="Q1944" i="1"/>
  <c r="H1944" i="1"/>
  <c r="A1945" i="1"/>
  <c r="Y1565" i="1"/>
  <c r="Z1945" i="1" l="1"/>
  <c r="R1944" i="1"/>
  <c r="S1944" i="1" s="1"/>
  <c r="AA1945" i="1"/>
  <c r="Y1944" i="1"/>
  <c r="Q1945" i="1"/>
  <c r="A1946" i="1"/>
  <c r="H1945" i="1"/>
  <c r="Y1594" i="1"/>
  <c r="A1947" i="1" l="1"/>
  <c r="Q1946" i="1"/>
  <c r="H1946" i="1"/>
  <c r="AA1946" i="1"/>
  <c r="R1945" i="1"/>
  <c r="S1945" i="1" s="1"/>
  <c r="Z1946" i="1"/>
  <c r="Y1945" i="1"/>
  <c r="AA1947" i="1" l="1"/>
  <c r="Z1947" i="1"/>
  <c r="R1946" i="1"/>
  <c r="S1946" i="1" s="1"/>
  <c r="Y1946" i="1"/>
  <c r="A1948" i="1"/>
  <c r="Q1947" i="1"/>
  <c r="H1947" i="1"/>
  <c r="Y1651" i="1"/>
  <c r="Q1948" i="1" l="1"/>
  <c r="H1948" i="1"/>
  <c r="A1949" i="1"/>
  <c r="AA1948" i="1"/>
  <c r="Y1947" i="1"/>
  <c r="Z1948" i="1"/>
  <c r="R1947" i="1"/>
  <c r="S1947" i="1" s="1"/>
  <c r="Y1682" i="1"/>
  <c r="A1950" i="1" l="1"/>
  <c r="Q1949" i="1"/>
  <c r="H1949" i="1"/>
  <c r="Y1948" i="1"/>
  <c r="R1948" i="1"/>
  <c r="S1948" i="1" s="1"/>
  <c r="AA1949" i="1"/>
  <c r="Z1949" i="1"/>
  <c r="Y1686" i="1"/>
  <c r="Y1949" i="1" l="1"/>
  <c r="AA1950" i="1"/>
  <c r="Z1950" i="1"/>
  <c r="R1949" i="1"/>
  <c r="S1949" i="1" s="1"/>
  <c r="Q1950" i="1"/>
  <c r="H1950" i="1"/>
  <c r="A1951" i="1"/>
  <c r="Y1718" i="1"/>
  <c r="R1950" i="1" l="1"/>
  <c r="S1950" i="1" s="1"/>
  <c r="Z1951" i="1"/>
  <c r="Y1950" i="1"/>
  <c r="AA1951" i="1"/>
  <c r="A1952" i="1"/>
  <c r="Q1951" i="1"/>
  <c r="H1951" i="1"/>
  <c r="Y1741" i="1"/>
  <c r="H1952" i="1" l="1"/>
  <c r="A1953" i="1"/>
  <c r="Q1952" i="1"/>
  <c r="Z1952" i="1"/>
  <c r="R1951" i="1"/>
  <c r="S1951" i="1" s="1"/>
  <c r="AA1952" i="1"/>
  <c r="Y1951" i="1"/>
  <c r="Y1742" i="1"/>
  <c r="Y1952" i="1" l="1"/>
  <c r="AA1953" i="1"/>
  <c r="Z1953" i="1"/>
  <c r="R1952" i="1"/>
  <c r="S1952" i="1" s="1"/>
  <c r="Q1953" i="1"/>
  <c r="H1953" i="1"/>
  <c r="A1954" i="1"/>
  <c r="Y1747" i="1"/>
  <c r="Z1954" i="1" l="1"/>
  <c r="AA1954" i="1"/>
  <c r="R1953" i="1"/>
  <c r="S1953" i="1" s="1"/>
  <c r="Y1953" i="1"/>
  <c r="Q1954" i="1"/>
  <c r="H1954" i="1"/>
  <c r="A1955" i="1"/>
  <c r="Y1802" i="1"/>
  <c r="R1954" i="1" l="1"/>
  <c r="S1954" i="1" s="1"/>
  <c r="AA1955" i="1"/>
  <c r="Y1954" i="1"/>
  <c r="Z1955" i="1"/>
  <c r="A1956" i="1"/>
  <c r="Q1955" i="1"/>
  <c r="H1955" i="1"/>
  <c r="Y1803" i="1"/>
  <c r="H1956" i="1" l="1"/>
  <c r="Q1956" i="1"/>
  <c r="A1957" i="1"/>
  <c r="AA1956" i="1"/>
  <c r="Y1955" i="1"/>
  <c r="Z1956" i="1"/>
  <c r="R1955" i="1"/>
  <c r="S1955" i="1" s="1"/>
  <c r="Y1833" i="1"/>
  <c r="R1956" i="1" l="1"/>
  <c r="S1956" i="1" s="1"/>
  <c r="AA1957" i="1"/>
  <c r="Z1957" i="1"/>
  <c r="A1958" i="1"/>
  <c r="Q1957" i="1"/>
  <c r="H1957" i="1"/>
  <c r="Y1834" i="1"/>
  <c r="Q1958" i="1" l="1"/>
  <c r="H1958" i="1"/>
  <c r="A1959" i="1"/>
  <c r="AA1958" i="1"/>
  <c r="Z1958" i="1"/>
  <c r="R1957" i="1"/>
  <c r="S1957" i="1" s="1"/>
  <c r="Y1957" i="1"/>
  <c r="Y1656" i="1"/>
  <c r="Y1292" i="1"/>
  <c r="Y1107" i="1"/>
  <c r="Y988" i="1"/>
  <c r="Y865" i="1"/>
  <c r="Y831" i="1"/>
  <c r="Y711" i="1"/>
  <c r="Y683" i="1"/>
  <c r="Y620" i="1"/>
  <c r="Y256" i="1"/>
  <c r="Y165" i="1"/>
  <c r="Y103" i="1"/>
  <c r="A1960" i="1" l="1"/>
  <c r="Q1959" i="1"/>
  <c r="H1959" i="1"/>
  <c r="Z1959" i="1"/>
  <c r="R1958" i="1"/>
  <c r="S1958" i="1" s="1"/>
  <c r="AA1959" i="1"/>
  <c r="AH13" i="1"/>
  <c r="AJ13" i="1" s="1"/>
  <c r="Z1960" i="1" l="1"/>
  <c r="R1959" i="1"/>
  <c r="S1959" i="1" s="1"/>
  <c r="Y1959" i="1"/>
  <c r="AA1960" i="1"/>
  <c r="H1960" i="1"/>
  <c r="A1961" i="1"/>
  <c r="Q1960" i="1"/>
  <c r="AE13" i="1"/>
  <c r="AG14" i="1" l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Q1961" i="1"/>
  <c r="H1961" i="1"/>
  <c r="A1962" i="1"/>
  <c r="AA1961" i="1"/>
  <c r="Y1960" i="1"/>
  <c r="R1960" i="1"/>
  <c r="S1960" i="1" s="1"/>
  <c r="Z1961" i="1"/>
  <c r="AH14" i="1"/>
  <c r="AE14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1963" i="1"/>
  <c r="Q1962" i="1"/>
  <c r="H1962" i="1"/>
  <c r="R1961" i="1"/>
  <c r="S1961" i="1" s="1"/>
  <c r="AA1962" i="1"/>
  <c r="Y1961" i="1"/>
  <c r="Z1962" i="1"/>
  <c r="AJ14" i="1"/>
  <c r="AH15" i="1"/>
  <c r="AE15" i="1" s="1"/>
  <c r="AG16" i="1" s="1"/>
  <c r="AA1963" i="1" l="1"/>
  <c r="R1962" i="1"/>
  <c r="S1962" i="1" s="1"/>
  <c r="Z1963" i="1"/>
  <c r="Y1962" i="1"/>
  <c r="A1964" i="1"/>
  <c r="Q1963" i="1"/>
  <c r="H1963" i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J15" i="1"/>
  <c r="AH16" i="1"/>
  <c r="AE16" i="1" s="1"/>
  <c r="AG17" i="1" s="1"/>
  <c r="AJ16" i="1"/>
  <c r="A1965" i="1" l="1"/>
  <c r="Q1964" i="1"/>
  <c r="H1964" i="1"/>
  <c r="R1963" i="1"/>
  <c r="S1963" i="1" s="1"/>
  <c r="Z1964" i="1"/>
  <c r="AA1964" i="1"/>
  <c r="Y1963" i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H17" i="1"/>
  <c r="AE17" i="1" s="1"/>
  <c r="AG18" i="1" s="1"/>
  <c r="C193" i="1" l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Y1964" i="1"/>
  <c r="AA1965" i="1"/>
  <c r="Z1965" i="1"/>
  <c r="R1964" i="1"/>
  <c r="S1964" i="1" s="1"/>
  <c r="H1965" i="1"/>
  <c r="A1966" i="1"/>
  <c r="Q1965" i="1"/>
  <c r="AJ17" i="1"/>
  <c r="AH18" i="1"/>
  <c r="AE18" i="1" s="1"/>
  <c r="AG19" i="1" s="1"/>
  <c r="AJ18" i="1"/>
  <c r="Y1965" i="1" l="1"/>
  <c r="AA1966" i="1"/>
  <c r="Z1966" i="1"/>
  <c r="R1965" i="1"/>
  <c r="S1965" i="1" s="1"/>
  <c r="Q1966" i="1"/>
  <c r="A1967" i="1"/>
  <c r="H1966" i="1"/>
  <c r="C222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H19" i="1"/>
  <c r="AE19" i="1" s="1"/>
  <c r="AG20" i="1" s="1"/>
  <c r="AA1967" i="1" l="1"/>
  <c r="R1966" i="1"/>
  <c r="S1966" i="1" s="1"/>
  <c r="Z1967" i="1"/>
  <c r="Y1966" i="1"/>
  <c r="H1967" i="1"/>
  <c r="A1968" i="1"/>
  <c r="Q1967" i="1"/>
  <c r="C256" i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J19" i="1"/>
  <c r="AH20" i="1"/>
  <c r="AE20" i="1" s="1"/>
  <c r="AG21" i="1" s="1"/>
  <c r="AH21" i="1" s="1"/>
  <c r="Z1968" i="1" l="1"/>
  <c r="R1967" i="1"/>
  <c r="S1967" i="1" s="1"/>
  <c r="AA1968" i="1"/>
  <c r="Y1967" i="1"/>
  <c r="A1969" i="1"/>
  <c r="Q1968" i="1"/>
  <c r="H1968" i="1"/>
  <c r="C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E21" i="1"/>
  <c r="AG22" i="1" s="1"/>
  <c r="AH22" i="1" s="1"/>
  <c r="R1968" i="1" l="1"/>
  <c r="S1968" i="1" s="1"/>
  <c r="AA1969" i="1"/>
  <c r="Z1969" i="1"/>
  <c r="Y1968" i="1"/>
  <c r="H1969" i="1"/>
  <c r="A1970" i="1"/>
  <c r="Q1969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J21" i="1"/>
  <c r="AE22" i="1"/>
  <c r="AG23" i="1" s="1"/>
  <c r="AH23" i="1" s="1"/>
  <c r="A1971" i="1" l="1"/>
  <c r="H1970" i="1"/>
  <c r="Q1970" i="1"/>
  <c r="AA1970" i="1"/>
  <c r="Z1970" i="1"/>
  <c r="Y1969" i="1"/>
  <c r="R1969" i="1"/>
  <c r="S1969" i="1" s="1"/>
  <c r="C347" i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E23" i="1"/>
  <c r="AG24" i="1" s="1"/>
  <c r="AH24" i="1" s="1"/>
  <c r="AA1971" i="1" l="1"/>
  <c r="R1970" i="1"/>
  <c r="S1970" i="1" s="1"/>
  <c r="Z1971" i="1"/>
  <c r="Y1970" i="1"/>
  <c r="Q1971" i="1"/>
  <c r="H1971" i="1"/>
  <c r="A1972" i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J23" i="1"/>
  <c r="AE24" i="1"/>
  <c r="AG25" i="1" s="1"/>
  <c r="AH25" i="1" s="1"/>
  <c r="A1973" i="1" l="1"/>
  <c r="H1972" i="1"/>
  <c r="Q1972" i="1"/>
  <c r="Z1972" i="1"/>
  <c r="R1971" i="1"/>
  <c r="S1971" i="1" s="1"/>
  <c r="AA1972" i="1"/>
  <c r="Y1971" i="1"/>
  <c r="C407" i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J24" i="1"/>
  <c r="AE25" i="1"/>
  <c r="AG26" i="1" s="1"/>
  <c r="AH26" i="1" s="1"/>
  <c r="C438" i="1" l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A1973" i="1"/>
  <c r="Z1973" i="1"/>
  <c r="Y1972" i="1"/>
  <c r="R1972" i="1"/>
  <c r="S1972" i="1" s="1"/>
  <c r="H1973" i="1"/>
  <c r="A1974" i="1"/>
  <c r="Q1973" i="1"/>
  <c r="AE26" i="1"/>
  <c r="AG27" i="1" s="1"/>
  <c r="AH27" i="1" s="1"/>
  <c r="AJ25" i="1"/>
  <c r="R1973" i="1" l="1"/>
  <c r="S1973" i="1" s="1"/>
  <c r="AA1974" i="1"/>
  <c r="Y1973" i="1"/>
  <c r="Z1974" i="1"/>
  <c r="Q1974" i="1"/>
  <c r="H1974" i="1"/>
  <c r="A1975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6" i="1"/>
  <c r="AE27" i="1"/>
  <c r="AG28" i="1" s="1"/>
  <c r="AH28" i="1" s="1"/>
  <c r="Q1975" i="1" l="1"/>
  <c r="H1975" i="1"/>
  <c r="A1976" i="1"/>
  <c r="AA1975" i="1"/>
  <c r="Z1975" i="1"/>
  <c r="R1974" i="1"/>
  <c r="S1974" i="1" s="1"/>
  <c r="Y1974" i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J27" i="1"/>
  <c r="AE28" i="1"/>
  <c r="AG29" i="1" s="1"/>
  <c r="AH29" i="1" s="1"/>
  <c r="A1977" i="1" l="1"/>
  <c r="Q1976" i="1"/>
  <c r="H1976" i="1"/>
  <c r="R1975" i="1"/>
  <c r="S1975" i="1" s="1"/>
  <c r="AA1976" i="1"/>
  <c r="Y1975" i="1"/>
  <c r="Z1976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AJ28" i="1"/>
  <c r="AE29" i="1"/>
  <c r="AG30" i="1" s="1"/>
  <c r="AH30" i="1" s="1"/>
  <c r="Y1976" i="1" l="1"/>
  <c r="R1976" i="1"/>
  <c r="S1976" i="1" s="1"/>
  <c r="Z1977" i="1"/>
  <c r="AA1977" i="1"/>
  <c r="Q1977" i="1"/>
  <c r="H1977" i="1"/>
  <c r="A1978" i="1"/>
  <c r="C558" i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E30" i="1"/>
  <c r="AG31" i="1" s="1"/>
  <c r="AH31" i="1" s="1"/>
  <c r="AJ29" i="1"/>
  <c r="AA1978" i="1" l="1"/>
  <c r="Z1978" i="1"/>
  <c r="Y1977" i="1"/>
  <c r="R1977" i="1"/>
  <c r="S1977" i="1" s="1"/>
  <c r="Q1978" i="1"/>
  <c r="A1979" i="1"/>
  <c r="H1978" i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J30" i="1"/>
  <c r="AE31" i="1"/>
  <c r="C620" i="1" l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G32" i="1"/>
  <c r="H1979" i="1"/>
  <c r="A1980" i="1"/>
  <c r="Q1979" i="1"/>
  <c r="R1978" i="1"/>
  <c r="S1978" i="1" s="1"/>
  <c r="AA1979" i="1"/>
  <c r="Y1978" i="1"/>
  <c r="Z1979" i="1"/>
  <c r="AJ31" i="1"/>
  <c r="AH32" i="1"/>
  <c r="AE32" i="1" s="1"/>
  <c r="AG33" i="1" s="1"/>
  <c r="R1979" i="1" l="1"/>
  <c r="S1979" i="1" s="1"/>
  <c r="AA1980" i="1"/>
  <c r="Y1979" i="1"/>
  <c r="Z1980" i="1"/>
  <c r="A1981" i="1"/>
  <c r="Q1980" i="1"/>
  <c r="H1980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AJ32" i="1"/>
  <c r="AH33" i="1"/>
  <c r="AE33" i="1" s="1"/>
  <c r="AG34" i="1" s="1"/>
  <c r="Q1981" i="1" l="1"/>
  <c r="H1981" i="1"/>
  <c r="A1982" i="1"/>
  <c r="Y1980" i="1"/>
  <c r="R1980" i="1"/>
  <c r="S1980" i="1" s="1"/>
  <c r="AA1981" i="1"/>
  <c r="Z1981" i="1"/>
  <c r="C680" i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AH34" i="1"/>
  <c r="AE34" i="1" s="1"/>
  <c r="AJ34" i="1" l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G35" i="1"/>
  <c r="H1982" i="1"/>
  <c r="A1983" i="1"/>
  <c r="Q1982" i="1"/>
  <c r="Z1982" i="1"/>
  <c r="R1981" i="1"/>
  <c r="S1981" i="1" s="1"/>
  <c r="Y1981" i="1"/>
  <c r="AA1982" i="1"/>
  <c r="AH35" i="1"/>
  <c r="AE35" i="1" s="1"/>
  <c r="AG36" i="1" s="1"/>
  <c r="AJ35" i="1" l="1"/>
  <c r="Y1982" i="1"/>
  <c r="AA1983" i="1"/>
  <c r="Z1983" i="1"/>
  <c r="R1982" i="1"/>
  <c r="S1982" i="1" s="1"/>
  <c r="Q1983" i="1"/>
  <c r="A1984" i="1"/>
  <c r="H1983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H36" i="1"/>
  <c r="AE36" i="1" s="1"/>
  <c r="AG37" i="1" s="1"/>
  <c r="C772" i="1" l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Q1984" i="1"/>
  <c r="H1984" i="1"/>
  <c r="A1985" i="1"/>
  <c r="AA1984" i="1"/>
  <c r="Y1983" i="1"/>
  <c r="R1983" i="1"/>
  <c r="S1983" i="1" s="1"/>
  <c r="Z1984" i="1"/>
  <c r="AJ36" i="1"/>
  <c r="AH37" i="1"/>
  <c r="AE37" i="1" s="1"/>
  <c r="AG38" i="1" s="1"/>
  <c r="C803" i="1" l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Q1985" i="1"/>
  <c r="H1985" i="1"/>
  <c r="A1986" i="1"/>
  <c r="Z1985" i="1"/>
  <c r="Y1984" i="1"/>
  <c r="AA1985" i="1"/>
  <c r="R1984" i="1"/>
  <c r="S1984" i="1" s="1"/>
  <c r="AJ37" i="1"/>
  <c r="AH38" i="1"/>
  <c r="AE38" i="1" s="1"/>
  <c r="AG39" i="1" s="1"/>
  <c r="Q1986" i="1" l="1"/>
  <c r="H1986" i="1"/>
  <c r="A1987" i="1"/>
  <c r="Y1985" i="1"/>
  <c r="Z1986" i="1"/>
  <c r="AA1986" i="1"/>
  <c r="R1985" i="1"/>
  <c r="S1985" i="1" s="1"/>
  <c r="C831" i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AJ38" i="1"/>
  <c r="AH39" i="1"/>
  <c r="AE39" i="1" s="1"/>
  <c r="AG40" i="1" s="1"/>
  <c r="H1987" i="1" l="1"/>
  <c r="Q1987" i="1"/>
  <c r="A1988" i="1"/>
  <c r="R1986" i="1"/>
  <c r="S1986" i="1" s="1"/>
  <c r="Z1987" i="1"/>
  <c r="AA1987" i="1"/>
  <c r="C865" i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AJ39" i="1"/>
  <c r="AH40" i="1"/>
  <c r="AE40" i="1" s="1"/>
  <c r="AG41" i="1" s="1"/>
  <c r="C893" i="1" l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1989" i="1"/>
  <c r="Q1988" i="1"/>
  <c r="H1988" i="1"/>
  <c r="R1987" i="1"/>
  <c r="S1987" i="1" s="1"/>
  <c r="Y1987" i="1"/>
  <c r="Z1988" i="1"/>
  <c r="AA1988" i="1"/>
  <c r="AJ40" i="1"/>
  <c r="AH41" i="1"/>
  <c r="AE41" i="1" s="1"/>
  <c r="AG42" i="1" s="1"/>
  <c r="AA1989" i="1" l="1"/>
  <c r="R1988" i="1"/>
  <c r="S1988" i="1" s="1"/>
  <c r="Y1988" i="1"/>
  <c r="Z1989" i="1"/>
  <c r="H1989" i="1"/>
  <c r="A1990" i="1"/>
  <c r="Q1989" i="1"/>
  <c r="AJ41" i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H42" i="1"/>
  <c r="AE42" i="1" s="1"/>
  <c r="AG43" i="1" s="1"/>
  <c r="R1989" i="1" l="1"/>
  <c r="S1989" i="1" s="1"/>
  <c r="AA1990" i="1"/>
  <c r="Z1990" i="1"/>
  <c r="H1990" i="1"/>
  <c r="Q1990" i="1"/>
  <c r="A1991" i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H43" i="1"/>
  <c r="AE43" i="1" s="1"/>
  <c r="AG44" i="1" s="1"/>
  <c r="AJ42" i="1"/>
  <c r="Q1991" i="1" l="1"/>
  <c r="A1992" i="1"/>
  <c r="H1991" i="1"/>
  <c r="R1990" i="1"/>
  <c r="S1990" i="1" s="1"/>
  <c r="Z1991" i="1"/>
  <c r="AA1991" i="1"/>
  <c r="Y1990" i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H44" i="1"/>
  <c r="AE44" i="1" s="1"/>
  <c r="AG45" i="1" s="1"/>
  <c r="AJ43" i="1"/>
  <c r="Q1992" i="1" l="1"/>
  <c r="A1993" i="1"/>
  <c r="H1992" i="1"/>
  <c r="R1991" i="1"/>
  <c r="S1991" i="1" s="1"/>
  <c r="Y1991" i="1"/>
  <c r="Z1992" i="1"/>
  <c r="AA1992" i="1"/>
  <c r="C1014" i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AJ44" i="1"/>
  <c r="AH45" i="1"/>
  <c r="AE45" i="1" s="1"/>
  <c r="AG46" i="1" s="1"/>
  <c r="A1994" i="1" l="1"/>
  <c r="H1993" i="1"/>
  <c r="Q1993" i="1"/>
  <c r="AA1993" i="1"/>
  <c r="Y1992" i="1"/>
  <c r="Z1993" i="1"/>
  <c r="R1992" i="1"/>
  <c r="S1992" i="1" s="1"/>
  <c r="C1047" i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AJ45" i="1"/>
  <c r="AH46" i="1"/>
  <c r="AE46" i="1" s="1"/>
  <c r="AG47" i="1" s="1"/>
  <c r="AA1994" i="1" l="1"/>
  <c r="Z1994" i="1"/>
  <c r="Y1993" i="1"/>
  <c r="R1993" i="1"/>
  <c r="S1993" i="1" s="1"/>
  <c r="H1994" i="1"/>
  <c r="A1995" i="1"/>
  <c r="Q1994" i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AJ46" i="1"/>
  <c r="AH47" i="1"/>
  <c r="AE47" i="1" s="1"/>
  <c r="AG48" i="1" s="1"/>
  <c r="Z1995" i="1" l="1"/>
  <c r="Y1994" i="1"/>
  <c r="R1994" i="1"/>
  <c r="S1994" i="1" s="1"/>
  <c r="AA1995" i="1"/>
  <c r="H1995" i="1"/>
  <c r="A1996" i="1"/>
  <c r="Q1995" i="1"/>
  <c r="C1106" i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AJ47" i="1"/>
  <c r="AH48" i="1"/>
  <c r="AE48" i="1" s="1"/>
  <c r="AG49" i="1" s="1"/>
  <c r="Z1996" i="1" l="1"/>
  <c r="Y1995" i="1"/>
  <c r="R1995" i="1"/>
  <c r="S1995" i="1" s="1"/>
  <c r="AA1996" i="1"/>
  <c r="C1138" i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Q1996" i="1"/>
  <c r="H1996" i="1"/>
  <c r="A1997" i="1"/>
  <c r="AJ48" i="1"/>
  <c r="AH49" i="1"/>
  <c r="AE49" i="1" s="1"/>
  <c r="AG50" i="1" s="1"/>
  <c r="Z1997" i="1" l="1"/>
  <c r="R1996" i="1"/>
  <c r="S1996" i="1" s="1"/>
  <c r="AA1997" i="1"/>
  <c r="Y1996" i="1"/>
  <c r="C1167" i="1"/>
  <c r="Q1997" i="1"/>
  <c r="A1998" i="1"/>
  <c r="H1997" i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AH50" i="1"/>
  <c r="AE50" i="1" s="1"/>
  <c r="AG51" i="1" s="1"/>
  <c r="AJ49" i="1"/>
  <c r="H1998" i="1" l="1"/>
  <c r="A1999" i="1"/>
  <c r="Q1998" i="1"/>
  <c r="AA1998" i="1"/>
  <c r="Z1998" i="1"/>
  <c r="R1997" i="1"/>
  <c r="S1997" i="1" s="1"/>
  <c r="Y1997" i="1"/>
  <c r="C1197" i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AH51" i="1"/>
  <c r="AE51" i="1" s="1"/>
  <c r="AJ50" i="1"/>
  <c r="C1229" i="1" l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AG52" i="1"/>
  <c r="Z1999" i="1"/>
  <c r="R1998" i="1"/>
  <c r="S1998" i="1" s="1"/>
  <c r="AA1999" i="1"/>
  <c r="Y1998" i="1"/>
  <c r="Q1999" i="1"/>
  <c r="A2000" i="1"/>
  <c r="H1999" i="1"/>
  <c r="AH52" i="1"/>
  <c r="AE52" i="1" s="1"/>
  <c r="AG53" i="1" s="1"/>
  <c r="AJ51" i="1"/>
  <c r="R1999" i="1" l="1"/>
  <c r="S1999" i="1" s="1"/>
  <c r="Y1999" i="1"/>
  <c r="AA2000" i="1"/>
  <c r="Z2000" i="1"/>
  <c r="H2000" i="1"/>
  <c r="Q2000" i="1"/>
  <c r="A2001" i="1"/>
  <c r="C1257" i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AH53" i="1"/>
  <c r="AE53" i="1" s="1"/>
  <c r="AG54" i="1" s="1"/>
  <c r="AJ52" i="1"/>
  <c r="A2002" i="1" l="1"/>
  <c r="Q2001" i="1"/>
  <c r="H2001" i="1"/>
  <c r="Z2001" i="1"/>
  <c r="R2000" i="1"/>
  <c r="S2000" i="1" s="1"/>
  <c r="Y2000" i="1"/>
  <c r="AA2001" i="1"/>
  <c r="C1289" i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J53" i="1"/>
  <c r="AH54" i="1"/>
  <c r="AE54" i="1" s="1"/>
  <c r="AG55" i="1" s="1"/>
  <c r="C1320" i="1" l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Y2001" i="1"/>
  <c r="AA2002" i="1"/>
  <c r="Z2002" i="1"/>
  <c r="R2001" i="1"/>
  <c r="S2001" i="1" s="1"/>
  <c r="Q2002" i="1"/>
  <c r="H2002" i="1"/>
  <c r="A2003" i="1"/>
  <c r="AJ54" i="1"/>
  <c r="AH55" i="1"/>
  <c r="AE55" i="1" s="1"/>
  <c r="AG56" i="1" s="1"/>
  <c r="Q2003" i="1" l="1"/>
  <c r="H2003" i="1"/>
  <c r="A2004" i="1"/>
  <c r="Y2002" i="1"/>
  <c r="R2002" i="1"/>
  <c r="S2002" i="1" s="1"/>
  <c r="Z2003" i="1"/>
  <c r="AA2003" i="1"/>
  <c r="C1349" i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AJ55" i="1"/>
  <c r="AH56" i="1"/>
  <c r="AE56" i="1" s="1"/>
  <c r="AG57" i="1" s="1"/>
  <c r="C1382" i="1" l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2005" i="1"/>
  <c r="Q2004" i="1"/>
  <c r="H2004" i="1"/>
  <c r="Y2003" i="1"/>
  <c r="R2003" i="1"/>
  <c r="S2003" i="1" s="1"/>
  <c r="AA2004" i="1"/>
  <c r="Z2004" i="1"/>
  <c r="AJ56" i="1"/>
  <c r="AH57" i="1"/>
  <c r="AE57" i="1" s="1"/>
  <c r="AG58" i="1" s="1"/>
  <c r="C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Y2004" i="1"/>
  <c r="R2004" i="1"/>
  <c r="S2004" i="1" s="1"/>
  <c r="AA2005" i="1"/>
  <c r="Z2005" i="1"/>
  <c r="Q2005" i="1"/>
  <c r="H2005" i="1"/>
  <c r="A2006" i="1"/>
  <c r="AJ57" i="1"/>
  <c r="AH58" i="1"/>
  <c r="AE58" i="1" s="1"/>
  <c r="AG59" i="1" s="1"/>
  <c r="Q2006" i="1" l="1"/>
  <c r="H2006" i="1"/>
  <c r="A2007" i="1"/>
  <c r="AA2006" i="1"/>
  <c r="Z2006" i="1"/>
  <c r="Y2005" i="1"/>
  <c r="R2005" i="1"/>
  <c r="S2005" i="1" s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J58" i="1"/>
  <c r="AH59" i="1"/>
  <c r="AE59" i="1" s="1"/>
  <c r="AG60" i="1" s="1"/>
  <c r="C1472" i="1" l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2008" i="1"/>
  <c r="Q2007" i="1"/>
  <c r="H2007" i="1"/>
  <c r="Y2006" i="1"/>
  <c r="Z2007" i="1"/>
  <c r="AA2007" i="1"/>
  <c r="R2006" i="1"/>
  <c r="S2006" i="1" s="1"/>
  <c r="AJ59" i="1"/>
  <c r="AH60" i="1"/>
  <c r="AE60" i="1" s="1"/>
  <c r="AG61" i="1" s="1"/>
  <c r="C1502" i="1" l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AA2008" i="1"/>
  <c r="R2007" i="1"/>
  <c r="S2007" i="1" s="1"/>
  <c r="Y2007" i="1"/>
  <c r="Z2008" i="1"/>
  <c r="A2009" i="1"/>
  <c r="Q2008" i="1"/>
  <c r="H2008" i="1"/>
  <c r="AJ60" i="1"/>
  <c r="AH61" i="1"/>
  <c r="AE61" i="1" s="1"/>
  <c r="AG62" i="1" s="1"/>
  <c r="AA2009" i="1" l="1"/>
  <c r="Z2009" i="1"/>
  <c r="Y2008" i="1"/>
  <c r="R2008" i="1"/>
  <c r="S2008" i="1" s="1"/>
  <c r="Q2009" i="1"/>
  <c r="H2009" i="1"/>
  <c r="A2010" i="1"/>
  <c r="C1534" i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AJ61" i="1"/>
  <c r="AH62" i="1"/>
  <c r="AE62" i="1" s="1"/>
  <c r="AG63" i="1" s="1"/>
  <c r="Y2009" i="1" l="1"/>
  <c r="AA2010" i="1"/>
  <c r="Z2010" i="1"/>
  <c r="R2009" i="1"/>
  <c r="S2009" i="1" s="1"/>
  <c r="A2011" i="1"/>
  <c r="Q2010" i="1"/>
  <c r="H2010" i="1"/>
  <c r="C1562" i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AJ62" i="1"/>
  <c r="AH63" i="1"/>
  <c r="AE63" i="1" s="1"/>
  <c r="C1594" i="1" l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AG64" i="1"/>
  <c r="AA2011" i="1"/>
  <c r="Z2011" i="1"/>
  <c r="R2010" i="1"/>
  <c r="S2010" i="1" s="1"/>
  <c r="Y2010" i="1"/>
  <c r="Q2011" i="1"/>
  <c r="H2011" i="1"/>
  <c r="A2012" i="1"/>
  <c r="AJ63" i="1"/>
  <c r="AH64" i="1"/>
  <c r="AE64" i="1" s="1"/>
  <c r="AG65" i="1" s="1"/>
  <c r="Q2012" i="1" l="1"/>
  <c r="A2013" i="1"/>
  <c r="H2012" i="1"/>
  <c r="AA2012" i="1"/>
  <c r="Z2012" i="1"/>
  <c r="R2011" i="1"/>
  <c r="S2011" i="1" s="1"/>
  <c r="Y2011" i="1"/>
  <c r="C1622" i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AH65" i="1"/>
  <c r="AE65" i="1" s="1"/>
  <c r="AG66" i="1" s="1"/>
  <c r="AJ64" i="1"/>
  <c r="Q2013" i="1" l="1"/>
  <c r="H2013" i="1"/>
  <c r="A2014" i="1"/>
  <c r="AA2013" i="1"/>
  <c r="Z2013" i="1"/>
  <c r="Y2012" i="1"/>
  <c r="R2012" i="1"/>
  <c r="S2012" i="1" s="1"/>
  <c r="C1656" i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H66" i="1"/>
  <c r="AE66" i="1" s="1"/>
  <c r="AG67" i="1" s="1"/>
  <c r="AJ65" i="1"/>
  <c r="C1684" i="1" l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Q2014" i="1"/>
  <c r="H2014" i="1"/>
  <c r="A2015" i="1"/>
  <c r="AA2014" i="1"/>
  <c r="Z2014" i="1"/>
  <c r="R2013" i="1"/>
  <c r="S2013" i="1" s="1"/>
  <c r="Y2013" i="1"/>
  <c r="AJ66" i="1"/>
  <c r="AH67" i="1"/>
  <c r="AE67" i="1" s="1"/>
  <c r="AG68" i="1" s="1"/>
  <c r="H2015" i="1" l="1"/>
  <c r="A2016" i="1"/>
  <c r="Q2015" i="1"/>
  <c r="AA2015" i="1"/>
  <c r="Z2015" i="1"/>
  <c r="R2014" i="1"/>
  <c r="S2014" i="1" s="1"/>
  <c r="Y2014" i="1"/>
  <c r="C1714" i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AJ67" i="1"/>
  <c r="AH68" i="1"/>
  <c r="AE68" i="1" s="1"/>
  <c r="C1747" i="1" l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AG69" i="1"/>
  <c r="Z2016" i="1"/>
  <c r="R2015" i="1"/>
  <c r="S2015" i="1" s="1"/>
  <c r="Y2015" i="1"/>
  <c r="AA2016" i="1"/>
  <c r="Q2016" i="1"/>
  <c r="H2016" i="1"/>
  <c r="A2017" i="1"/>
  <c r="AJ68" i="1"/>
  <c r="AH69" i="1"/>
  <c r="AE69" i="1" s="1"/>
  <c r="AG70" i="1" s="1"/>
  <c r="A2018" i="1" l="1"/>
  <c r="Q2017" i="1"/>
  <c r="H2017" i="1"/>
  <c r="R2016" i="1"/>
  <c r="S2016" i="1" s="1"/>
  <c r="AA2017" i="1"/>
  <c r="Y2016" i="1"/>
  <c r="Z2017" i="1"/>
  <c r="C1775" i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AH70" i="1"/>
  <c r="AE70" i="1" s="1"/>
  <c r="AG71" i="1" s="1"/>
  <c r="AJ69" i="1"/>
  <c r="AA2018" i="1" l="1"/>
  <c r="Z2018" i="1"/>
  <c r="R2017" i="1"/>
  <c r="S2017" i="1" s="1"/>
  <c r="Y2017" i="1"/>
  <c r="Q2018" i="1"/>
  <c r="H2018" i="1"/>
  <c r="A2019" i="1"/>
  <c r="C1807" i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AH71" i="1"/>
  <c r="AE71" i="1" s="1"/>
  <c r="AJ70" i="1"/>
  <c r="C1837" i="1" l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AJ71" i="1"/>
  <c r="AG72" i="1"/>
  <c r="AH72" i="1"/>
  <c r="AE72" i="1" s="1"/>
  <c r="R2018" i="1"/>
  <c r="S2018" i="1" s="1"/>
  <c r="Y2018" i="1"/>
  <c r="Z2019" i="1"/>
  <c r="AA2019" i="1"/>
  <c r="H2019" i="1"/>
  <c r="A2020" i="1"/>
  <c r="Q2019" i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AJ72" i="1" l="1"/>
  <c r="AG73" i="1"/>
  <c r="AH73" i="1"/>
  <c r="AE73" i="1" s="1"/>
  <c r="C1867" i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Z2020" i="1"/>
  <c r="R2019" i="1"/>
  <c r="S2019" i="1" s="1"/>
  <c r="U2020" i="1"/>
  <c r="W2020" i="1" s="1"/>
  <c r="AA2020" i="1"/>
  <c r="Q2020" i="1"/>
  <c r="A2021" i="1"/>
  <c r="H202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/>
  <c r="AG74" i="1" l="1"/>
  <c r="AH74" i="1"/>
  <c r="AE74" i="1" s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AJ73" i="1"/>
  <c r="Q2021" i="1"/>
  <c r="H2021" i="1"/>
  <c r="A2022" i="1"/>
  <c r="Y2020" i="1"/>
  <c r="AA2021" i="1"/>
  <c r="Z2021" i="1"/>
  <c r="R2020" i="1"/>
  <c r="S2020" i="1" s="1"/>
  <c r="I43" i="1"/>
  <c r="M42" i="1"/>
  <c r="N42" i="1" s="1"/>
  <c r="AG75" i="1" l="1"/>
  <c r="AH75" i="1"/>
  <c r="AE75" i="1" s="1"/>
  <c r="C1928" i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AJ74" i="1"/>
  <c r="A2023" i="1"/>
  <c r="H2022" i="1"/>
  <c r="Q2022" i="1"/>
  <c r="R2021" i="1"/>
  <c r="S2021" i="1" s="1"/>
  <c r="Y2021" i="1"/>
  <c r="AA2022" i="1"/>
  <c r="Z2022" i="1"/>
  <c r="J42" i="1"/>
  <c r="K42" i="1" s="1"/>
  <c r="U42" i="1" s="1"/>
  <c r="W42" i="1" s="1"/>
  <c r="I44" i="1"/>
  <c r="M43" i="1"/>
  <c r="N43" i="1"/>
  <c r="AG76" i="1" l="1"/>
  <c r="AH76" i="1"/>
  <c r="AE76" i="1" s="1"/>
  <c r="C1959" i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J75" i="1"/>
  <c r="R2022" i="1"/>
  <c r="S2022" i="1" s="1"/>
  <c r="Z2023" i="1"/>
  <c r="Y2022" i="1"/>
  <c r="AA2023" i="1"/>
  <c r="A2024" i="1"/>
  <c r="H2023" i="1"/>
  <c r="Q2023" i="1"/>
  <c r="J43" i="1"/>
  <c r="K43" i="1" s="1"/>
  <c r="F43" i="1" s="1"/>
  <c r="F42" i="1"/>
  <c r="E42" i="1"/>
  <c r="D42" i="1" s="1"/>
  <c r="G42" i="1" s="1"/>
  <c r="I45" i="1"/>
  <c r="M44" i="1"/>
  <c r="N44" i="1"/>
  <c r="AG77" i="1" l="1"/>
  <c r="AH77" i="1"/>
  <c r="AE77" i="1" s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AJ76" i="1"/>
  <c r="Y2023" i="1"/>
  <c r="AA2024" i="1"/>
  <c r="Z2024" i="1"/>
  <c r="R2023" i="1"/>
  <c r="S2023" i="1" s="1"/>
  <c r="H2024" i="1"/>
  <c r="A2025" i="1"/>
  <c r="Q2024" i="1"/>
  <c r="J44" i="1"/>
  <c r="K44" i="1" s="1"/>
  <c r="U43" i="1"/>
  <c r="W43" i="1" s="1"/>
  <c r="E43" i="1"/>
  <c r="D43" i="1" s="1"/>
  <c r="L43" i="1" s="1"/>
  <c r="O43" i="1" s="1"/>
  <c r="P43" i="1" s="1"/>
  <c r="L42" i="1"/>
  <c r="O42" i="1" s="1"/>
  <c r="P42" i="1" s="1"/>
  <c r="S42" i="1"/>
  <c r="Y42" i="1" s="1"/>
  <c r="I46" i="1"/>
  <c r="I47" i="1" s="1"/>
  <c r="M45" i="1"/>
  <c r="N45" i="1"/>
  <c r="AG78" i="1" l="1"/>
  <c r="AH78" i="1"/>
  <c r="AE78" i="1" s="1"/>
  <c r="C2020" i="1"/>
  <c r="C2021" i="1" s="1"/>
  <c r="C2022" i="1" s="1"/>
  <c r="C2023" i="1" s="1"/>
  <c r="C2024" i="1" s="1"/>
  <c r="C2025" i="1" s="1"/>
  <c r="AJ77" i="1"/>
  <c r="AA2025" i="1"/>
  <c r="Z2025" i="1"/>
  <c r="Y2024" i="1"/>
  <c r="R2024" i="1"/>
  <c r="S2024" i="1" s="1"/>
  <c r="Q2025" i="1"/>
  <c r="H2025" i="1"/>
  <c r="A2026" i="1"/>
  <c r="U44" i="1"/>
  <c r="W44" i="1" s="1"/>
  <c r="X43" i="1"/>
  <c r="B43" i="1" s="1"/>
  <c r="X42" i="1"/>
  <c r="E44" i="1"/>
  <c r="D44" i="1" s="1"/>
  <c r="L44" i="1" s="1"/>
  <c r="O44" i="1" s="1"/>
  <c r="P44" i="1" s="1"/>
  <c r="F44" i="1"/>
  <c r="J45" i="1"/>
  <c r="J46" i="1" s="1"/>
  <c r="K46" i="1" s="1"/>
  <c r="M46" i="1"/>
  <c r="M47" i="1" s="1"/>
  <c r="I48" i="1"/>
  <c r="G43" i="1"/>
  <c r="N46" i="1"/>
  <c r="N47" i="1" s="1"/>
  <c r="AG79" i="1" l="1"/>
  <c r="AH79" i="1"/>
  <c r="AE79" i="1" s="1"/>
  <c r="AJ78" i="1"/>
  <c r="X44" i="1"/>
  <c r="B44" i="1" s="1"/>
  <c r="A2027" i="1"/>
  <c r="H2026" i="1"/>
  <c r="Q2026" i="1"/>
  <c r="R2025" i="1"/>
  <c r="S2025" i="1" s="1"/>
  <c r="Y2025" i="1"/>
  <c r="AA2026" i="1"/>
  <c r="Z2026" i="1"/>
  <c r="C2026" i="1"/>
  <c r="K45" i="1"/>
  <c r="E45" i="1" s="1"/>
  <c r="B42" i="1"/>
  <c r="M48" i="1"/>
  <c r="G44" i="1"/>
  <c r="I49" i="1"/>
  <c r="N48" i="1"/>
  <c r="J47" i="1"/>
  <c r="K47" i="1" s="1"/>
  <c r="AJ79" i="1" l="1"/>
  <c r="R2026" i="1"/>
  <c r="S2026" i="1" s="1"/>
  <c r="Y2026" i="1"/>
  <c r="C2027" i="1"/>
  <c r="AA2027" i="1"/>
  <c r="Z2027" i="1"/>
  <c r="A2028" i="1"/>
  <c r="Q2027" i="1"/>
  <c r="H2027" i="1"/>
  <c r="F45" i="1"/>
  <c r="F46" i="1" s="1"/>
  <c r="F47" i="1" s="1"/>
  <c r="U45" i="1"/>
  <c r="W45" i="1" s="1"/>
  <c r="M49" i="1"/>
  <c r="J48" i="1"/>
  <c r="K48" i="1" s="1"/>
  <c r="N49" i="1"/>
  <c r="E46" i="1"/>
  <c r="D45" i="1"/>
  <c r="L45" i="1" s="1"/>
  <c r="O45" i="1" s="1"/>
  <c r="P45" i="1" s="1"/>
  <c r="I50" i="1"/>
  <c r="Q2028" i="1" l="1"/>
  <c r="H2028" i="1"/>
  <c r="A2029" i="1"/>
  <c r="Z2028" i="1"/>
  <c r="C2028" i="1"/>
  <c r="Y2027" i="1"/>
  <c r="AA2028" i="1"/>
  <c r="R2027" i="1"/>
  <c r="S2027" i="1" s="1"/>
  <c r="U46" i="1"/>
  <c r="W46" i="1" s="1"/>
  <c r="X45" i="1"/>
  <c r="J49" i="1"/>
  <c r="K49" i="1" s="1"/>
  <c r="F48" i="1"/>
  <c r="G45" i="1"/>
  <c r="I51" i="1"/>
  <c r="M50" i="1"/>
  <c r="N50" i="1"/>
  <c r="E47" i="1"/>
  <c r="D46" i="1"/>
  <c r="L46" i="1" s="1"/>
  <c r="O46" i="1" s="1"/>
  <c r="P46" i="1" s="1"/>
  <c r="F49" i="1" l="1"/>
  <c r="J50" i="1"/>
  <c r="K50" i="1" s="1"/>
  <c r="A2030" i="1"/>
  <c r="H2029" i="1"/>
  <c r="Q2029" i="1"/>
  <c r="C2029" i="1"/>
  <c r="AA2029" i="1"/>
  <c r="R2028" i="1"/>
  <c r="S2028" i="1" s="1"/>
  <c r="Y2028" i="1"/>
  <c r="Z2029" i="1"/>
  <c r="X46" i="1"/>
  <c r="B46" i="1" s="1"/>
  <c r="U47" i="1"/>
  <c r="W47" i="1" s="1"/>
  <c r="B45" i="1"/>
  <c r="G46" i="1"/>
  <c r="N51" i="1"/>
  <c r="I52" i="1"/>
  <c r="M51" i="1"/>
  <c r="D47" i="1"/>
  <c r="L47" i="1" s="1"/>
  <c r="O47" i="1" s="1"/>
  <c r="P47" i="1" s="1"/>
  <c r="E48" i="1"/>
  <c r="J51" i="1" l="1"/>
  <c r="K51" i="1" s="1"/>
  <c r="F50" i="1"/>
  <c r="U48" i="1"/>
  <c r="W48" i="1" s="1"/>
  <c r="AA2030" i="1"/>
  <c r="Y2029" i="1"/>
  <c r="R2029" i="1"/>
  <c r="S2029" i="1" s="1"/>
  <c r="Z2030" i="1"/>
  <c r="C2030" i="1"/>
  <c r="H2030" i="1"/>
  <c r="Q2030" i="1"/>
  <c r="A2031" i="1"/>
  <c r="G47" i="1"/>
  <c r="X47" i="1"/>
  <c r="I53" i="1"/>
  <c r="N52" i="1"/>
  <c r="M52" i="1"/>
  <c r="D48" i="1"/>
  <c r="L48" i="1" s="1"/>
  <c r="O48" i="1" s="1"/>
  <c r="P48" i="1" s="1"/>
  <c r="E49" i="1"/>
  <c r="F51" i="1" l="1"/>
  <c r="J52" i="1"/>
  <c r="K52" i="1" s="1"/>
  <c r="F52" i="1" s="1"/>
  <c r="U49" i="1"/>
  <c r="W49" i="1" s="1"/>
  <c r="H2031" i="1"/>
  <c r="Q2031" i="1"/>
  <c r="A2032" i="1"/>
  <c r="Y2030" i="1"/>
  <c r="AA2031" i="1"/>
  <c r="C2031" i="1"/>
  <c r="R2030" i="1"/>
  <c r="S2030" i="1" s="1"/>
  <c r="Z2031" i="1"/>
  <c r="B47" i="1"/>
  <c r="X48" i="1"/>
  <c r="B48" i="1" s="1"/>
  <c r="G48" i="1"/>
  <c r="D49" i="1"/>
  <c r="L49" i="1" s="1"/>
  <c r="O49" i="1" s="1"/>
  <c r="P49" i="1" s="1"/>
  <c r="E50" i="1"/>
  <c r="I54" i="1"/>
  <c r="N53" i="1"/>
  <c r="M53" i="1"/>
  <c r="J53" i="1" l="1"/>
  <c r="K53" i="1" s="1"/>
  <c r="F53" i="1" s="1"/>
  <c r="U50" i="1"/>
  <c r="U51" i="1" s="1"/>
  <c r="Q2032" i="1"/>
  <c r="H2032" i="1"/>
  <c r="A2033" i="1"/>
  <c r="R2031" i="1"/>
  <c r="S2031" i="1" s="1"/>
  <c r="Y2031" i="1"/>
  <c r="Z2032" i="1"/>
  <c r="AA2032" i="1"/>
  <c r="C2032" i="1"/>
  <c r="X49" i="1"/>
  <c r="G49" i="1"/>
  <c r="D50" i="1"/>
  <c r="L50" i="1" s="1"/>
  <c r="O50" i="1" s="1"/>
  <c r="P50" i="1" s="1"/>
  <c r="E51" i="1"/>
  <c r="I55" i="1"/>
  <c r="N54" i="1"/>
  <c r="M54" i="1"/>
  <c r="J54" i="1" l="1"/>
  <c r="K54" i="1" s="1"/>
  <c r="F54" i="1" s="1"/>
  <c r="W50" i="1"/>
  <c r="X50" i="1" s="1"/>
  <c r="B50" i="1" s="1"/>
  <c r="Q2033" i="1"/>
  <c r="A2034" i="1"/>
  <c r="H2033" i="1"/>
  <c r="C2033" i="1"/>
  <c r="R2032" i="1"/>
  <c r="S2032" i="1" s="1"/>
  <c r="AA2033" i="1"/>
  <c r="Z2033" i="1"/>
  <c r="Y2032" i="1"/>
  <c r="B49" i="1"/>
  <c r="G50" i="1"/>
  <c r="W51" i="1"/>
  <c r="U52" i="1"/>
  <c r="D51" i="1"/>
  <c r="L51" i="1" s="1"/>
  <c r="O51" i="1" s="1"/>
  <c r="P51" i="1" s="1"/>
  <c r="E52" i="1"/>
  <c r="I56" i="1"/>
  <c r="N55" i="1"/>
  <c r="M55" i="1"/>
  <c r="J55" i="1" l="1"/>
  <c r="K55" i="1" s="1"/>
  <c r="F55" i="1" s="1"/>
  <c r="Q2034" i="1"/>
  <c r="H2034" i="1"/>
  <c r="A2035" i="1"/>
  <c r="R2033" i="1"/>
  <c r="S2033" i="1" s="1"/>
  <c r="Z2034" i="1"/>
  <c r="C2034" i="1"/>
  <c r="AA2034" i="1"/>
  <c r="Y2033" i="1"/>
  <c r="X51" i="1"/>
  <c r="B51" i="1" s="1"/>
  <c r="G51" i="1"/>
  <c r="I57" i="1"/>
  <c r="M56" i="1"/>
  <c r="N56" i="1"/>
  <c r="D52" i="1"/>
  <c r="L52" i="1" s="1"/>
  <c r="O52" i="1" s="1"/>
  <c r="P52" i="1" s="1"/>
  <c r="E53" i="1"/>
  <c r="W52" i="1"/>
  <c r="U53" i="1"/>
  <c r="J56" i="1" l="1"/>
  <c r="K56" i="1" s="1"/>
  <c r="F56" i="1" s="1"/>
  <c r="Q2035" i="1"/>
  <c r="A2036" i="1"/>
  <c r="H2035" i="1"/>
  <c r="Z2035" i="1"/>
  <c r="C2035" i="1"/>
  <c r="Y2034" i="1"/>
  <c r="R2034" i="1"/>
  <c r="S2034" i="1" s="1"/>
  <c r="AA2035" i="1"/>
  <c r="X52" i="1"/>
  <c r="W53" i="1"/>
  <c r="U54" i="1"/>
  <c r="I58" i="1"/>
  <c r="M57" i="1"/>
  <c r="N57" i="1"/>
  <c r="D53" i="1"/>
  <c r="L53" i="1" s="1"/>
  <c r="O53" i="1" s="1"/>
  <c r="P53" i="1" s="1"/>
  <c r="E54" i="1"/>
  <c r="G52" i="1"/>
  <c r="J57" i="1" l="1"/>
  <c r="K57" i="1" s="1"/>
  <c r="F57" i="1" s="1"/>
  <c r="Q2036" i="1"/>
  <c r="A2037" i="1"/>
  <c r="H2036" i="1"/>
  <c r="Z2036" i="1"/>
  <c r="AA2036" i="1"/>
  <c r="R2035" i="1"/>
  <c r="S2035" i="1" s="1"/>
  <c r="Y2035" i="1"/>
  <c r="C2036" i="1"/>
  <c r="B52" i="1"/>
  <c r="X53" i="1"/>
  <c r="B53" i="1" s="1"/>
  <c r="G53" i="1"/>
  <c r="I59" i="1"/>
  <c r="N58" i="1"/>
  <c r="M58" i="1"/>
  <c r="W54" i="1"/>
  <c r="U55" i="1"/>
  <c r="D54" i="1"/>
  <c r="L54" i="1" s="1"/>
  <c r="O54" i="1" s="1"/>
  <c r="P54" i="1" s="1"/>
  <c r="E55" i="1"/>
  <c r="J58" i="1" l="1"/>
  <c r="K58" i="1" s="1"/>
  <c r="F58" i="1" s="1"/>
  <c r="Q2037" i="1"/>
  <c r="H2037" i="1"/>
  <c r="A2038" i="1"/>
  <c r="AA2037" i="1"/>
  <c r="C2037" i="1"/>
  <c r="R2036" i="1"/>
  <c r="S2036" i="1" s="1"/>
  <c r="Y2036" i="1"/>
  <c r="Z2037" i="1"/>
  <c r="G54" i="1"/>
  <c r="X54" i="1"/>
  <c r="W55" i="1"/>
  <c r="U56" i="1"/>
  <c r="D55" i="1"/>
  <c r="L55" i="1" s="1"/>
  <c r="O55" i="1" s="1"/>
  <c r="P55" i="1" s="1"/>
  <c r="E56" i="1"/>
  <c r="M59" i="1"/>
  <c r="I60" i="1"/>
  <c r="N59" i="1"/>
  <c r="J59" i="1" l="1"/>
  <c r="K59" i="1" s="1"/>
  <c r="F59" i="1" s="1"/>
  <c r="A2039" i="1"/>
  <c r="H2038" i="1"/>
  <c r="Q2038" i="1"/>
  <c r="C2038" i="1"/>
  <c r="Y2037" i="1"/>
  <c r="R2037" i="1"/>
  <c r="S2037" i="1" s="1"/>
  <c r="AA2038" i="1"/>
  <c r="Z2038" i="1"/>
  <c r="X55" i="1"/>
  <c r="B55" i="1" s="1"/>
  <c r="B54" i="1"/>
  <c r="G55" i="1"/>
  <c r="I61" i="1"/>
  <c r="M60" i="1"/>
  <c r="N60" i="1"/>
  <c r="D56" i="1"/>
  <c r="L56" i="1" s="1"/>
  <c r="O56" i="1" s="1"/>
  <c r="P56" i="1" s="1"/>
  <c r="E57" i="1"/>
  <c r="W56" i="1"/>
  <c r="U57" i="1"/>
  <c r="J60" i="1" l="1"/>
  <c r="K60" i="1" s="1"/>
  <c r="F60" i="1" s="1"/>
  <c r="C2039" i="1"/>
  <c r="Z2039" i="1"/>
  <c r="Y2038" i="1"/>
  <c r="R2038" i="1"/>
  <c r="S2038" i="1" s="1"/>
  <c r="AA2039" i="1"/>
  <c r="A2040" i="1"/>
  <c r="Q2039" i="1"/>
  <c r="H2039" i="1"/>
  <c r="X56" i="1"/>
  <c r="G56" i="1"/>
  <c r="D57" i="1"/>
  <c r="L57" i="1" s="1"/>
  <c r="O57" i="1" s="1"/>
  <c r="P57" i="1" s="1"/>
  <c r="E58" i="1"/>
  <c r="W57" i="1"/>
  <c r="U58" i="1"/>
  <c r="I62" i="1"/>
  <c r="J61" i="1"/>
  <c r="K61" i="1" s="1"/>
  <c r="N61" i="1"/>
  <c r="M61" i="1"/>
  <c r="R2039" i="1" l="1"/>
  <c r="S2039" i="1" s="1"/>
  <c r="C2040" i="1"/>
  <c r="Z2040" i="1"/>
  <c r="Y2039" i="1"/>
  <c r="AA2040" i="1"/>
  <c r="Q2040" i="1"/>
  <c r="H2040" i="1"/>
  <c r="A2041" i="1"/>
  <c r="B56" i="1"/>
  <c r="G57" i="1"/>
  <c r="M62" i="1"/>
  <c r="N62" i="1"/>
  <c r="I63" i="1"/>
  <c r="J62" i="1"/>
  <c r="K62" i="1" s="1"/>
  <c r="W58" i="1"/>
  <c r="U59" i="1"/>
  <c r="D58" i="1"/>
  <c r="L58" i="1" s="1"/>
  <c r="O58" i="1" s="1"/>
  <c r="P58" i="1" s="1"/>
  <c r="E59" i="1"/>
  <c r="F61" i="1"/>
  <c r="X57" i="1"/>
  <c r="B57" i="1" s="1"/>
  <c r="Q2041" i="1" l="1"/>
  <c r="H2041" i="1"/>
  <c r="A2042" i="1"/>
  <c r="AA2041" i="1"/>
  <c r="Z2041" i="1"/>
  <c r="C2041" i="1"/>
  <c r="R2040" i="1"/>
  <c r="S2040" i="1" s="1"/>
  <c r="Y2040" i="1"/>
  <c r="X58" i="1"/>
  <c r="B58" i="1" s="1"/>
  <c r="G58" i="1"/>
  <c r="F62" i="1"/>
  <c r="W59" i="1"/>
  <c r="U60" i="1"/>
  <c r="I64" i="1"/>
  <c r="J63" i="1"/>
  <c r="K63" i="1" s="1"/>
  <c r="N63" i="1"/>
  <c r="M63" i="1"/>
  <c r="D59" i="1"/>
  <c r="L59" i="1" s="1"/>
  <c r="O59" i="1" s="1"/>
  <c r="P59" i="1" s="1"/>
  <c r="E60" i="1"/>
  <c r="H2042" i="1" l="1"/>
  <c r="A2043" i="1"/>
  <c r="Q2042" i="1"/>
  <c r="C2042" i="1"/>
  <c r="Y2041" i="1"/>
  <c r="R2041" i="1"/>
  <c r="S2041" i="1" s="1"/>
  <c r="AA2042" i="1"/>
  <c r="Z2042" i="1"/>
  <c r="X59" i="1"/>
  <c r="G59" i="1"/>
  <c r="F63" i="1"/>
  <c r="J64" i="1"/>
  <c r="K64" i="1" s="1"/>
  <c r="I65" i="1"/>
  <c r="M64" i="1"/>
  <c r="N64" i="1"/>
  <c r="W60" i="1"/>
  <c r="U61" i="1"/>
  <c r="D60" i="1"/>
  <c r="L60" i="1" s="1"/>
  <c r="O60" i="1" s="1"/>
  <c r="P60" i="1" s="1"/>
  <c r="E61" i="1"/>
  <c r="C2043" i="1" l="1"/>
  <c r="Y2042" i="1"/>
  <c r="AA2043" i="1"/>
  <c r="Z2043" i="1"/>
  <c r="R2042" i="1"/>
  <c r="S2042" i="1" s="1"/>
  <c r="H2043" i="1"/>
  <c r="Q2043" i="1"/>
  <c r="A2044" i="1"/>
  <c r="B59" i="1"/>
  <c r="G60" i="1"/>
  <c r="D61" i="1"/>
  <c r="L61" i="1" s="1"/>
  <c r="O61" i="1" s="1"/>
  <c r="P61" i="1" s="1"/>
  <c r="E62" i="1"/>
  <c r="I66" i="1"/>
  <c r="J65" i="1"/>
  <c r="K65" i="1" s="1"/>
  <c r="M65" i="1"/>
  <c r="N65" i="1"/>
  <c r="F64" i="1"/>
  <c r="X60" i="1"/>
  <c r="B60" i="1" s="1"/>
  <c r="W61" i="1"/>
  <c r="U62" i="1"/>
  <c r="A2045" i="1" l="1"/>
  <c r="Q2044" i="1"/>
  <c r="H2044" i="1"/>
  <c r="Z2044" i="1"/>
  <c r="Y2043" i="1"/>
  <c r="AA2044" i="1"/>
  <c r="C2044" i="1"/>
  <c r="R2043" i="1"/>
  <c r="S2043" i="1" s="1"/>
  <c r="G61" i="1"/>
  <c r="W62" i="1"/>
  <c r="U63" i="1"/>
  <c r="F65" i="1"/>
  <c r="I67" i="1"/>
  <c r="J66" i="1"/>
  <c r="K66" i="1" s="1"/>
  <c r="M66" i="1"/>
  <c r="N66" i="1"/>
  <c r="D62" i="1"/>
  <c r="L62" i="1" s="1"/>
  <c r="O62" i="1" s="1"/>
  <c r="P62" i="1" s="1"/>
  <c r="E63" i="1"/>
  <c r="X61" i="1"/>
  <c r="B61" i="1" s="1"/>
  <c r="AA2045" i="1" l="1"/>
  <c r="Z2045" i="1"/>
  <c r="C2045" i="1"/>
  <c r="Y2044" i="1"/>
  <c r="R2044" i="1"/>
  <c r="S2044" i="1" s="1"/>
  <c r="A2046" i="1"/>
  <c r="H2045" i="1"/>
  <c r="Q2045" i="1"/>
  <c r="X62" i="1"/>
  <c r="B62" i="1" s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R2045" i="1" l="1"/>
  <c r="S2045" i="1" s="1"/>
  <c r="Y2045" i="1"/>
  <c r="Z2046" i="1"/>
  <c r="C2046" i="1"/>
  <c r="AA2046" i="1"/>
  <c r="Q2046" i="1"/>
  <c r="H2046" i="1"/>
  <c r="A2047" i="1"/>
  <c r="M68" i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B63" i="1" s="1"/>
  <c r="Q2047" i="1" l="1"/>
  <c r="H2047" i="1"/>
  <c r="A2048" i="1"/>
  <c r="C2047" i="1"/>
  <c r="AA2047" i="1"/>
  <c r="Y2046" i="1"/>
  <c r="Z2047" i="1"/>
  <c r="R2046" i="1"/>
  <c r="S2046" i="1" s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Q2048" i="1"/>
  <c r="H2048" i="1"/>
  <c r="A2049" i="1"/>
  <c r="Z2048" i="1"/>
  <c r="AA2048" i="1"/>
  <c r="C2048" i="1"/>
  <c r="R2047" i="1"/>
  <c r="S2047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Q2049" i="1" l="1"/>
  <c r="H2049" i="1"/>
  <c r="A2050" i="1"/>
  <c r="AA2049" i="1"/>
  <c r="Y2048" i="1"/>
  <c r="C2049" i="1"/>
  <c r="R2048" i="1"/>
  <c r="S2048" i="1" s="1"/>
  <c r="Z2049" i="1"/>
  <c r="G66" i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s="1"/>
  <c r="A2051" i="1" l="1"/>
  <c r="Q2050" i="1"/>
  <c r="H2050" i="1"/>
  <c r="Z2050" i="1"/>
  <c r="AA2050" i="1"/>
  <c r="R2049" i="1"/>
  <c r="S2049" i="1" s="1"/>
  <c r="Y2049" i="1"/>
  <c r="C2050" i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C2051" i="1" l="1"/>
  <c r="R2050" i="1"/>
  <c r="S2050" i="1" s="1"/>
  <c r="AA2051" i="1"/>
  <c r="Z2051" i="1"/>
  <c r="Y2050" i="1"/>
  <c r="Q2051" i="1"/>
  <c r="A2052" i="1"/>
  <c r="H2051" i="1"/>
  <c r="G68" i="1"/>
  <c r="F72" i="1"/>
  <c r="J73" i="1"/>
  <c r="K73" i="1" s="1"/>
  <c r="I74" i="1"/>
  <c r="D69" i="1"/>
  <c r="L69" i="1" s="1"/>
  <c r="E70" i="1"/>
  <c r="X68" i="1"/>
  <c r="W69" i="1"/>
  <c r="U70" i="1"/>
  <c r="A2053" i="1" l="1"/>
  <c r="Q2052" i="1"/>
  <c r="H2052" i="1"/>
  <c r="R2051" i="1"/>
  <c r="S2051" i="1" s="1"/>
  <c r="C2052" i="1"/>
  <c r="AA2052" i="1"/>
  <c r="Z2052" i="1"/>
  <c r="Y2051" i="1"/>
  <c r="B68" i="1"/>
  <c r="M70" i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Z2053" i="1" l="1"/>
  <c r="C2053" i="1"/>
  <c r="AA2053" i="1"/>
  <c r="R2052" i="1"/>
  <c r="S2052" i="1" s="1"/>
  <c r="Q2053" i="1"/>
  <c r="A2054" i="1"/>
  <c r="H2053" i="1"/>
  <c r="X69" i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Y2053" i="1" l="1"/>
  <c r="AA2054" i="1"/>
  <c r="Z2054" i="1"/>
  <c r="C2054" i="1"/>
  <c r="R2053" i="1"/>
  <c r="S2053" i="1" s="1"/>
  <c r="Q2054" i="1"/>
  <c r="H2054" i="1"/>
  <c r="A2055" i="1"/>
  <c r="B69" i="1"/>
  <c r="W72" i="1"/>
  <c r="U73" i="1"/>
  <c r="L71" i="1"/>
  <c r="O71" i="1" s="1"/>
  <c r="P71" i="1" s="1"/>
  <c r="S71" i="1" s="1"/>
  <c r="G71" i="1"/>
  <c r="G72" i="1"/>
  <c r="L72" i="1"/>
  <c r="D73" i="1"/>
  <c r="I77" i="1"/>
  <c r="J76" i="1"/>
  <c r="K76" i="1" s="1"/>
  <c r="E75" i="1"/>
  <c r="F75" i="1"/>
  <c r="M72" i="1" l="1"/>
  <c r="N72" i="1" s="1"/>
  <c r="N73" i="1" s="1"/>
  <c r="AA2055" i="1"/>
  <c r="C2055" i="1"/>
  <c r="Y2054" i="1"/>
  <c r="R2054" i="1"/>
  <c r="S2054" i="1" s="1"/>
  <c r="Z2055" i="1"/>
  <c r="A2056" i="1"/>
  <c r="H2055" i="1"/>
  <c r="Q2055" i="1"/>
  <c r="W73" i="1"/>
  <c r="U74" i="1"/>
  <c r="G73" i="1"/>
  <c r="L73" i="1"/>
  <c r="E76" i="1"/>
  <c r="F76" i="1"/>
  <c r="D74" i="1"/>
  <c r="J77" i="1"/>
  <c r="K77" i="1" s="1"/>
  <c r="I78" i="1"/>
  <c r="X71" i="1"/>
  <c r="B71" i="1" s="1"/>
  <c r="M73" i="1" l="1"/>
  <c r="M74" i="1" s="1"/>
  <c r="M75" i="1" s="1"/>
  <c r="M76" i="1" s="1"/>
  <c r="M77" i="1" s="1"/>
  <c r="M78" i="1" s="1"/>
  <c r="Z2056" i="1"/>
  <c r="R2055" i="1"/>
  <c r="S2055" i="1" s="1"/>
  <c r="AA2056" i="1"/>
  <c r="C2056" i="1"/>
  <c r="Y2055" i="1"/>
  <c r="A2057" i="1"/>
  <c r="Q2056" i="1"/>
  <c r="H2056" i="1"/>
  <c r="W74" i="1"/>
  <c r="U75" i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Y2056" i="1" l="1"/>
  <c r="C2057" i="1"/>
  <c r="AA2057" i="1"/>
  <c r="R2056" i="1"/>
  <c r="S2056" i="1" s="1"/>
  <c r="Z2057" i="1"/>
  <c r="A2058" i="1"/>
  <c r="H2057" i="1"/>
  <c r="Q2057" i="1"/>
  <c r="W75" i="1"/>
  <c r="U76" i="1"/>
  <c r="N74" i="1"/>
  <c r="N75" i="1" s="1"/>
  <c r="N76" i="1" s="1"/>
  <c r="N77" i="1" s="1"/>
  <c r="N78" i="1" s="1"/>
  <c r="N79" i="1" s="1"/>
  <c r="X73" i="1"/>
  <c r="S73" i="1"/>
  <c r="X72" i="1"/>
  <c r="B72" i="1" s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Z2058" i="1" l="1"/>
  <c r="R2057" i="1"/>
  <c r="S2057" i="1" s="1"/>
  <c r="AA2058" i="1"/>
  <c r="Y2057" i="1"/>
  <c r="C2058" i="1"/>
  <c r="A2059" i="1"/>
  <c r="H2058" i="1"/>
  <c r="Q2058" i="1"/>
  <c r="W76" i="1"/>
  <c r="U77" i="1"/>
  <c r="O75" i="1"/>
  <c r="P75" i="1" s="1"/>
  <c r="X75" i="1" s="1"/>
  <c r="B75" i="1" s="1"/>
  <c r="B73" i="1"/>
  <c r="O74" i="1"/>
  <c r="P74" i="1" s="1"/>
  <c r="Y73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6" i="1" l="1"/>
  <c r="B76" i="1" s="1"/>
  <c r="C2059" i="1"/>
  <c r="AA2059" i="1"/>
  <c r="Y2058" i="1"/>
  <c r="R2058" i="1"/>
  <c r="S2058" i="1" s="1"/>
  <c r="Z2059" i="1"/>
  <c r="A2060" i="1"/>
  <c r="Q2059" i="1"/>
  <c r="H2059" i="1"/>
  <c r="W77" i="1"/>
  <c r="X77" i="1" s="1"/>
  <c r="B77" i="1" s="1"/>
  <c r="U78" i="1"/>
  <c r="X74" i="1"/>
  <c r="G78" i="1"/>
  <c r="I82" i="1"/>
  <c r="J81" i="1"/>
  <c r="K81" i="1" s="1"/>
  <c r="M81" i="1"/>
  <c r="N81" i="1"/>
  <c r="D79" i="1"/>
  <c r="G79" i="1" s="1"/>
  <c r="F80" i="1"/>
  <c r="E80" i="1"/>
  <c r="Q2060" i="1" l="1"/>
  <c r="A2061" i="1"/>
  <c r="H2060" i="1"/>
  <c r="Y2059" i="1"/>
  <c r="C2060" i="1"/>
  <c r="Z2060" i="1"/>
  <c r="R2059" i="1"/>
  <c r="S2059" i="1" s="1"/>
  <c r="AA2060" i="1"/>
  <c r="W78" i="1"/>
  <c r="X78" i="1" s="1"/>
  <c r="B78" i="1" s="1"/>
  <c r="U79" i="1"/>
  <c r="B74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Q2061" i="1" l="1"/>
  <c r="H2061" i="1"/>
  <c r="A2062" i="1"/>
  <c r="R2060" i="1"/>
  <c r="S2060" i="1" s="1"/>
  <c r="Y2060" i="1"/>
  <c r="C2061" i="1"/>
  <c r="Z2061" i="1"/>
  <c r="AA2061" i="1"/>
  <c r="W79" i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Q2062" i="1" l="1"/>
  <c r="A2063" i="1"/>
  <c r="H2062" i="1"/>
  <c r="Y2061" i="1"/>
  <c r="Z2062" i="1"/>
  <c r="C2062" i="1"/>
  <c r="AA2062" i="1"/>
  <c r="R2061" i="1"/>
  <c r="S2061" i="1" s="1"/>
  <c r="W80" i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Q2063" i="1" l="1"/>
  <c r="H2063" i="1"/>
  <c r="A2064" i="1"/>
  <c r="C2063" i="1"/>
  <c r="Z2063" i="1"/>
  <c r="R2062" i="1"/>
  <c r="S2062" i="1" s="1"/>
  <c r="Y2062" i="1"/>
  <c r="AA2063" i="1"/>
  <c r="W81" i="1"/>
  <c r="X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A2065" i="1" l="1"/>
  <c r="H2064" i="1"/>
  <c r="Q2064" i="1"/>
  <c r="AA2064" i="1"/>
  <c r="Z2064" i="1"/>
  <c r="Y2063" i="1"/>
  <c r="R2063" i="1"/>
  <c r="S2063" i="1" s="1"/>
  <c r="C2064" i="1"/>
  <c r="W82" i="1"/>
  <c r="X82" i="1" s="1"/>
  <c r="B82" i="1" s="1"/>
  <c r="U83" i="1"/>
  <c r="B81" i="1"/>
  <c r="D84" i="1"/>
  <c r="G84" i="1" s="1"/>
  <c r="J86" i="1"/>
  <c r="K86" i="1" s="1"/>
  <c r="M86" i="1"/>
  <c r="I87" i="1"/>
  <c r="N86" i="1"/>
  <c r="G83" i="1"/>
  <c r="F85" i="1"/>
  <c r="E85" i="1"/>
  <c r="Y2064" i="1" l="1"/>
  <c r="Z2065" i="1"/>
  <c r="C2065" i="1"/>
  <c r="AA2065" i="1"/>
  <c r="R2064" i="1"/>
  <c r="S2064" i="1" s="1"/>
  <c r="H2065" i="1"/>
  <c r="A2066" i="1"/>
  <c r="Q2065" i="1"/>
  <c r="W83" i="1"/>
  <c r="X83" i="1" s="1"/>
  <c r="B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Y2065" i="1" l="1"/>
  <c r="R2065" i="1"/>
  <c r="S2065" i="1" s="1"/>
  <c r="C2066" i="1"/>
  <c r="AA2066" i="1"/>
  <c r="Z2066" i="1"/>
  <c r="Q2066" i="1"/>
  <c r="H2066" i="1"/>
  <c r="A2067" i="1"/>
  <c r="W84" i="1"/>
  <c r="X84" i="1" s="1"/>
  <c r="U85" i="1"/>
  <c r="M88" i="1"/>
  <c r="I89" i="1"/>
  <c r="J88" i="1"/>
  <c r="K88" i="1" s="1"/>
  <c r="N88" i="1"/>
  <c r="F87" i="1"/>
  <c r="E87" i="1"/>
  <c r="G85" i="1"/>
  <c r="D86" i="1"/>
  <c r="G86" i="1" s="1"/>
  <c r="C2067" i="1" l="1"/>
  <c r="Y2066" i="1"/>
  <c r="Z2067" i="1"/>
  <c r="R2066" i="1"/>
  <c r="S2066" i="1" s="1"/>
  <c r="AA2067" i="1"/>
  <c r="A2068" i="1"/>
  <c r="H2067" i="1"/>
  <c r="Q2067" i="1"/>
  <c r="W85" i="1"/>
  <c r="X85" i="1" s="1"/>
  <c r="B85" i="1" s="1"/>
  <c r="U86" i="1"/>
  <c r="B84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AA2068" i="1" l="1"/>
  <c r="Y2067" i="1"/>
  <c r="C2068" i="1"/>
  <c r="Z2068" i="1"/>
  <c r="R2067" i="1"/>
  <c r="S2067" i="1" s="1"/>
  <c r="A2069" i="1"/>
  <c r="Q2068" i="1"/>
  <c r="H2068" i="1"/>
  <c r="W86" i="1"/>
  <c r="X86" i="1" s="1"/>
  <c r="B86" i="1" s="1"/>
  <c r="U87" i="1"/>
  <c r="G87" i="1"/>
  <c r="I91" i="1"/>
  <c r="J90" i="1"/>
  <c r="K90" i="1" s="1"/>
  <c r="M90" i="1"/>
  <c r="N90" i="1"/>
  <c r="F89" i="1"/>
  <c r="E89" i="1"/>
  <c r="D88" i="1"/>
  <c r="L88" i="1" s="1"/>
  <c r="O88" i="1" s="1"/>
  <c r="P88" i="1" s="1"/>
  <c r="R2068" i="1" l="1"/>
  <c r="S2068" i="1" s="1"/>
  <c r="C2069" i="1"/>
  <c r="AA2069" i="1"/>
  <c r="Y2068" i="1"/>
  <c r="Z2069" i="1"/>
  <c r="H2069" i="1"/>
  <c r="Q2069" i="1"/>
  <c r="A2070" i="1"/>
  <c r="W87" i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Q2070" i="1" l="1"/>
  <c r="A2071" i="1"/>
  <c r="H2070" i="1"/>
  <c r="R2069" i="1"/>
  <c r="S2069" i="1" s="1"/>
  <c r="Y2069" i="1"/>
  <c r="C2070" i="1"/>
  <c r="Z2070" i="1"/>
  <c r="AA2070" i="1"/>
  <c r="W88" i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A2072" i="1" l="1"/>
  <c r="Q2071" i="1"/>
  <c r="H2071" i="1"/>
  <c r="Y2070" i="1"/>
  <c r="AA2071" i="1"/>
  <c r="R2070" i="1"/>
  <c r="S2070" i="1" s="1"/>
  <c r="C2071" i="1"/>
  <c r="Z2071" i="1"/>
  <c r="W89" i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C2072" i="1" l="1"/>
  <c r="AA2072" i="1"/>
  <c r="R2071" i="1"/>
  <c r="S2071" i="1" s="1"/>
  <c r="Y2071" i="1"/>
  <c r="Z2072" i="1"/>
  <c r="H2072" i="1"/>
  <c r="Q2072" i="1"/>
  <c r="A2073" i="1"/>
  <c r="W90" i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A2074" i="1" l="1"/>
  <c r="Q2073" i="1"/>
  <c r="H2073" i="1"/>
  <c r="Z2073" i="1"/>
  <c r="R2072" i="1"/>
  <c r="S2072" i="1" s="1"/>
  <c r="C2073" i="1"/>
  <c r="Y2072" i="1"/>
  <c r="AA2073" i="1"/>
  <c r="W91" i="1"/>
  <c r="X91" i="1" s="1"/>
  <c r="B91" i="1" s="1"/>
  <c r="U92" i="1"/>
  <c r="B90" i="1"/>
  <c r="E94" i="1"/>
  <c r="F94" i="1"/>
  <c r="M95" i="1"/>
  <c r="I96" i="1"/>
  <c r="J95" i="1"/>
  <c r="K95" i="1" s="1"/>
  <c r="N95" i="1"/>
  <c r="D93" i="1"/>
  <c r="G93" i="1" s="1"/>
  <c r="G92" i="1"/>
  <c r="R2073" i="1" l="1"/>
  <c r="S2073" i="1" s="1"/>
  <c r="Y2073" i="1"/>
  <c r="C2074" i="1"/>
  <c r="Z2074" i="1"/>
  <c r="AA2074" i="1"/>
  <c r="A2075" i="1"/>
  <c r="Q2074" i="1"/>
  <c r="H2074" i="1"/>
  <c r="W92" i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C2075" i="1" l="1"/>
  <c r="AA2075" i="1"/>
  <c r="Z2075" i="1"/>
  <c r="R2074" i="1"/>
  <c r="S2074" i="1" s="1"/>
  <c r="Y2074" i="1"/>
  <c r="H2075" i="1"/>
  <c r="Q2075" i="1"/>
  <c r="A2076" i="1"/>
  <c r="W93" i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Y2075" i="1" l="1"/>
  <c r="R2075" i="1"/>
  <c r="S2075" i="1" s="1"/>
  <c r="C2076" i="1"/>
  <c r="AA2076" i="1"/>
  <c r="Z2076" i="1"/>
  <c r="A2077" i="1"/>
  <c r="Q2076" i="1"/>
  <c r="H2076" i="1"/>
  <c r="W94" i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Y2076" i="1" l="1"/>
  <c r="Z2077" i="1"/>
  <c r="R2076" i="1"/>
  <c r="S2076" i="1" s="1"/>
  <c r="C2077" i="1"/>
  <c r="AA2077" i="1"/>
  <c r="A2078" i="1"/>
  <c r="H2077" i="1"/>
  <c r="Q2077" i="1"/>
  <c r="W95" i="1"/>
  <c r="X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Q2078" i="1" l="1"/>
  <c r="A2079" i="1"/>
  <c r="H2078" i="1"/>
  <c r="Y2077" i="1"/>
  <c r="C2078" i="1"/>
  <c r="AA2078" i="1"/>
  <c r="Z2078" i="1"/>
  <c r="R2077" i="1"/>
  <c r="S2077" i="1" s="1"/>
  <c r="W96" i="1"/>
  <c r="X96" i="1" s="1"/>
  <c r="B96" i="1" s="1"/>
  <c r="U97" i="1"/>
  <c r="B95" i="1"/>
  <c r="D98" i="1"/>
  <c r="G98" i="1" s="1"/>
  <c r="J100" i="1"/>
  <c r="K100" i="1" s="1"/>
  <c r="I101" i="1"/>
  <c r="G97" i="1"/>
  <c r="F99" i="1"/>
  <c r="E99" i="1"/>
  <c r="H2079" i="1" l="1"/>
  <c r="A2080" i="1"/>
  <c r="Q2079" i="1"/>
  <c r="C2079" i="1"/>
  <c r="AA2079" i="1"/>
  <c r="R2078" i="1"/>
  <c r="S2078" i="1" s="1"/>
  <c r="Z2079" i="1"/>
  <c r="W97" i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C2080" i="1" l="1"/>
  <c r="AA2080" i="1"/>
  <c r="Z2080" i="1"/>
  <c r="R2079" i="1"/>
  <c r="S2079" i="1" s="1"/>
  <c r="Y2079" i="1"/>
  <c r="H2080" i="1"/>
  <c r="Q2080" i="1"/>
  <c r="W98" i="1"/>
  <c r="X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R2080" i="1" l="1"/>
  <c r="W99" i="1"/>
  <c r="X99" i="1" s="1"/>
  <c r="B99" i="1" s="1"/>
  <c r="U100" i="1"/>
  <c r="B98" i="1"/>
  <c r="G100" i="1"/>
  <c r="M101" i="1"/>
  <c r="O100" i="1"/>
  <c r="P100" i="1" s="1"/>
  <c r="J103" i="1"/>
  <c r="K103" i="1" s="1"/>
  <c r="I104" i="1"/>
  <c r="D101" i="1"/>
  <c r="L101" i="1" s="1"/>
  <c r="E102" i="1"/>
  <c r="F102" i="1"/>
  <c r="U102" i="1"/>
  <c r="W102" i="1" s="1"/>
  <c r="W100" i="1" l="1"/>
  <c r="X100" i="1" s="1"/>
  <c r="B100" i="1" s="1"/>
  <c r="U101" i="1"/>
  <c r="W101" i="1" s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U103" i="1"/>
  <c r="W103" i="1" s="1"/>
  <c r="D102" i="1"/>
  <c r="G102" i="1" s="1"/>
  <c r="L102" i="1" l="1"/>
  <c r="O102" i="1" s="1"/>
  <c r="P102" i="1" s="1"/>
  <c r="X102" i="1" s="1"/>
  <c r="B102" i="1" s="1"/>
  <c r="X101" i="1"/>
  <c r="S101" i="1"/>
  <c r="D103" i="1"/>
  <c r="L103" i="1" s="1"/>
  <c r="O103" i="1" s="1"/>
  <c r="P103" i="1" s="1"/>
  <c r="X103" i="1" s="1"/>
  <c r="B103" i="1" s="1"/>
  <c r="E104" i="1"/>
  <c r="F104" i="1"/>
  <c r="U104" i="1"/>
  <c r="W104" i="1" s="1"/>
  <c r="J105" i="1"/>
  <c r="K105" i="1" s="1"/>
  <c r="I106" i="1"/>
  <c r="M103" i="1"/>
  <c r="M104" i="1" s="1"/>
  <c r="U105" i="1" l="1"/>
  <c r="W105" i="1" s="1"/>
  <c r="B101" i="1"/>
  <c r="Y101" i="1"/>
  <c r="G103" i="1"/>
  <c r="E105" i="1"/>
  <c r="F105" i="1"/>
  <c r="I107" i="1"/>
  <c r="J106" i="1"/>
  <c r="K106" i="1" s="1"/>
  <c r="D104" i="1"/>
  <c r="L104" i="1" s="1"/>
  <c r="M105" i="1" l="1"/>
  <c r="O104" i="1"/>
  <c r="P104" i="1" s="1"/>
  <c r="G104" i="1"/>
  <c r="E106" i="1"/>
  <c r="U106" i="1"/>
  <c r="W106" i="1" s="1"/>
  <c r="F106" i="1"/>
  <c r="I108" i="1"/>
  <c r="J107" i="1"/>
  <c r="K107" i="1" s="1"/>
  <c r="D105" i="1"/>
  <c r="G105" i="1" s="1"/>
  <c r="S104" i="1" l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M109" i="1" l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G107" i="1" l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X108" i="1" l="1"/>
  <c r="L109" i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s="1"/>
  <c r="B111" i="1" s="1"/>
  <c r="G111" i="1" l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G112" i="1" l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G113" i="1" l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G114" i="1" l="1"/>
  <c r="D115" i="1"/>
  <c r="G115" i="1" s="1"/>
  <c r="I118" i="1"/>
  <c r="J117" i="1"/>
  <c r="K117" i="1" s="1"/>
  <c r="M117" i="1"/>
  <c r="N117" i="1"/>
  <c r="E116" i="1"/>
  <c r="U116" i="1"/>
  <c r="W116" i="1" s="1"/>
  <c r="F116" i="1"/>
  <c r="L115" i="1" l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B115" i="1" l="1"/>
  <c r="G117" i="1"/>
  <c r="D118" i="1"/>
  <c r="L118" i="1" s="1"/>
  <c r="O118" i="1" s="1"/>
  <c r="P118" i="1" s="1"/>
  <c r="X118" i="1" s="1"/>
  <c r="B118" i="1" s="1"/>
  <c r="E119" i="1"/>
  <c r="F119" i="1"/>
  <c r="U119" i="1"/>
  <c r="W119" i="1" s="1"/>
  <c r="J120" i="1"/>
  <c r="K120" i="1" s="1"/>
  <c r="M120" i="1"/>
  <c r="I121" i="1"/>
  <c r="N120" i="1"/>
  <c r="G118" i="1" l="1"/>
  <c r="D119" i="1"/>
  <c r="G119" i="1" s="1"/>
  <c r="E120" i="1"/>
  <c r="U120" i="1"/>
  <c r="W120" i="1" s="1"/>
  <c r="F120" i="1"/>
  <c r="I122" i="1"/>
  <c r="J121" i="1"/>
  <c r="K121" i="1" s="1"/>
  <c r="M121" i="1"/>
  <c r="N121" i="1"/>
  <c r="L119" i="1" l="1"/>
  <c r="O119" i="1" s="1"/>
  <c r="P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X119" i="1" l="1"/>
  <c r="L120" i="1"/>
  <c r="O120" i="1" s="1"/>
  <c r="P120" i="1" s="1"/>
  <c r="X120" i="1" s="1"/>
  <c r="B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X122" i="1" l="1"/>
  <c r="G122" i="1"/>
  <c r="E124" i="1"/>
  <c r="F124" i="1"/>
  <c r="U124" i="1"/>
  <c r="W124" i="1" s="1"/>
  <c r="I126" i="1"/>
  <c r="J125" i="1"/>
  <c r="K125" i="1" s="1"/>
  <c r="M125" i="1"/>
  <c r="N125" i="1"/>
  <c r="D123" i="1"/>
  <c r="G123" i="1" s="1"/>
  <c r="B122" i="1" l="1"/>
  <c r="E125" i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X124" i="1" s="1"/>
  <c r="B124" i="1" s="1"/>
  <c r="X123" i="1" l="1"/>
  <c r="G124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s="1"/>
  <c r="B125" i="1" s="1"/>
  <c r="B123" i="1" l="1"/>
  <c r="M128" i="1"/>
  <c r="E127" i="1"/>
  <c r="U127" i="1"/>
  <c r="W127" i="1" s="1"/>
  <c r="F127" i="1"/>
  <c r="D126" i="1"/>
  <c r="L126" i="1" s="1"/>
  <c r="O126" i="1" s="1"/>
  <c r="P126" i="1" s="1"/>
  <c r="G125" i="1"/>
  <c r="I129" i="1"/>
  <c r="J128" i="1"/>
  <c r="K128" i="1" s="1"/>
  <c r="N128" i="1"/>
  <c r="X126" i="1" l="1"/>
  <c r="M129" i="1"/>
  <c r="G126" i="1"/>
  <c r="E128" i="1"/>
  <c r="U128" i="1"/>
  <c r="W128" i="1" s="1"/>
  <c r="F128" i="1"/>
  <c r="J129" i="1"/>
  <c r="K129" i="1" s="1"/>
  <c r="I130" i="1"/>
  <c r="N129" i="1"/>
  <c r="D127" i="1"/>
  <c r="G127" i="1" s="1"/>
  <c r="B126" i="1" l="1"/>
  <c r="L127" i="1"/>
  <c r="O127" i="1" s="1"/>
  <c r="P127" i="1" s="1"/>
  <c r="X127" i="1" s="1"/>
  <c r="B127" i="1" s="1"/>
  <c r="E129" i="1"/>
  <c r="U129" i="1"/>
  <c r="W129" i="1" s="1"/>
  <c r="F129" i="1"/>
  <c r="J130" i="1"/>
  <c r="K130" i="1" s="1"/>
  <c r="I131" i="1"/>
  <c r="D128" i="1"/>
  <c r="G128" i="1" s="1"/>
  <c r="E130" i="1" l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I133" i="1" l="1"/>
  <c r="J132" i="1"/>
  <c r="K132" i="1" s="1"/>
  <c r="E131" i="1"/>
  <c r="U131" i="1"/>
  <c r="W131" i="1" s="1"/>
  <c r="F131" i="1"/>
  <c r="L129" i="1"/>
  <c r="D130" i="1"/>
  <c r="L130" i="1" s="1"/>
  <c r="D131" i="1" l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U133" i="1" s="1"/>
  <c r="W133" i="1" s="1"/>
  <c r="I134" i="1"/>
  <c r="X129" i="1" l="1"/>
  <c r="G131" i="1"/>
  <c r="M131" i="1"/>
  <c r="M132" i="1" s="1"/>
  <c r="N130" i="1"/>
  <c r="D132" i="1"/>
  <c r="G132" i="1" s="1"/>
  <c r="J134" i="1"/>
  <c r="K134" i="1" s="1"/>
  <c r="I135" i="1"/>
  <c r="E133" i="1"/>
  <c r="F133" i="1"/>
  <c r="B129" i="1" l="1"/>
  <c r="L132" i="1"/>
  <c r="N131" i="1"/>
  <c r="O130" i="1"/>
  <c r="P130" i="1" s="1"/>
  <c r="J135" i="1"/>
  <c r="K135" i="1" s="1"/>
  <c r="I136" i="1"/>
  <c r="D133" i="1"/>
  <c r="G133" i="1" s="1"/>
  <c r="M133" i="1"/>
  <c r="U134" i="1"/>
  <c r="W134" i="1" s="1"/>
  <c r="F134" i="1"/>
  <c r="E134" i="1"/>
  <c r="X130" i="1" l="1"/>
  <c r="Y130" i="1" s="1"/>
  <c r="N132" i="1"/>
  <c r="O132" i="1" s="1"/>
  <c r="P132" i="1" s="1"/>
  <c r="S132" i="1" s="1"/>
  <c r="O131" i="1"/>
  <c r="P131" i="1" s="1"/>
  <c r="X131" i="1" s="1"/>
  <c r="B131" i="1" s="1"/>
  <c r="L133" i="1"/>
  <c r="M134" i="1"/>
  <c r="D134" i="1"/>
  <c r="G134" i="1" s="1"/>
  <c r="I137" i="1"/>
  <c r="J136" i="1"/>
  <c r="K136" i="1" s="1"/>
  <c r="F135" i="1"/>
  <c r="U135" i="1"/>
  <c r="W135" i="1" s="1"/>
  <c r="E135" i="1"/>
  <c r="B130" i="1" l="1"/>
  <c r="X132" i="1"/>
  <c r="L134" i="1"/>
  <c r="M135" i="1" s="1"/>
  <c r="M136" i="1" s="1"/>
  <c r="M137" i="1" s="1"/>
  <c r="N133" i="1"/>
  <c r="N134" i="1" s="1"/>
  <c r="S133" i="1"/>
  <c r="Y133" i="1" s="1"/>
  <c r="D135" i="1"/>
  <c r="L135" i="1" s="1"/>
  <c r="F136" i="1"/>
  <c r="E136" i="1"/>
  <c r="U136" i="1"/>
  <c r="W136" i="1" s="1"/>
  <c r="I138" i="1"/>
  <c r="J137" i="1"/>
  <c r="K137" i="1" s="1"/>
  <c r="Y132" i="1"/>
  <c r="N135" i="1" l="1"/>
  <c r="N136" i="1" s="1"/>
  <c r="N137" i="1" s="1"/>
  <c r="N138" i="1" s="1"/>
  <c r="B132" i="1"/>
  <c r="G135" i="1"/>
  <c r="O133" i="1"/>
  <c r="P133" i="1" s="1"/>
  <c r="O134" i="1"/>
  <c r="P134" i="1" s="1"/>
  <c r="X134" i="1" s="1"/>
  <c r="AC136" i="1" s="1"/>
  <c r="U137" i="1"/>
  <c r="W137" i="1" s="1"/>
  <c r="F137" i="1"/>
  <c r="E137" i="1"/>
  <c r="J138" i="1"/>
  <c r="K138" i="1" s="1"/>
  <c r="I139" i="1"/>
  <c r="D136" i="1"/>
  <c r="L136" i="1" s="1"/>
  <c r="M138" i="1"/>
  <c r="AC135" i="1" l="1"/>
  <c r="AC137" i="1"/>
  <c r="AC138" i="1"/>
  <c r="O136" i="1"/>
  <c r="P136" i="1" s="1"/>
  <c r="X136" i="1" s="1"/>
  <c r="B136" i="1" s="1"/>
  <c r="O135" i="1"/>
  <c r="P135" i="1" s="1"/>
  <c r="X135" i="1" s="1"/>
  <c r="B135" i="1" s="1"/>
  <c r="B134" i="1"/>
  <c r="Y134" i="1"/>
  <c r="X133" i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AC139" i="1" l="1"/>
  <c r="B133" i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P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X138" i="1" l="1"/>
  <c r="D140" i="1"/>
  <c r="L140" i="1" s="1"/>
  <c r="O140" i="1" s="1"/>
  <c r="P140" i="1" s="1"/>
  <c r="X140" i="1" s="1"/>
  <c r="B140" i="1" s="1"/>
  <c r="L139" i="1"/>
  <c r="O139" i="1" s="1"/>
  <c r="P139" i="1" s="1"/>
  <c r="X139" i="1" s="1"/>
  <c r="B139" i="1" s="1"/>
  <c r="I143" i="1"/>
  <c r="M142" i="1"/>
  <c r="J142" i="1"/>
  <c r="K142" i="1" s="1"/>
  <c r="N142" i="1"/>
  <c r="U141" i="1"/>
  <c r="W141" i="1" s="1"/>
  <c r="F141" i="1"/>
  <c r="E141" i="1"/>
  <c r="B138" i="1" l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G141" i="1" l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P142" i="1" s="1"/>
  <c r="X142" i="1" s="1"/>
  <c r="B142" i="1" s="1"/>
  <c r="D143" i="1"/>
  <c r="L143" i="1" s="1"/>
  <c r="O143" i="1" s="1"/>
  <c r="P143" i="1" s="1"/>
  <c r="M145" i="1"/>
  <c r="J145" i="1"/>
  <c r="K145" i="1" s="1"/>
  <c r="I146" i="1"/>
  <c r="N145" i="1"/>
  <c r="E144" i="1"/>
  <c r="F144" i="1"/>
  <c r="U144" i="1"/>
  <c r="W144" i="1" s="1"/>
  <c r="X143" i="1" l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3" i="1" l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P145" i="1" s="1"/>
  <c r="D146" i="1"/>
  <c r="L146" i="1" s="1"/>
  <c r="O146" i="1" s="1"/>
  <c r="P146" i="1" s="1"/>
  <c r="X146" i="1" s="1"/>
  <c r="B146" i="1" s="1"/>
  <c r="I149" i="1"/>
  <c r="M148" i="1"/>
  <c r="J148" i="1"/>
  <c r="K148" i="1" s="1"/>
  <c r="N148" i="1"/>
  <c r="U147" i="1"/>
  <c r="W147" i="1" s="1"/>
  <c r="E147" i="1"/>
  <c r="F147" i="1"/>
  <c r="X145" i="1" l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5" i="1" l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P150" i="1" s="1"/>
  <c r="M152" i="1"/>
  <c r="J152" i="1"/>
  <c r="K152" i="1" s="1"/>
  <c r="I153" i="1"/>
  <c r="N152" i="1"/>
  <c r="X150" i="1" l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B150" i="1" l="1"/>
  <c r="L151" i="1"/>
  <c r="O151" i="1" s="1"/>
  <c r="P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X151" i="1" l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B151" i="1" l="1"/>
  <c r="L153" i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G158" i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P159" i="1" s="1"/>
  <c r="M160" i="1"/>
  <c r="N160" i="1" s="1"/>
  <c r="E161" i="1"/>
  <c r="U161" i="1"/>
  <c r="W161" i="1" s="1"/>
  <c r="F161" i="1"/>
  <c r="J162" i="1"/>
  <c r="K162" i="1" s="1"/>
  <c r="I163" i="1"/>
  <c r="D160" i="1"/>
  <c r="G160" i="1" s="1"/>
  <c r="X159" i="1" l="1"/>
  <c r="U162" i="1"/>
  <c r="W162" i="1" s="1"/>
  <c r="L160" i="1"/>
  <c r="O160" i="1" s="1"/>
  <c r="P160" i="1" s="1"/>
  <c r="X160" i="1" s="1"/>
  <c r="J163" i="1"/>
  <c r="K163" i="1" s="1"/>
  <c r="I164" i="1"/>
  <c r="F162" i="1"/>
  <c r="E162" i="1"/>
  <c r="D161" i="1"/>
  <c r="G161" i="1" s="1"/>
  <c r="B159" i="1" l="1"/>
  <c r="B160" i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G165" i="1" l="1"/>
  <c r="X162" i="1"/>
  <c r="B162" i="1" s="1"/>
  <c r="S162" i="1"/>
  <c r="Y162" i="1" s="1"/>
  <c r="D166" i="1"/>
  <c r="L166" i="1" s="1"/>
  <c r="N164" i="1"/>
  <c r="O163" i="1"/>
  <c r="P163" i="1" s="1"/>
  <c r="X163" i="1" s="1"/>
  <c r="J168" i="1"/>
  <c r="K168" i="1" s="1"/>
  <c r="I169" i="1"/>
  <c r="F167" i="1"/>
  <c r="E167" i="1"/>
  <c r="U167" i="1"/>
  <c r="W167" i="1" s="1"/>
  <c r="M168" i="1"/>
  <c r="AC167" i="1" l="1"/>
  <c r="AC166" i="1"/>
  <c r="AC165" i="1"/>
  <c r="AC164" i="1"/>
  <c r="B163" i="1"/>
  <c r="Y163" i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AC168" i="1" l="1"/>
  <c r="X164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B164" i="1" l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E171" i="1" l="1"/>
  <c r="U171" i="1"/>
  <c r="W171" i="1" s="1"/>
  <c r="F171" i="1"/>
  <c r="N168" i="1"/>
  <c r="O167" i="1"/>
  <c r="P167" i="1" s="1"/>
  <c r="X167" i="1" s="1"/>
  <c r="B167" i="1" s="1"/>
  <c r="I173" i="1"/>
  <c r="J172" i="1"/>
  <c r="K172" i="1" s="1"/>
  <c r="M172" i="1"/>
  <c r="G169" i="1"/>
  <c r="D170" i="1"/>
  <c r="L170" i="1" s="1"/>
  <c r="G170" i="1" l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D172" i="1" l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P171" i="1" s="1"/>
  <c r="J176" i="1"/>
  <c r="K176" i="1" s="1"/>
  <c r="M176" i="1"/>
  <c r="I177" i="1"/>
  <c r="X171" i="1" l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B171" i="1" l="1"/>
  <c r="L175" i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G176" i="1" l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s="1"/>
  <c r="B174" i="1" s="1"/>
  <c r="G177" i="1" l="1"/>
  <c r="M180" i="1"/>
  <c r="I181" i="1"/>
  <c r="J180" i="1"/>
  <c r="K180" i="1" s="1"/>
  <c r="N176" i="1"/>
  <c r="O175" i="1"/>
  <c r="P175" i="1" s="1"/>
  <c r="D178" i="1"/>
  <c r="G178" i="1" s="1"/>
  <c r="F179" i="1"/>
  <c r="E179" i="1"/>
  <c r="U179" i="1"/>
  <c r="W179" i="1" s="1"/>
  <c r="X175" i="1" l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B175" i="1" l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l="1"/>
  <c r="L181" i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B178" i="1" l="1"/>
  <c r="D183" i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L183" i="1" l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P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X185" i="1" l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B185" i="1" l="1"/>
  <c r="M190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L187" i="1"/>
  <c r="O187" i="1" s="1"/>
  <c r="P187" i="1" s="1"/>
  <c r="X187" i="1" l="1"/>
  <c r="G188" i="1"/>
  <c r="U190" i="1"/>
  <c r="W190" i="1" s="1"/>
  <c r="F190" i="1"/>
  <c r="E190" i="1"/>
  <c r="J191" i="1"/>
  <c r="K191" i="1" s="1"/>
  <c r="I192" i="1"/>
  <c r="D189" i="1"/>
  <c r="G189" i="1" s="1"/>
  <c r="B187" i="1" l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X189" i="1" l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B189" i="1" l="1"/>
  <c r="G191" i="1"/>
  <c r="O190" i="1"/>
  <c r="P190" i="1" s="1"/>
  <c r="X190" i="1" s="1"/>
  <c r="B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M193" i="1" l="1"/>
  <c r="N193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L193" i="1" l="1"/>
  <c r="O193" i="1" s="1"/>
  <c r="P193" i="1" s="1"/>
  <c r="X193" i="1" s="1"/>
  <c r="X192" i="1"/>
  <c r="S192" i="1"/>
  <c r="Y191" i="1"/>
  <c r="J196" i="1"/>
  <c r="K196" i="1" s="1"/>
  <c r="I197" i="1"/>
  <c r="D194" i="1"/>
  <c r="G194" i="1" s="1"/>
  <c r="B191" i="1"/>
  <c r="U195" i="1"/>
  <c r="W195" i="1" s="1"/>
  <c r="F195" i="1"/>
  <c r="E195" i="1"/>
  <c r="AC197" i="1" l="1"/>
  <c r="AC196" i="1"/>
  <c r="AC195" i="1"/>
  <c r="AC194" i="1"/>
  <c r="B193" i="1"/>
  <c r="Y193" i="1"/>
  <c r="M194" i="1"/>
  <c r="N194" i="1" s="1"/>
  <c r="N195" i="1" s="1"/>
  <c r="N196" i="1" s="1"/>
  <c r="N197" i="1" s="1"/>
  <c r="B192" i="1"/>
  <c r="Y192" i="1"/>
  <c r="L194" i="1"/>
  <c r="D195" i="1"/>
  <c r="G195" i="1" s="1"/>
  <c r="I198" i="1"/>
  <c r="J197" i="1"/>
  <c r="K197" i="1" s="1"/>
  <c r="F196" i="1"/>
  <c r="E196" i="1"/>
  <c r="U196" i="1"/>
  <c r="W196" i="1" s="1"/>
  <c r="AC198" i="1" l="1"/>
  <c r="M195" i="1"/>
  <c r="M196" i="1" s="1"/>
  <c r="M197" i="1" s="1"/>
  <c r="M198" i="1" s="1"/>
  <c r="O194" i="1"/>
  <c r="P194" i="1" s="1"/>
  <c r="F197" i="1"/>
  <c r="U197" i="1"/>
  <c r="W197" i="1" s="1"/>
  <c r="E197" i="1"/>
  <c r="L195" i="1"/>
  <c r="O195" i="1" s="1"/>
  <c r="P195" i="1" s="1"/>
  <c r="J198" i="1"/>
  <c r="K198" i="1" s="1"/>
  <c r="I199" i="1"/>
  <c r="N198" i="1"/>
  <c r="D196" i="1"/>
  <c r="G196" i="1" s="1"/>
  <c r="X194" i="1" l="1"/>
  <c r="B194" i="1" s="1"/>
  <c r="X195" i="1"/>
  <c r="B195" i="1" s="1"/>
  <c r="L196" i="1"/>
  <c r="O196" i="1" s="1"/>
  <c r="P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6" i="1" l="1"/>
  <c r="B196" i="1" s="1"/>
  <c r="X197" i="1"/>
  <c r="B197" i="1" s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X198" i="1" l="1"/>
  <c r="B198" i="1" s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9" i="1" l="1"/>
  <c r="L200" i="1"/>
  <c r="O200" i="1" s="1"/>
  <c r="P200" i="1" s="1"/>
  <c r="X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L201" i="1" l="1"/>
  <c r="O201" i="1" s="1"/>
  <c r="P201" i="1" s="1"/>
  <c r="X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s="1"/>
  <c r="B202" i="1" l="1"/>
  <c r="B201" i="1"/>
  <c r="B200" i="1"/>
  <c r="D203" i="1"/>
  <c r="L203" i="1" s="1"/>
  <c r="O203" i="1" s="1"/>
  <c r="P203" i="1" s="1"/>
  <c r="X203" i="1" s="1"/>
  <c r="F204" i="1"/>
  <c r="U204" i="1"/>
  <c r="W204" i="1" s="1"/>
  <c r="E204" i="1"/>
  <c r="G202" i="1"/>
  <c r="I206" i="1"/>
  <c r="M205" i="1"/>
  <c r="J205" i="1"/>
  <c r="K205" i="1" s="1"/>
  <c r="N205" i="1"/>
  <c r="B203" i="1" l="1"/>
  <c r="G203" i="1"/>
  <c r="D204" i="1"/>
  <c r="L204" i="1" s="1"/>
  <c r="O204" i="1" s="1"/>
  <c r="P204" i="1" s="1"/>
  <c r="X204" i="1" s="1"/>
  <c r="J206" i="1"/>
  <c r="K206" i="1" s="1"/>
  <c r="I207" i="1"/>
  <c r="M206" i="1"/>
  <c r="N206" i="1"/>
  <c r="F205" i="1"/>
  <c r="E205" i="1"/>
  <c r="U205" i="1"/>
  <c r="W205" i="1" s="1"/>
  <c r="B204" i="1" l="1"/>
  <c r="G204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l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P206" i="1" s="1"/>
  <c r="X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L207" i="1" l="1"/>
  <c r="O207" i="1" s="1"/>
  <c r="P207" i="1" s="1"/>
  <c r="X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l="1"/>
  <c r="B207" i="1"/>
  <c r="B206" i="1"/>
  <c r="M211" i="1"/>
  <c r="I212" i="1"/>
  <c r="J211" i="1"/>
  <c r="K211" i="1" s="1"/>
  <c r="N211" i="1"/>
  <c r="D209" i="1"/>
  <c r="L209" i="1" s="1"/>
  <c r="O209" i="1" s="1"/>
  <c r="P209" i="1" s="1"/>
  <c r="X209" i="1" s="1"/>
  <c r="F210" i="1"/>
  <c r="U210" i="1"/>
  <c r="W210" i="1" s="1"/>
  <c r="E210" i="1"/>
  <c r="G208" i="1"/>
  <c r="B209" i="1" l="1"/>
  <c r="G209" i="1"/>
  <c r="F211" i="1"/>
  <c r="E211" i="1"/>
  <c r="U211" i="1"/>
  <c r="W211" i="1" s="1"/>
  <c r="D210" i="1"/>
  <c r="L210" i="1" s="1"/>
  <c r="O210" i="1" s="1"/>
  <c r="P210" i="1" s="1"/>
  <c r="X210" i="1" s="1"/>
  <c r="J212" i="1"/>
  <c r="K212" i="1" s="1"/>
  <c r="I213" i="1"/>
  <c r="M212" i="1"/>
  <c r="N212" i="1"/>
  <c r="B210" i="1" l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l="1"/>
  <c r="D212" i="1"/>
  <c r="L212" i="1" s="1"/>
  <c r="O212" i="1" s="1"/>
  <c r="P212" i="1" s="1"/>
  <c r="X212" i="1" s="1"/>
  <c r="G211" i="1"/>
  <c r="F213" i="1"/>
  <c r="U213" i="1"/>
  <c r="W213" i="1" s="1"/>
  <c r="E213" i="1"/>
  <c r="J214" i="1"/>
  <c r="K214" i="1" s="1"/>
  <c r="I215" i="1"/>
  <c r="M214" i="1"/>
  <c r="N214" i="1"/>
  <c r="B212" i="1" l="1"/>
  <c r="G212" i="1"/>
  <c r="D213" i="1"/>
  <c r="L213" i="1" s="1"/>
  <c r="O213" i="1" s="1"/>
  <c r="P213" i="1" s="1"/>
  <c r="X213" i="1" s="1"/>
  <c r="F214" i="1"/>
  <c r="E214" i="1"/>
  <c r="U214" i="1"/>
  <c r="W214" i="1" s="1"/>
  <c r="J215" i="1"/>
  <c r="K215" i="1" s="1"/>
  <c r="M215" i="1"/>
  <c r="I216" i="1"/>
  <c r="N215" i="1"/>
  <c r="G213" i="1" l="1"/>
  <c r="F215" i="1"/>
  <c r="U215" i="1"/>
  <c r="W215" i="1" s="1"/>
  <c r="E215" i="1"/>
  <c r="D214" i="1"/>
  <c r="L214" i="1" s="1"/>
  <c r="O214" i="1" s="1"/>
  <c r="P214" i="1" s="1"/>
  <c r="X214" i="1" s="1"/>
  <c r="I217" i="1"/>
  <c r="J216" i="1"/>
  <c r="K216" i="1" s="1"/>
  <c r="M216" i="1"/>
  <c r="N216" i="1"/>
  <c r="B214" i="1" l="1"/>
  <c r="B213" i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P215" i="1" s="1"/>
  <c r="X215" i="1" s="1"/>
  <c r="J218" i="1"/>
  <c r="K218" i="1" s="1"/>
  <c r="M218" i="1"/>
  <c r="I219" i="1"/>
  <c r="N218" i="1"/>
  <c r="D216" i="1"/>
  <c r="L216" i="1" s="1"/>
  <c r="O216" i="1" s="1"/>
  <c r="P216" i="1" s="1"/>
  <c r="X216" i="1" s="1"/>
  <c r="F217" i="1"/>
  <c r="U217" i="1"/>
  <c r="W217" i="1" s="1"/>
  <c r="E217" i="1"/>
  <c r="B216" i="1" l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F218" i="1"/>
  <c r="U218" i="1"/>
  <c r="W218" i="1" s="1"/>
  <c r="E218" i="1"/>
  <c r="B217" i="1" l="1"/>
  <c r="B215" i="1"/>
  <c r="M220" i="1"/>
  <c r="G217" i="1"/>
  <c r="D218" i="1"/>
  <c r="L218" i="1" s="1"/>
  <c r="O218" i="1" s="1"/>
  <c r="P218" i="1" s="1"/>
  <c r="X218" i="1" s="1"/>
  <c r="J220" i="1"/>
  <c r="K220" i="1" s="1"/>
  <c r="I221" i="1"/>
  <c r="N220" i="1"/>
  <c r="F219" i="1"/>
  <c r="E219" i="1"/>
  <c r="U219" i="1"/>
  <c r="W219" i="1" s="1"/>
  <c r="B218" i="1" l="1"/>
  <c r="G218" i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X219" i="1" s="1"/>
  <c r="F221" i="1"/>
  <c r="E221" i="1"/>
  <c r="U221" i="1"/>
  <c r="W221" i="1" s="1"/>
  <c r="D220" i="1"/>
  <c r="G220" i="1" s="1"/>
  <c r="B219" i="1" l="1"/>
  <c r="L220" i="1"/>
  <c r="D221" i="1"/>
  <c r="L221" i="1" s="1"/>
  <c r="I224" i="1"/>
  <c r="J223" i="1"/>
  <c r="K223" i="1" s="1"/>
  <c r="F222" i="1"/>
  <c r="U222" i="1"/>
  <c r="W222" i="1" s="1"/>
  <c r="E222" i="1"/>
  <c r="G221" i="1" l="1"/>
  <c r="O220" i="1"/>
  <c r="P220" i="1" s="1"/>
  <c r="X220" i="1" s="1"/>
  <c r="M221" i="1"/>
  <c r="N221" i="1" s="1"/>
  <c r="F223" i="1"/>
  <c r="U223" i="1"/>
  <c r="W223" i="1" s="1"/>
  <c r="E223" i="1"/>
  <c r="I225" i="1"/>
  <c r="J224" i="1"/>
  <c r="K224" i="1" s="1"/>
  <c r="D222" i="1"/>
  <c r="G222" i="1" s="1"/>
  <c r="B220" i="1" l="1"/>
  <c r="U224" i="1"/>
  <c r="W224" i="1" s="1"/>
  <c r="O221" i="1"/>
  <c r="P221" i="1" s="1"/>
  <c r="X221" i="1" s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B221" i="1" l="1"/>
  <c r="Y221" i="1"/>
  <c r="O222" i="1"/>
  <c r="P222" i="1" s="1"/>
  <c r="X222" i="1" s="1"/>
  <c r="M223" i="1"/>
  <c r="M224" i="1" s="1"/>
  <c r="N224" i="1" s="1"/>
  <c r="N225" i="1" s="1"/>
  <c r="S222" i="1"/>
  <c r="Y222" i="1" s="1"/>
  <c r="L223" i="1"/>
  <c r="O223" i="1" s="1"/>
  <c r="P223" i="1" s="1"/>
  <c r="X223" i="1" s="1"/>
  <c r="J226" i="1"/>
  <c r="K226" i="1" s="1"/>
  <c r="I227" i="1"/>
  <c r="E225" i="1"/>
  <c r="F225" i="1"/>
  <c r="U225" i="1"/>
  <c r="W225" i="1" s="1"/>
  <c r="D224" i="1"/>
  <c r="G224" i="1" s="1"/>
  <c r="B222" i="1" l="1"/>
  <c r="S223" i="1"/>
  <c r="D225" i="1"/>
  <c r="L225" i="1" s="1"/>
  <c r="O225" i="1" s="1"/>
  <c r="P225" i="1" s="1"/>
  <c r="X225" i="1" s="1"/>
  <c r="L224" i="1"/>
  <c r="I228" i="1"/>
  <c r="J227" i="1"/>
  <c r="K227" i="1" s="1"/>
  <c r="U226" i="1"/>
  <c r="W226" i="1" s="1"/>
  <c r="E226" i="1"/>
  <c r="F226" i="1"/>
  <c r="B225" i="1" l="1"/>
  <c r="Y225" i="1"/>
  <c r="G225" i="1"/>
  <c r="Y223" i="1"/>
  <c r="I229" i="1"/>
  <c r="J228" i="1"/>
  <c r="K228" i="1" s="1"/>
  <c r="B223" i="1"/>
  <c r="M225" i="1"/>
  <c r="M226" i="1" s="1"/>
  <c r="O224" i="1"/>
  <c r="P224" i="1" s="1"/>
  <c r="X224" i="1" s="1"/>
  <c r="D226" i="1"/>
  <c r="G226" i="1" s="1"/>
  <c r="E227" i="1"/>
  <c r="F227" i="1"/>
  <c r="U227" i="1"/>
  <c r="W227" i="1" s="1"/>
  <c r="M227" i="1" l="1"/>
  <c r="N226" i="1"/>
  <c r="N227" i="1" s="1"/>
  <c r="N228" i="1" s="1"/>
  <c r="N229" i="1" s="1"/>
  <c r="S224" i="1"/>
  <c r="Y224" i="1" s="1"/>
  <c r="L226" i="1"/>
  <c r="E228" i="1"/>
  <c r="F228" i="1"/>
  <c r="U228" i="1"/>
  <c r="W228" i="1" s="1"/>
  <c r="D227" i="1"/>
  <c r="L227" i="1" s="1"/>
  <c r="J229" i="1"/>
  <c r="K229" i="1" s="1"/>
  <c r="I230" i="1"/>
  <c r="O226" i="1" l="1"/>
  <c r="P226" i="1" s="1"/>
  <c r="X226" i="1" s="1"/>
  <c r="B224" i="1"/>
  <c r="M228" i="1"/>
  <c r="M229" i="1" s="1"/>
  <c r="M230" i="1" s="1"/>
  <c r="O227" i="1"/>
  <c r="P227" i="1" s="1"/>
  <c r="X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B226" i="1" l="1"/>
  <c r="J231" i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D229" i="1"/>
  <c r="G229" i="1" s="1"/>
  <c r="B227" i="1"/>
  <c r="M231" i="1"/>
  <c r="M232" i="1" l="1"/>
  <c r="L229" i="1"/>
  <c r="O229" i="1" s="1"/>
  <c r="P229" i="1" s="1"/>
  <c r="X229" i="1" s="1"/>
  <c r="D230" i="1"/>
  <c r="L230" i="1" s="1"/>
  <c r="O230" i="1" s="1"/>
  <c r="P230" i="1" s="1"/>
  <c r="X230" i="1" s="1"/>
  <c r="J232" i="1"/>
  <c r="K232" i="1" s="1"/>
  <c r="I233" i="1"/>
  <c r="N232" i="1"/>
  <c r="E231" i="1"/>
  <c r="F231" i="1"/>
  <c r="U231" i="1"/>
  <c r="W231" i="1" s="1"/>
  <c r="B230" i="1" l="1"/>
  <c r="B229" i="1"/>
  <c r="B228" i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l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E233" i="1"/>
  <c r="U233" i="1"/>
  <c r="W233" i="1" s="1"/>
  <c r="F233" i="1"/>
  <c r="B232" i="1" l="1"/>
  <c r="G232" i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l="1"/>
  <c r="G233" i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X234" i="1" s="1"/>
  <c r="E236" i="1"/>
  <c r="U236" i="1"/>
  <c r="W236" i="1" s="1"/>
  <c r="F236" i="1"/>
  <c r="D235" i="1"/>
  <c r="L235" i="1" s="1"/>
  <c r="O235" i="1" s="1"/>
  <c r="P235" i="1" s="1"/>
  <c r="X235" i="1" s="1"/>
  <c r="J237" i="1"/>
  <c r="K237" i="1" s="1"/>
  <c r="M237" i="1"/>
  <c r="I238" i="1"/>
  <c r="N237" i="1"/>
  <c r="B235" i="1" l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l="1"/>
  <c r="B234" i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P237" i="1" s="1"/>
  <c r="X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X239" i="1" s="1"/>
  <c r="I243" i="1"/>
  <c r="M242" i="1"/>
  <c r="J242" i="1"/>
  <c r="K242" i="1" s="1"/>
  <c r="N242" i="1"/>
  <c r="D240" i="1"/>
  <c r="L240" i="1" s="1"/>
  <c r="O240" i="1" s="1"/>
  <c r="P240" i="1" s="1"/>
  <c r="X240" i="1" s="1"/>
  <c r="E241" i="1"/>
  <c r="U241" i="1"/>
  <c r="W241" i="1" s="1"/>
  <c r="F241" i="1"/>
  <c r="B240" i="1" l="1"/>
  <c r="B239" i="1"/>
  <c r="E242" i="1"/>
  <c r="U242" i="1"/>
  <c r="W242" i="1" s="1"/>
  <c r="F242" i="1"/>
  <c r="D241" i="1"/>
  <c r="L241" i="1" s="1"/>
  <c r="O241" i="1" s="1"/>
  <c r="P241" i="1" s="1"/>
  <c r="X241" i="1" s="1"/>
  <c r="G240" i="1"/>
  <c r="I244" i="1"/>
  <c r="J243" i="1"/>
  <c r="K243" i="1" s="1"/>
  <c r="M243" i="1"/>
  <c r="N243" i="1"/>
  <c r="G241" i="1" l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l="1"/>
  <c r="B241" i="1"/>
  <c r="D243" i="1"/>
  <c r="L243" i="1" s="1"/>
  <c r="O243" i="1" s="1"/>
  <c r="P243" i="1" s="1"/>
  <c r="X243" i="1" s="1"/>
  <c r="E244" i="1"/>
  <c r="U244" i="1"/>
  <c r="W244" i="1" s="1"/>
  <c r="F244" i="1"/>
  <c r="G242" i="1"/>
  <c r="M245" i="1"/>
  <c r="I246" i="1"/>
  <c r="J245" i="1"/>
  <c r="K245" i="1" s="1"/>
  <c r="N245" i="1"/>
  <c r="B243" i="1" l="1"/>
  <c r="G243" i="1"/>
  <c r="D244" i="1"/>
  <c r="L244" i="1" s="1"/>
  <c r="O244" i="1" s="1"/>
  <c r="P244" i="1" s="1"/>
  <c r="X244" i="1" s="1"/>
  <c r="E245" i="1"/>
  <c r="F245" i="1"/>
  <c r="U245" i="1"/>
  <c r="W245" i="1" s="1"/>
  <c r="I247" i="1"/>
  <c r="M246" i="1"/>
  <c r="J246" i="1"/>
  <c r="K246" i="1" s="1"/>
  <c r="N246" i="1"/>
  <c r="B244" i="1" l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E246" i="1"/>
  <c r="F246" i="1"/>
  <c r="U246" i="1"/>
  <c r="W246" i="1" s="1"/>
  <c r="B245" i="1" l="1"/>
  <c r="G245" i="1"/>
  <c r="D246" i="1"/>
  <c r="L246" i="1" s="1"/>
  <c r="O246" i="1" s="1"/>
  <c r="P246" i="1" s="1"/>
  <c r="X246" i="1" s="1"/>
  <c r="E247" i="1"/>
  <c r="F247" i="1"/>
  <c r="U247" i="1"/>
  <c r="W247" i="1" s="1"/>
  <c r="I249" i="1"/>
  <c r="J248" i="1"/>
  <c r="K248" i="1" s="1"/>
  <c r="M248" i="1"/>
  <c r="N248" i="1"/>
  <c r="B246" i="1" l="1"/>
  <c r="G246" i="1"/>
  <c r="E248" i="1"/>
  <c r="U248" i="1"/>
  <c r="W248" i="1" s="1"/>
  <c r="F248" i="1"/>
  <c r="D247" i="1"/>
  <c r="L247" i="1" s="1"/>
  <c r="O247" i="1" s="1"/>
  <c r="P247" i="1" s="1"/>
  <c r="X247" i="1" s="1"/>
  <c r="J249" i="1"/>
  <c r="K249" i="1" s="1"/>
  <c r="I250" i="1"/>
  <c r="M249" i="1"/>
  <c r="N249" i="1"/>
  <c r="B247" i="1" l="1"/>
  <c r="G247" i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X248" i="1" s="1"/>
  <c r="J251" i="1"/>
  <c r="K251" i="1" s="1"/>
  <c r="I252" i="1"/>
  <c r="N251" i="1"/>
  <c r="L249" i="1" l="1"/>
  <c r="O249" i="1" s="1"/>
  <c r="P249" i="1" s="1"/>
  <c r="X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l="1"/>
  <c r="B249" i="1"/>
  <c r="B248" i="1"/>
  <c r="E252" i="1"/>
  <c r="F252" i="1"/>
  <c r="U252" i="1"/>
  <c r="W252" i="1" s="1"/>
  <c r="J253" i="1"/>
  <c r="K253" i="1" s="1"/>
  <c r="I254" i="1"/>
  <c r="G250" i="1"/>
  <c r="D251" i="1"/>
  <c r="L251" i="1" s="1"/>
  <c r="U253" i="1" l="1"/>
  <c r="W253" i="1" s="1"/>
  <c r="O251" i="1"/>
  <c r="P251" i="1" s="1"/>
  <c r="X251" i="1" s="1"/>
  <c r="M252" i="1"/>
  <c r="N252" i="1" s="1"/>
  <c r="I255" i="1"/>
  <c r="J254" i="1"/>
  <c r="K254" i="1" s="1"/>
  <c r="E253" i="1"/>
  <c r="F253" i="1"/>
  <c r="G251" i="1"/>
  <c r="D252" i="1"/>
  <c r="G252" i="1" s="1"/>
  <c r="L252" i="1" l="1"/>
  <c r="M253" i="1" s="1"/>
  <c r="D253" i="1"/>
  <c r="G253" i="1" s="1"/>
  <c r="E254" i="1"/>
  <c r="F254" i="1"/>
  <c r="U254" i="1"/>
  <c r="W254" i="1" s="1"/>
  <c r="J255" i="1"/>
  <c r="K255" i="1" s="1"/>
  <c r="I256" i="1"/>
  <c r="B251" i="1" l="1"/>
  <c r="L253" i="1"/>
  <c r="O252" i="1"/>
  <c r="P252" i="1" s="1"/>
  <c r="X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S252" i="1" l="1"/>
  <c r="L254" i="1"/>
  <c r="O254" i="1" s="1"/>
  <c r="P254" i="1" s="1"/>
  <c r="X254" i="1" s="1"/>
  <c r="E256" i="1"/>
  <c r="U256" i="1"/>
  <c r="W256" i="1" s="1"/>
  <c r="F256" i="1"/>
  <c r="D255" i="1"/>
  <c r="L255" i="1" s="1"/>
  <c r="J257" i="1"/>
  <c r="K257" i="1" s="1"/>
  <c r="I258" i="1"/>
  <c r="O253" i="1"/>
  <c r="P253" i="1" s="1"/>
  <c r="X253" i="1" s="1"/>
  <c r="M255" i="1" l="1"/>
  <c r="N255" i="1" s="1"/>
  <c r="N256" i="1" s="1"/>
  <c r="N257" i="1" s="1"/>
  <c r="N258" i="1" s="1"/>
  <c r="B254" i="1"/>
  <c r="Y254" i="1"/>
  <c r="B252" i="1"/>
  <c r="Y252" i="1"/>
  <c r="B253" i="1"/>
  <c r="S253" i="1"/>
  <c r="Y253" i="1" s="1"/>
  <c r="G255" i="1"/>
  <c r="D256" i="1"/>
  <c r="L256" i="1" s="1"/>
  <c r="J258" i="1"/>
  <c r="K258" i="1" s="1"/>
  <c r="I259" i="1"/>
  <c r="E257" i="1"/>
  <c r="U257" i="1"/>
  <c r="W257" i="1" s="1"/>
  <c r="F257" i="1"/>
  <c r="O256" i="1" l="1"/>
  <c r="P256" i="1" s="1"/>
  <c r="X256" i="1" s="1"/>
  <c r="B256" i="1" s="1"/>
  <c r="M256" i="1"/>
  <c r="M257" i="1" s="1"/>
  <c r="M258" i="1" s="1"/>
  <c r="M259" i="1" s="1"/>
  <c r="O255" i="1"/>
  <c r="P255" i="1" s="1"/>
  <c r="X255" i="1" s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B255" i="1" l="1"/>
  <c r="L257" i="1"/>
  <c r="O257" i="1" s="1"/>
  <c r="P257" i="1" s="1"/>
  <c r="X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L258" i="1" l="1"/>
  <c r="O258" i="1" s="1"/>
  <c r="P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X258" i="1" l="1"/>
  <c r="B258" i="1" s="1"/>
  <c r="B257" i="1"/>
  <c r="L259" i="1"/>
  <c r="O259" i="1" s="1"/>
  <c r="P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59" i="1" l="1"/>
  <c r="B259" i="1" s="1"/>
  <c r="X260" i="1"/>
  <c r="B260" i="1" s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L261" i="1" l="1"/>
  <c r="O261" i="1" s="1"/>
  <c r="P261" i="1" s="1"/>
  <c r="M264" i="1"/>
  <c r="J264" i="1"/>
  <c r="K264" i="1" s="1"/>
  <c r="I265" i="1"/>
  <c r="N264" i="1"/>
  <c r="D262" i="1"/>
  <c r="L262" i="1" s="1"/>
  <c r="O262" i="1" s="1"/>
  <c r="P262" i="1" s="1"/>
  <c r="X262" i="1" s="1"/>
  <c r="F263" i="1"/>
  <c r="U263" i="1"/>
  <c r="W263" i="1" s="1"/>
  <c r="E263" i="1"/>
  <c r="X261" i="1" l="1"/>
  <c r="B261" i="1" s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B262" i="1" l="1"/>
  <c r="L263" i="1"/>
  <c r="O263" i="1" s="1"/>
  <c r="P263" i="1" s="1"/>
  <c r="X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P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X264" i="1" l="1"/>
  <c r="B263" i="1"/>
  <c r="L265" i="1"/>
  <c r="O265" i="1" s="1"/>
  <c r="P265" i="1" s="1"/>
  <c r="X265" i="1" s="1"/>
  <c r="D266" i="1"/>
  <c r="L266" i="1" s="1"/>
  <c r="O266" i="1" s="1"/>
  <c r="P266" i="1" s="1"/>
  <c r="X266" i="1" s="1"/>
  <c r="J268" i="1"/>
  <c r="K268" i="1" s="1"/>
  <c r="M268" i="1"/>
  <c r="I269" i="1"/>
  <c r="N268" i="1"/>
  <c r="F267" i="1"/>
  <c r="E267" i="1"/>
  <c r="U267" i="1"/>
  <c r="W267" i="1" s="1"/>
  <c r="B264" i="1" l="1"/>
  <c r="B266" i="1"/>
  <c r="B265" i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l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X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B268" i="1" l="1"/>
  <c r="L269" i="1"/>
  <c r="O269" i="1" s="1"/>
  <c r="P269" i="1" s="1"/>
  <c r="X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G270" i="1"/>
  <c r="B271" i="1" l="1"/>
  <c r="B269" i="1"/>
  <c r="D272" i="1"/>
  <c r="L272" i="1" s="1"/>
  <c r="O272" i="1" s="1"/>
  <c r="P272" i="1" s="1"/>
  <c r="X272" i="1" s="1"/>
  <c r="I275" i="1"/>
  <c r="J274" i="1"/>
  <c r="K274" i="1" s="1"/>
  <c r="M274" i="1"/>
  <c r="N274" i="1"/>
  <c r="F273" i="1"/>
  <c r="U273" i="1"/>
  <c r="W273" i="1" s="1"/>
  <c r="E273" i="1"/>
  <c r="G271" i="1"/>
  <c r="G272" i="1" l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L273" i="1"/>
  <c r="O273" i="1" s="1"/>
  <c r="P273" i="1" s="1"/>
  <c r="X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X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s="1"/>
  <c r="B275" i="1" l="1"/>
  <c r="G276" i="1"/>
  <c r="D277" i="1"/>
  <c r="L277" i="1" s="1"/>
  <c r="O277" i="1" s="1"/>
  <c r="P277" i="1" s="1"/>
  <c r="X277" i="1" s="1"/>
  <c r="J279" i="1"/>
  <c r="K279" i="1" s="1"/>
  <c r="I280" i="1"/>
  <c r="M279" i="1"/>
  <c r="N279" i="1"/>
  <c r="F278" i="1"/>
  <c r="U278" i="1"/>
  <c r="W278" i="1" s="1"/>
  <c r="E278" i="1"/>
  <c r="B277" i="1" l="1"/>
  <c r="B276" i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B278" i="1" l="1"/>
  <c r="L279" i="1"/>
  <c r="O279" i="1" s="1"/>
  <c r="P279" i="1" s="1"/>
  <c r="X279" i="1" s="1"/>
  <c r="I283" i="1"/>
  <c r="J282" i="1"/>
  <c r="K282" i="1" s="1"/>
  <c r="N282" i="1"/>
  <c r="D280" i="1"/>
  <c r="L280" i="1" s="1"/>
  <c r="F281" i="1"/>
  <c r="U281" i="1"/>
  <c r="W281" i="1" s="1"/>
  <c r="E281" i="1"/>
  <c r="G280" i="1" l="1"/>
  <c r="M281" i="1"/>
  <c r="M282" i="1" s="1"/>
  <c r="O280" i="1"/>
  <c r="P280" i="1" s="1"/>
  <c r="X280" i="1" s="1"/>
  <c r="F282" i="1"/>
  <c r="U282" i="1"/>
  <c r="W282" i="1" s="1"/>
  <c r="E282" i="1"/>
  <c r="D281" i="1"/>
  <c r="L281" i="1" s="1"/>
  <c r="O281" i="1" s="1"/>
  <c r="P281" i="1" s="1"/>
  <c r="X281" i="1" s="1"/>
  <c r="J283" i="1"/>
  <c r="K283" i="1" s="1"/>
  <c r="I284" i="1"/>
  <c r="B281" i="1" l="1"/>
  <c r="B280" i="1"/>
  <c r="B279" i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X282" i="1" s="1"/>
  <c r="F284" i="1"/>
  <c r="E284" i="1"/>
  <c r="D283" i="1"/>
  <c r="L283" i="1" s="1"/>
  <c r="I286" i="1"/>
  <c r="J285" i="1"/>
  <c r="K285" i="1" s="1"/>
  <c r="B282" i="1" l="1"/>
  <c r="G283" i="1"/>
  <c r="M284" i="1"/>
  <c r="N284" i="1" s="1"/>
  <c r="N285" i="1" s="1"/>
  <c r="O283" i="1"/>
  <c r="P283" i="1" s="1"/>
  <c r="X283" i="1" s="1"/>
  <c r="J286" i="1"/>
  <c r="K286" i="1" s="1"/>
  <c r="I287" i="1"/>
  <c r="D284" i="1"/>
  <c r="L284" i="1" s="1"/>
  <c r="F285" i="1"/>
  <c r="U285" i="1"/>
  <c r="W285" i="1" s="1"/>
  <c r="E285" i="1"/>
  <c r="S283" i="1" l="1"/>
  <c r="M285" i="1"/>
  <c r="O284" i="1"/>
  <c r="P284" i="1" s="1"/>
  <c r="X284" i="1" s="1"/>
  <c r="G284" i="1"/>
  <c r="J287" i="1"/>
  <c r="K287" i="1" s="1"/>
  <c r="I288" i="1"/>
  <c r="F286" i="1"/>
  <c r="E286" i="1"/>
  <c r="U286" i="1"/>
  <c r="W286" i="1" s="1"/>
  <c r="D285" i="1"/>
  <c r="G285" i="1" s="1"/>
  <c r="L285" i="1" l="1"/>
  <c r="O285" i="1" s="1"/>
  <c r="P285" i="1" s="1"/>
  <c r="X285" i="1" s="1"/>
  <c r="B284" i="1"/>
  <c r="S284" i="1"/>
  <c r="Y283" i="1"/>
  <c r="J288" i="1"/>
  <c r="K288" i="1" s="1"/>
  <c r="I289" i="1"/>
  <c r="E287" i="1"/>
  <c r="F287" i="1"/>
  <c r="U287" i="1"/>
  <c r="W287" i="1" s="1"/>
  <c r="B283" i="1"/>
  <c r="D286" i="1"/>
  <c r="L286" i="1" s="1"/>
  <c r="M286" i="1" l="1"/>
  <c r="M287" i="1" s="1"/>
  <c r="M288" i="1" s="1"/>
  <c r="M289" i="1" s="1"/>
  <c r="B285" i="1"/>
  <c r="Y285" i="1"/>
  <c r="G286" i="1"/>
  <c r="Y284" i="1"/>
  <c r="D287" i="1"/>
  <c r="G287" i="1" s="1"/>
  <c r="I290" i="1"/>
  <c r="J289" i="1"/>
  <c r="K289" i="1" s="1"/>
  <c r="E288" i="1"/>
  <c r="U288" i="1"/>
  <c r="W288" i="1" s="1"/>
  <c r="F288" i="1"/>
  <c r="N286" i="1" l="1"/>
  <c r="N287" i="1" s="1"/>
  <c r="N288" i="1" s="1"/>
  <c r="N289" i="1" s="1"/>
  <c r="N290" i="1" s="1"/>
  <c r="L287" i="1"/>
  <c r="M290" i="1"/>
  <c r="D288" i="1"/>
  <c r="L288" i="1" s="1"/>
  <c r="J290" i="1"/>
  <c r="K290" i="1" s="1"/>
  <c r="I291" i="1"/>
  <c r="F289" i="1"/>
  <c r="U289" i="1"/>
  <c r="W289" i="1" s="1"/>
  <c r="E289" i="1"/>
  <c r="O286" i="1" l="1"/>
  <c r="P286" i="1" s="1"/>
  <c r="X286" i="1" s="1"/>
  <c r="B286" i="1" s="1"/>
  <c r="O288" i="1"/>
  <c r="P288" i="1" s="1"/>
  <c r="X288" i="1" s="1"/>
  <c r="B288" i="1" s="1"/>
  <c r="O287" i="1"/>
  <c r="P287" i="1" s="1"/>
  <c r="X287" i="1" s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B287" i="1" l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X289" i="1" s="1"/>
  <c r="B289" i="1" s="1"/>
  <c r="D290" i="1"/>
  <c r="G290" i="1" s="1"/>
  <c r="L290" i="1" l="1"/>
  <c r="O290" i="1" s="1"/>
  <c r="P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X290" i="1" l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B290" i="1" l="1"/>
  <c r="M295" i="1"/>
  <c r="I296" i="1"/>
  <c r="J295" i="1"/>
  <c r="K295" i="1" s="1"/>
  <c r="N295" i="1"/>
  <c r="L292" i="1"/>
  <c r="O292" i="1" s="1"/>
  <c r="P292" i="1" s="1"/>
  <c r="U294" i="1"/>
  <c r="W294" i="1" s="1"/>
  <c r="F294" i="1"/>
  <c r="E294" i="1"/>
  <c r="D293" i="1"/>
  <c r="L293" i="1" s="1"/>
  <c r="O293" i="1" s="1"/>
  <c r="P293" i="1" s="1"/>
  <c r="X293" i="1" s="1"/>
  <c r="B293" i="1" s="1"/>
  <c r="X292" i="1" l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2" i="1" l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P295" i="1" s="1"/>
  <c r="X295" i="1" s="1"/>
  <c r="B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L296" i="1" l="1"/>
  <c r="O296" i="1" s="1"/>
  <c r="P296" i="1" s="1"/>
  <c r="X296" i="1" s="1"/>
  <c r="B296" i="1" s="1"/>
  <c r="D297" i="1"/>
  <c r="L297" i="1" s="1"/>
  <c r="O297" i="1" s="1"/>
  <c r="P297" i="1" s="1"/>
  <c r="F298" i="1"/>
  <c r="U298" i="1"/>
  <c r="W298" i="1" s="1"/>
  <c r="E298" i="1"/>
  <c r="I300" i="1"/>
  <c r="M299" i="1"/>
  <c r="J299" i="1"/>
  <c r="K299" i="1" s="1"/>
  <c r="N299" i="1"/>
  <c r="X297" i="1" l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B297" i="1" l="1"/>
  <c r="G298" i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G299" i="1" l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s="1"/>
  <c r="B300" i="1" s="1"/>
  <c r="E302" i="1" l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G301" i="1" l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P302" i="1" s="1"/>
  <c r="X302" i="1" s="1"/>
  <c r="B302" i="1" s="1"/>
  <c r="D303" i="1"/>
  <c r="L303" i="1" s="1"/>
  <c r="O303" i="1" s="1"/>
  <c r="P303" i="1" s="1"/>
  <c r="X303" i="1" s="1"/>
  <c r="B303" i="1" s="1"/>
  <c r="J305" i="1"/>
  <c r="K305" i="1" s="1"/>
  <c r="M305" i="1"/>
  <c r="I306" i="1"/>
  <c r="N305" i="1"/>
  <c r="F304" i="1"/>
  <c r="E304" i="1"/>
  <c r="U304" i="1"/>
  <c r="W304" i="1" s="1"/>
  <c r="G303" i="1" l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l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B304" i="1" l="1"/>
  <c r="L305" i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F307" i="1"/>
  <c r="U307" i="1"/>
  <c r="W307" i="1" s="1"/>
  <c r="E307" i="1"/>
  <c r="X306" i="1" l="1"/>
  <c r="G306" i="1"/>
  <c r="U308" i="1"/>
  <c r="W308" i="1" s="1"/>
  <c r="E308" i="1"/>
  <c r="F308" i="1"/>
  <c r="D307" i="1"/>
  <c r="L307" i="1" s="1"/>
  <c r="O307" i="1" s="1"/>
  <c r="P307" i="1" s="1"/>
  <c r="X307" i="1" s="1"/>
  <c r="B307" i="1" s="1"/>
  <c r="I310" i="1"/>
  <c r="J309" i="1"/>
  <c r="K309" i="1" s="1"/>
  <c r="M309" i="1"/>
  <c r="N309" i="1"/>
  <c r="B306" i="1" l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L308" i="1" l="1"/>
  <c r="O308" i="1" s="1"/>
  <c r="P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s="1"/>
  <c r="B309" i="1" s="1"/>
  <c r="X308" i="1" l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8" i="1" l="1"/>
  <c r="G310" i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X311" i="1" l="1"/>
  <c r="F314" i="1"/>
  <c r="U314" i="1"/>
  <c r="W314" i="1" s="1"/>
  <c r="E314" i="1"/>
  <c r="L312" i="1"/>
  <c r="I316" i="1"/>
  <c r="J315" i="1"/>
  <c r="K315" i="1" s="1"/>
  <c r="D313" i="1"/>
  <c r="L313" i="1" s="1"/>
  <c r="U315" i="1" l="1"/>
  <c r="W315" i="1" s="1"/>
  <c r="B311" i="1"/>
  <c r="I317" i="1"/>
  <c r="J316" i="1"/>
  <c r="K316" i="1" s="1"/>
  <c r="M313" i="1"/>
  <c r="O312" i="1"/>
  <c r="P312" i="1" s="1"/>
  <c r="E315" i="1"/>
  <c r="F315" i="1"/>
  <c r="D314" i="1"/>
  <c r="G314" i="1" s="1"/>
  <c r="G313" i="1"/>
  <c r="X312" i="1" l="1"/>
  <c r="M314" i="1"/>
  <c r="N313" i="1"/>
  <c r="D315" i="1"/>
  <c r="L315" i="1" s="1"/>
  <c r="U316" i="1"/>
  <c r="W316" i="1" s="1"/>
  <c r="E316" i="1"/>
  <c r="F316" i="1"/>
  <c r="L314" i="1"/>
  <c r="I318" i="1"/>
  <c r="J317" i="1"/>
  <c r="K317" i="1" s="1"/>
  <c r="B312" i="1" l="1"/>
  <c r="G315" i="1"/>
  <c r="N314" i="1"/>
  <c r="O314" i="1" s="1"/>
  <c r="P314" i="1" s="1"/>
  <c r="S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X313" i="1" l="1"/>
  <c r="B313" i="1" s="1"/>
  <c r="G316" i="1"/>
  <c r="D317" i="1"/>
  <c r="G317" i="1" s="1"/>
  <c r="J319" i="1"/>
  <c r="K319" i="1" s="1"/>
  <c r="I320" i="1"/>
  <c r="E318" i="1"/>
  <c r="F318" i="1"/>
  <c r="U318" i="1"/>
  <c r="W318" i="1" s="1"/>
  <c r="X314" i="1"/>
  <c r="M316" i="1"/>
  <c r="M317" i="1" s="1"/>
  <c r="M318" i="1" s="1"/>
  <c r="N315" i="1"/>
  <c r="L317" i="1" l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X315" i="1" l="1"/>
  <c r="S315" i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O317" i="1"/>
  <c r="P317" i="1" s="1"/>
  <c r="N319" i="1" l="1"/>
  <c r="N320" i="1" s="1"/>
  <c r="N321" i="1" s="1"/>
  <c r="N322" i="1" s="1"/>
  <c r="N323" i="1" s="1"/>
  <c r="M323" i="1"/>
  <c r="L320" i="1"/>
  <c r="E322" i="1"/>
  <c r="F322" i="1"/>
  <c r="U322" i="1"/>
  <c r="W322" i="1" s="1"/>
  <c r="X317" i="1"/>
  <c r="B317" i="1" s="1"/>
  <c r="I324" i="1"/>
  <c r="J323" i="1"/>
  <c r="K323" i="1" s="1"/>
  <c r="D321" i="1"/>
  <c r="L321" i="1" s="1"/>
  <c r="O318" i="1"/>
  <c r="P318" i="1" s="1"/>
  <c r="O320" i="1" l="1"/>
  <c r="P320" i="1" s="1"/>
  <c r="X320" i="1" s="1"/>
  <c r="O321" i="1"/>
  <c r="P321" i="1" s="1"/>
  <c r="X321" i="1" s="1"/>
  <c r="O319" i="1"/>
  <c r="P319" i="1" s="1"/>
  <c r="X319" i="1" s="1"/>
  <c r="X318" i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l="1"/>
  <c r="B319" i="1"/>
  <c r="B321" i="1"/>
  <c r="B320" i="1"/>
  <c r="B318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s="1"/>
  <c r="B323" i="1" l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l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s="1"/>
  <c r="G325" i="1" l="1"/>
  <c r="D326" i="1"/>
  <c r="L326" i="1" s="1"/>
  <c r="O326" i="1" s="1"/>
  <c r="P326" i="1" s="1"/>
  <c r="X326" i="1" s="1"/>
  <c r="E327" i="1"/>
  <c r="U327" i="1"/>
  <c r="W327" i="1" s="1"/>
  <c r="F327" i="1"/>
  <c r="I329" i="1"/>
  <c r="J328" i="1"/>
  <c r="K328" i="1" s="1"/>
  <c r="M328" i="1"/>
  <c r="N328" i="1"/>
  <c r="B326" i="1" l="1"/>
  <c r="B325" i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P327" i="1" s="1"/>
  <c r="X327" i="1" s="1"/>
  <c r="D328" i="1"/>
  <c r="L328" i="1" s="1"/>
  <c r="O328" i="1" s="1"/>
  <c r="P328" i="1" s="1"/>
  <c r="X328" i="1" s="1"/>
  <c r="J330" i="1"/>
  <c r="K330" i="1" s="1"/>
  <c r="M330" i="1"/>
  <c r="I331" i="1"/>
  <c r="N330" i="1"/>
  <c r="E329" i="1"/>
  <c r="F329" i="1"/>
  <c r="U329" i="1"/>
  <c r="W329" i="1" s="1"/>
  <c r="B328" i="1" l="1"/>
  <c r="G328" i="1"/>
  <c r="D329" i="1"/>
  <c r="L329" i="1" s="1"/>
  <c r="O329" i="1" s="1"/>
  <c r="P329" i="1" s="1"/>
  <c r="X329" i="1" s="1"/>
  <c r="E330" i="1"/>
  <c r="F330" i="1"/>
  <c r="U330" i="1"/>
  <c r="W330" i="1" s="1"/>
  <c r="I332" i="1"/>
  <c r="J331" i="1"/>
  <c r="K331" i="1" s="1"/>
  <c r="M331" i="1"/>
  <c r="N331" i="1"/>
  <c r="B329" i="1" l="1"/>
  <c r="B327" i="1"/>
  <c r="G329" i="1"/>
  <c r="E331" i="1"/>
  <c r="F331" i="1"/>
  <c r="U331" i="1"/>
  <c r="W331" i="1" s="1"/>
  <c r="D330" i="1"/>
  <c r="L330" i="1" s="1"/>
  <c r="O330" i="1" s="1"/>
  <c r="P330" i="1" s="1"/>
  <c r="X330" i="1" s="1"/>
  <c r="J332" i="1"/>
  <c r="K332" i="1" s="1"/>
  <c r="M332" i="1"/>
  <c r="I333" i="1"/>
  <c r="N332" i="1"/>
  <c r="B330" i="1" l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l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s="1"/>
  <c r="G332" i="1" l="1"/>
  <c r="D333" i="1"/>
  <c r="L333" i="1" s="1"/>
  <c r="O333" i="1" s="1"/>
  <c r="P333" i="1" s="1"/>
  <c r="X333" i="1" s="1"/>
  <c r="E334" i="1"/>
  <c r="F334" i="1"/>
  <c r="U334" i="1"/>
  <c r="W334" i="1" s="1"/>
  <c r="J335" i="1"/>
  <c r="K335" i="1" s="1"/>
  <c r="M335" i="1"/>
  <c r="I336" i="1"/>
  <c r="N335" i="1"/>
  <c r="B333" i="1" l="1"/>
  <c r="B332" i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P334" i="1" s="1"/>
  <c r="X334" i="1" s="1"/>
  <c r="M337" i="1"/>
  <c r="J337" i="1"/>
  <c r="K337" i="1" s="1"/>
  <c r="I338" i="1"/>
  <c r="N337" i="1"/>
  <c r="D335" i="1"/>
  <c r="G335" i="1" s="1"/>
  <c r="L335" i="1" l="1"/>
  <c r="O335" i="1" s="1"/>
  <c r="P335" i="1" s="1"/>
  <c r="X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l="1"/>
  <c r="B335" i="1"/>
  <c r="B334" i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L337" i="1" l="1"/>
  <c r="O337" i="1" s="1"/>
  <c r="P337" i="1" s="1"/>
  <c r="X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l="1"/>
  <c r="B337" i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L339" i="1" l="1"/>
  <c r="O339" i="1" s="1"/>
  <c r="P339" i="1" s="1"/>
  <c r="X339" i="1" s="1"/>
  <c r="I343" i="1"/>
  <c r="J342" i="1"/>
  <c r="K342" i="1" s="1"/>
  <c r="N342" i="1"/>
  <c r="E341" i="1"/>
  <c r="F341" i="1"/>
  <c r="U341" i="1"/>
  <c r="W341" i="1" s="1"/>
  <c r="D340" i="1"/>
  <c r="G340" i="1" s="1"/>
  <c r="B339" i="1" l="1"/>
  <c r="L340" i="1"/>
  <c r="O340" i="1" s="1"/>
  <c r="P340" i="1" s="1"/>
  <c r="X340" i="1" s="1"/>
  <c r="D341" i="1"/>
  <c r="G341" i="1" s="1"/>
  <c r="E342" i="1"/>
  <c r="F342" i="1"/>
  <c r="U342" i="1"/>
  <c r="W342" i="1" s="1"/>
  <c r="I344" i="1"/>
  <c r="J343" i="1"/>
  <c r="K343" i="1" s="1"/>
  <c r="N343" i="1"/>
  <c r="L341" i="1" l="1"/>
  <c r="O341" i="1" s="1"/>
  <c r="P341" i="1" s="1"/>
  <c r="X341" i="1" s="1"/>
  <c r="D342" i="1"/>
  <c r="G342" i="1" s="1"/>
  <c r="I345" i="1"/>
  <c r="J344" i="1"/>
  <c r="K344" i="1" s="1"/>
  <c r="M342" i="1"/>
  <c r="E343" i="1"/>
  <c r="U343" i="1"/>
  <c r="W343" i="1" s="1"/>
  <c r="F343" i="1"/>
  <c r="B341" i="1" l="1"/>
  <c r="B340" i="1"/>
  <c r="L342" i="1"/>
  <c r="O342" i="1" s="1"/>
  <c r="P342" i="1" s="1"/>
  <c r="X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l="1"/>
  <c r="B342" i="1"/>
  <c r="M344" i="1"/>
  <c r="N344" i="1" s="1"/>
  <c r="G343" i="1"/>
  <c r="J346" i="1"/>
  <c r="K346" i="1" s="1"/>
  <c r="I347" i="1"/>
  <c r="E345" i="1"/>
  <c r="F345" i="1"/>
  <c r="D344" i="1"/>
  <c r="L344" i="1" s="1"/>
  <c r="G344" i="1" l="1"/>
  <c r="M345" i="1"/>
  <c r="O344" i="1"/>
  <c r="P344" i="1" s="1"/>
  <c r="X344" i="1" s="1"/>
  <c r="D345" i="1"/>
  <c r="L345" i="1" s="1"/>
  <c r="I348" i="1"/>
  <c r="J347" i="1"/>
  <c r="K347" i="1" s="1"/>
  <c r="E346" i="1"/>
  <c r="F346" i="1"/>
  <c r="U346" i="1"/>
  <c r="W346" i="1" s="1"/>
  <c r="S344" i="1" l="1"/>
  <c r="B344" i="1"/>
  <c r="G345" i="1"/>
  <c r="I349" i="1"/>
  <c r="J348" i="1"/>
  <c r="K348" i="1" s="1"/>
  <c r="U347" i="1"/>
  <c r="W347" i="1" s="1"/>
  <c r="E347" i="1"/>
  <c r="F347" i="1"/>
  <c r="D346" i="1"/>
  <c r="L346" i="1" s="1"/>
  <c r="M346" i="1"/>
  <c r="N345" i="1"/>
  <c r="N346" i="1" s="1"/>
  <c r="G346" i="1" l="1"/>
  <c r="O345" i="1"/>
  <c r="P345" i="1" s="1"/>
  <c r="X345" i="1" s="1"/>
  <c r="M347" i="1"/>
  <c r="M348" i="1" s="1"/>
  <c r="M349" i="1" s="1"/>
  <c r="O346" i="1"/>
  <c r="P346" i="1" s="1"/>
  <c r="X346" i="1" s="1"/>
  <c r="F348" i="1"/>
  <c r="U348" i="1"/>
  <c r="W348" i="1" s="1"/>
  <c r="E348" i="1"/>
  <c r="D347" i="1"/>
  <c r="G347" i="1" s="1"/>
  <c r="J349" i="1"/>
  <c r="K349" i="1" s="1"/>
  <c r="I350" i="1"/>
  <c r="N347" i="1" l="1"/>
  <c r="N348" i="1" s="1"/>
  <c r="N349" i="1" s="1"/>
  <c r="N350" i="1" s="1"/>
  <c r="S346" i="1"/>
  <c r="B345" i="1"/>
  <c r="S345" i="1"/>
  <c r="L347" i="1"/>
  <c r="D348" i="1"/>
  <c r="G348" i="1" s="1"/>
  <c r="F349" i="1"/>
  <c r="U349" i="1"/>
  <c r="W349" i="1" s="1"/>
  <c r="E349" i="1"/>
  <c r="M350" i="1"/>
  <c r="J350" i="1"/>
  <c r="K350" i="1" s="1"/>
  <c r="I351" i="1"/>
  <c r="O347" i="1" l="1"/>
  <c r="P347" i="1" s="1"/>
  <c r="B346" i="1"/>
  <c r="L348" i="1"/>
  <c r="O348" i="1" s="1"/>
  <c r="P348" i="1" s="1"/>
  <c r="M351" i="1"/>
  <c r="E350" i="1"/>
  <c r="U350" i="1"/>
  <c r="W350" i="1" s="1"/>
  <c r="F350" i="1"/>
  <c r="D349" i="1"/>
  <c r="L349" i="1" s="1"/>
  <c r="O349" i="1" s="1"/>
  <c r="P349" i="1" s="1"/>
  <c r="I352" i="1"/>
  <c r="J351" i="1"/>
  <c r="K351" i="1" s="1"/>
  <c r="N351" i="1"/>
  <c r="X347" i="1" l="1"/>
  <c r="B347" i="1" s="1"/>
  <c r="X348" i="1"/>
  <c r="B348" i="1" s="1"/>
  <c r="X349" i="1"/>
  <c r="B349" i="1" s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D351" i="1" l="1"/>
  <c r="L351" i="1" s="1"/>
  <c r="O351" i="1" s="1"/>
  <c r="P351" i="1" s="1"/>
  <c r="I354" i="1"/>
  <c r="M353" i="1"/>
  <c r="J353" i="1"/>
  <c r="K353" i="1" s="1"/>
  <c r="N353" i="1"/>
  <c r="L350" i="1"/>
  <c r="O350" i="1" s="1"/>
  <c r="P350" i="1" s="1"/>
  <c r="X350" i="1" s="1"/>
  <c r="E352" i="1"/>
  <c r="F352" i="1"/>
  <c r="U352" i="1"/>
  <c r="W352" i="1" s="1"/>
  <c r="X351" i="1" l="1"/>
  <c r="B351" i="1" s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D353" i="1"/>
  <c r="L353" i="1" s="1"/>
  <c r="O353" i="1" s="1"/>
  <c r="P353" i="1" s="1"/>
  <c r="X353" i="1" s="1"/>
  <c r="X352" i="1" l="1"/>
  <c r="B352" i="1" s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l="1"/>
  <c r="B354" i="1" s="1"/>
  <c r="B353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l="1"/>
  <c r="B355" i="1" s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L356" i="1" l="1"/>
  <c r="O356" i="1" s="1"/>
  <c r="P356" i="1" s="1"/>
  <c r="X356" i="1" s="1"/>
  <c r="D357" i="1"/>
  <c r="L357" i="1" s="1"/>
  <c r="O357" i="1" s="1"/>
  <c r="P357" i="1" s="1"/>
  <c r="J359" i="1"/>
  <c r="K359" i="1" s="1"/>
  <c r="I360" i="1"/>
  <c r="M359" i="1"/>
  <c r="N359" i="1"/>
  <c r="E358" i="1"/>
  <c r="F358" i="1"/>
  <c r="U358" i="1"/>
  <c r="W358" i="1" s="1"/>
  <c r="X357" i="1" l="1"/>
  <c r="B357" i="1" s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B356" i="1" l="1"/>
  <c r="L358" i="1"/>
  <c r="O358" i="1" s="1"/>
  <c r="P358" i="1" s="1"/>
  <c r="D359" i="1"/>
  <c r="L359" i="1" s="1"/>
  <c r="O359" i="1" s="1"/>
  <c r="P359" i="1" s="1"/>
  <c r="J361" i="1"/>
  <c r="K361" i="1" s="1"/>
  <c r="M361" i="1"/>
  <c r="I362" i="1"/>
  <c r="N361" i="1"/>
  <c r="E360" i="1"/>
  <c r="U360" i="1"/>
  <c r="W360" i="1" s="1"/>
  <c r="F360" i="1"/>
  <c r="X359" i="1" l="1"/>
  <c r="B359" i="1" s="1"/>
  <c r="X358" i="1"/>
  <c r="B358" i="1" s="1"/>
  <c r="G359" i="1"/>
  <c r="E361" i="1"/>
  <c r="F361" i="1"/>
  <c r="U361" i="1"/>
  <c r="W361" i="1" s="1"/>
  <c r="D360" i="1"/>
  <c r="L360" i="1" s="1"/>
  <c r="O360" i="1" s="1"/>
  <c r="P360" i="1" s="1"/>
  <c r="X360" i="1" s="1"/>
  <c r="I363" i="1"/>
  <c r="J362" i="1"/>
  <c r="K362" i="1" s="1"/>
  <c r="M362" i="1"/>
  <c r="N362" i="1"/>
  <c r="G360" i="1" l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l="1"/>
  <c r="B361" i="1" s="1"/>
  <c r="B360" i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X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L363" i="1" l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X363" i="1" l="1"/>
  <c r="B363" i="1" s="1"/>
  <c r="B362" i="1"/>
  <c r="L364" i="1"/>
  <c r="O364" i="1" s="1"/>
  <c r="P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X364" i="1" l="1"/>
  <c r="B364" i="1" s="1"/>
  <c r="L365" i="1"/>
  <c r="O365" i="1" s="1"/>
  <c r="P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X365" i="1" l="1"/>
  <c r="B365" i="1" s="1"/>
  <c r="L366" i="1"/>
  <c r="O366" i="1" s="1"/>
  <c r="P366" i="1" s="1"/>
  <c r="E368" i="1"/>
  <c r="U368" i="1"/>
  <c r="W368" i="1" s="1"/>
  <c r="F368" i="1"/>
  <c r="D367" i="1"/>
  <c r="L367" i="1" s="1"/>
  <c r="O367" i="1" s="1"/>
  <c r="P367" i="1" s="1"/>
  <c r="X367" i="1" s="1"/>
  <c r="J369" i="1"/>
  <c r="K369" i="1" s="1"/>
  <c r="M369" i="1"/>
  <c r="I370" i="1"/>
  <c r="N369" i="1"/>
  <c r="X366" i="1" l="1"/>
  <c r="B366" i="1" s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l="1"/>
  <c r="B368" i="1" s="1"/>
  <c r="B367" i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X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L370" i="1" l="1"/>
  <c r="O370" i="1" s="1"/>
  <c r="P370" i="1" s="1"/>
  <c r="E372" i="1"/>
  <c r="F372" i="1"/>
  <c r="U372" i="1"/>
  <c r="W372" i="1" s="1"/>
  <c r="J373" i="1"/>
  <c r="K373" i="1" s="1"/>
  <c r="I374" i="1"/>
  <c r="N373" i="1"/>
  <c r="D371" i="1"/>
  <c r="G371" i="1" s="1"/>
  <c r="X370" i="1" l="1"/>
  <c r="B370" i="1" s="1"/>
  <c r="B369" i="1"/>
  <c r="L371" i="1"/>
  <c r="O371" i="1" s="1"/>
  <c r="P371" i="1" s="1"/>
  <c r="I375" i="1"/>
  <c r="J374" i="1"/>
  <c r="K374" i="1" s="1"/>
  <c r="E373" i="1"/>
  <c r="F373" i="1"/>
  <c r="U373" i="1"/>
  <c r="W373" i="1" s="1"/>
  <c r="D372" i="1"/>
  <c r="L372" i="1" s="1"/>
  <c r="X371" i="1" l="1"/>
  <c r="B371" i="1" s="1"/>
  <c r="M373" i="1"/>
  <c r="O372" i="1"/>
  <c r="P372" i="1" s="1"/>
  <c r="D373" i="1"/>
  <c r="L373" i="1" s="1"/>
  <c r="E374" i="1"/>
  <c r="F374" i="1"/>
  <c r="U374" i="1"/>
  <c r="W374" i="1" s="1"/>
  <c r="G372" i="1"/>
  <c r="J375" i="1"/>
  <c r="K375" i="1" s="1"/>
  <c r="I376" i="1"/>
  <c r="X372" i="1" l="1"/>
  <c r="B372" i="1" s="1"/>
  <c r="G373" i="1"/>
  <c r="M374" i="1"/>
  <c r="N374" i="1" s="1"/>
  <c r="O373" i="1"/>
  <c r="P373" i="1" s="1"/>
  <c r="J376" i="1"/>
  <c r="K376" i="1" s="1"/>
  <c r="I377" i="1"/>
  <c r="D374" i="1"/>
  <c r="G374" i="1" s="1"/>
  <c r="E375" i="1"/>
  <c r="U375" i="1"/>
  <c r="W375" i="1" s="1"/>
  <c r="F375" i="1"/>
  <c r="X373" i="1" l="1"/>
  <c r="B373" i="1" s="1"/>
  <c r="L374" i="1"/>
  <c r="M375" i="1" s="1"/>
  <c r="N375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X374" i="1" s="1"/>
  <c r="M376" i="1"/>
  <c r="M377" i="1" s="1"/>
  <c r="O375" i="1"/>
  <c r="P375" i="1" s="1"/>
  <c r="X375" i="1" s="1"/>
  <c r="D376" i="1"/>
  <c r="L376" i="1" s="1"/>
  <c r="G375" i="1"/>
  <c r="I379" i="1"/>
  <c r="J378" i="1"/>
  <c r="K378" i="1" s="1"/>
  <c r="E377" i="1"/>
  <c r="F377" i="1"/>
  <c r="U377" i="1"/>
  <c r="W377" i="1" s="1"/>
  <c r="N376" i="1" l="1"/>
  <c r="N377" i="1" s="1"/>
  <c r="U378" i="1"/>
  <c r="W378" i="1" s="1"/>
  <c r="B375" i="1"/>
  <c r="S375" i="1"/>
  <c r="G376" i="1"/>
  <c r="I380" i="1"/>
  <c r="J379" i="1"/>
  <c r="K379" i="1" s="1"/>
  <c r="F378" i="1"/>
  <c r="E378" i="1"/>
  <c r="D377" i="1"/>
  <c r="L377" i="1" s="1"/>
  <c r="O376" i="1" l="1"/>
  <c r="P376" i="1" s="1"/>
  <c r="B374" i="1"/>
  <c r="G377" i="1"/>
  <c r="M378" i="1"/>
  <c r="O377" i="1"/>
  <c r="P377" i="1" s="1"/>
  <c r="X377" i="1" s="1"/>
  <c r="U379" i="1"/>
  <c r="W379" i="1" s="1"/>
  <c r="F379" i="1"/>
  <c r="E379" i="1"/>
  <c r="D378" i="1"/>
  <c r="L378" i="1" s="1"/>
  <c r="J380" i="1"/>
  <c r="K380" i="1" s="1"/>
  <c r="I381" i="1"/>
  <c r="X376" i="1" l="1"/>
  <c r="B376" i="1" s="1"/>
  <c r="S377" i="1"/>
  <c r="G378" i="1"/>
  <c r="D379" i="1"/>
  <c r="L379" i="1" s="1"/>
  <c r="J381" i="1"/>
  <c r="K381" i="1" s="1"/>
  <c r="I382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7" i="1" l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O379" i="1"/>
  <c r="P379" i="1" s="1"/>
  <c r="O378" i="1"/>
  <c r="P378" i="1" s="1"/>
  <c r="X378" i="1" s="1"/>
  <c r="X379" i="1" l="1"/>
  <c r="B379" i="1" s="1"/>
  <c r="X380" i="1"/>
  <c r="B380" i="1" s="1"/>
  <c r="S378" i="1"/>
  <c r="G380" i="1"/>
  <c r="D381" i="1"/>
  <c r="L381" i="1" s="1"/>
  <c r="O381" i="1" s="1"/>
  <c r="P381" i="1" s="1"/>
  <c r="F382" i="1"/>
  <c r="U382" i="1"/>
  <c r="W382" i="1" s="1"/>
  <c r="E382" i="1"/>
  <c r="J383" i="1"/>
  <c r="K383" i="1" s="1"/>
  <c r="I384" i="1"/>
  <c r="M383" i="1"/>
  <c r="N383" i="1"/>
  <c r="X381" i="1" l="1"/>
  <c r="B381" i="1" s="1"/>
  <c r="B378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l="1"/>
  <c r="B382" i="1" s="1"/>
  <c r="D383" i="1"/>
  <c r="L383" i="1" s="1"/>
  <c r="O383" i="1" s="1"/>
  <c r="P383" i="1" s="1"/>
  <c r="F384" i="1"/>
  <c r="U384" i="1"/>
  <c r="W384" i="1" s="1"/>
  <c r="E384" i="1"/>
  <c r="G382" i="1"/>
  <c r="M385" i="1"/>
  <c r="J385" i="1"/>
  <c r="K385" i="1" s="1"/>
  <c r="I386" i="1"/>
  <c r="N385" i="1"/>
  <c r="X383" i="1" l="1"/>
  <c r="B383" i="1" s="1"/>
  <c r="G383" i="1"/>
  <c r="I387" i="1"/>
  <c r="J386" i="1"/>
  <c r="K386" i="1" s="1"/>
  <c r="M386" i="1"/>
  <c r="N386" i="1"/>
  <c r="D384" i="1"/>
  <c r="L384" i="1" s="1"/>
  <c r="O384" i="1" s="1"/>
  <c r="P384" i="1" s="1"/>
  <c r="F385" i="1"/>
  <c r="U385" i="1"/>
  <c r="W385" i="1" s="1"/>
  <c r="E385" i="1"/>
  <c r="X384" i="1" l="1"/>
  <c r="B384" i="1" s="1"/>
  <c r="G384" i="1"/>
  <c r="F386" i="1"/>
  <c r="U386" i="1"/>
  <c r="W386" i="1" s="1"/>
  <c r="E386" i="1"/>
  <c r="D385" i="1"/>
  <c r="L385" i="1" s="1"/>
  <c r="O385" i="1" s="1"/>
  <c r="P385" i="1" s="1"/>
  <c r="M387" i="1"/>
  <c r="I388" i="1"/>
  <c r="J387" i="1"/>
  <c r="K387" i="1" s="1"/>
  <c r="N387" i="1"/>
  <c r="X385" i="1" l="1"/>
  <c r="B385" i="1" s="1"/>
  <c r="G385" i="1"/>
  <c r="J388" i="1"/>
  <c r="K388" i="1" s="1"/>
  <c r="M388" i="1"/>
  <c r="I389" i="1"/>
  <c r="N388" i="1"/>
  <c r="D386" i="1"/>
  <c r="L386" i="1" s="1"/>
  <c r="O386" i="1" s="1"/>
  <c r="P386" i="1" s="1"/>
  <c r="F387" i="1"/>
  <c r="E387" i="1"/>
  <c r="U387" i="1"/>
  <c r="W387" i="1" s="1"/>
  <c r="X386" i="1" l="1"/>
  <c r="B386" i="1" s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L387" i="1" l="1"/>
  <c r="O387" i="1" s="1"/>
  <c r="P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X387" i="1" l="1"/>
  <c r="B387" i="1" s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L388" i="1"/>
  <c r="O388" i="1" s="1"/>
  <c r="P388" i="1" s="1"/>
  <c r="X388" i="1" s="1"/>
  <c r="X389" i="1" l="1"/>
  <c r="B389" i="1" s="1"/>
  <c r="D390" i="1"/>
  <c r="L390" i="1" s="1"/>
  <c r="O390" i="1" s="1"/>
  <c r="P390" i="1" s="1"/>
  <c r="J392" i="1"/>
  <c r="K392" i="1" s="1"/>
  <c r="M392" i="1"/>
  <c r="I393" i="1"/>
  <c r="N392" i="1"/>
  <c r="F391" i="1"/>
  <c r="U391" i="1"/>
  <c r="W391" i="1" s="1"/>
  <c r="E391" i="1"/>
  <c r="G389" i="1"/>
  <c r="X390" i="1" l="1"/>
  <c r="B390" i="1" s="1"/>
  <c r="B388" i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l="1"/>
  <c r="B391" i="1" s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G391" i="1"/>
  <c r="X392" i="1" l="1"/>
  <c r="B392" i="1" s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D394" i="1" l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l="1"/>
  <c r="B393" i="1" s="1"/>
  <c r="L394" i="1"/>
  <c r="O394" i="1" s="1"/>
  <c r="P394" i="1" s="1"/>
  <c r="F396" i="1"/>
  <c r="E396" i="1"/>
  <c r="U396" i="1"/>
  <c r="W396" i="1" s="1"/>
  <c r="D395" i="1"/>
  <c r="L395" i="1" s="1"/>
  <c r="O395" i="1" s="1"/>
  <c r="P395" i="1" s="1"/>
  <c r="X395" i="1" s="1"/>
  <c r="J397" i="1"/>
  <c r="K397" i="1" s="1"/>
  <c r="M397" i="1"/>
  <c r="I398" i="1"/>
  <c r="N397" i="1"/>
  <c r="X394" i="1" l="1"/>
  <c r="B394" i="1" s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B395" i="1" l="1"/>
  <c r="L396" i="1"/>
  <c r="O396" i="1" s="1"/>
  <c r="P396" i="1" s="1"/>
  <c r="X396" i="1" s="1"/>
  <c r="I400" i="1"/>
  <c r="M399" i="1"/>
  <c r="J399" i="1"/>
  <c r="K399" i="1" s="1"/>
  <c r="N399" i="1"/>
  <c r="D397" i="1"/>
  <c r="L397" i="1" s="1"/>
  <c r="O397" i="1" s="1"/>
  <c r="P397" i="1" s="1"/>
  <c r="F398" i="1"/>
  <c r="U398" i="1"/>
  <c r="W398" i="1" s="1"/>
  <c r="E398" i="1"/>
  <c r="X397" i="1" l="1"/>
  <c r="B397" i="1" s="1"/>
  <c r="G397" i="1"/>
  <c r="F399" i="1"/>
  <c r="U399" i="1"/>
  <c r="W399" i="1" s="1"/>
  <c r="E399" i="1"/>
  <c r="D398" i="1"/>
  <c r="L398" i="1" s="1"/>
  <c r="O398" i="1" s="1"/>
  <c r="P398" i="1" s="1"/>
  <c r="X398" i="1" s="1"/>
  <c r="J400" i="1"/>
  <c r="K400" i="1" s="1"/>
  <c r="I401" i="1"/>
  <c r="M400" i="1"/>
  <c r="N400" i="1"/>
  <c r="B396" i="1" l="1"/>
  <c r="G398" i="1"/>
  <c r="B398" i="1"/>
  <c r="F400" i="1"/>
  <c r="E400" i="1"/>
  <c r="U400" i="1"/>
  <c r="W400" i="1" s="1"/>
  <c r="D399" i="1"/>
  <c r="L399" i="1" s="1"/>
  <c r="O399" i="1" s="1"/>
  <c r="P399" i="1" s="1"/>
  <c r="J401" i="1"/>
  <c r="K401" i="1" s="1"/>
  <c r="I402" i="1"/>
  <c r="N401" i="1"/>
  <c r="M401" i="1"/>
  <c r="X399" i="1" l="1"/>
  <c r="B399" i="1" s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L400" i="1" l="1"/>
  <c r="O400" i="1" s="1"/>
  <c r="P400" i="1" s="1"/>
  <c r="D401" i="1"/>
  <c r="L401" i="1" s="1"/>
  <c r="O401" i="1" s="1"/>
  <c r="P401" i="1" s="1"/>
  <c r="J403" i="1"/>
  <c r="K403" i="1" s="1"/>
  <c r="I404" i="1"/>
  <c r="N403" i="1"/>
  <c r="F402" i="1"/>
  <c r="E402" i="1"/>
  <c r="U402" i="1"/>
  <c r="W402" i="1" s="1"/>
  <c r="X401" i="1" l="1"/>
  <c r="B401" i="1" s="1"/>
  <c r="X400" i="1"/>
  <c r="B400" i="1" s="1"/>
  <c r="G401" i="1"/>
  <c r="I405" i="1"/>
  <c r="J404" i="1"/>
  <c r="K404" i="1" s="1"/>
  <c r="N404" i="1"/>
  <c r="F403" i="1"/>
  <c r="E403" i="1"/>
  <c r="U403" i="1"/>
  <c r="W403" i="1" s="1"/>
  <c r="D402" i="1"/>
  <c r="L402" i="1" s="1"/>
  <c r="G402" i="1" l="1"/>
  <c r="M403" i="1"/>
  <c r="O402" i="1"/>
  <c r="P402" i="1" s="1"/>
  <c r="X402" i="1" s="1"/>
  <c r="D403" i="1"/>
  <c r="L403" i="1" s="1"/>
  <c r="F404" i="1"/>
  <c r="U404" i="1"/>
  <c r="W404" i="1" s="1"/>
  <c r="E404" i="1"/>
  <c r="J405" i="1"/>
  <c r="K405" i="1" s="1"/>
  <c r="I406" i="1"/>
  <c r="G403" i="1" l="1"/>
  <c r="D404" i="1"/>
  <c r="G404" i="1" s="1"/>
  <c r="M404" i="1"/>
  <c r="O403" i="1"/>
  <c r="P403" i="1" s="1"/>
  <c r="I407" i="1"/>
  <c r="J406" i="1"/>
  <c r="K406" i="1" s="1"/>
  <c r="F405" i="1"/>
  <c r="E405" i="1"/>
  <c r="U405" i="1"/>
  <c r="W405" i="1" s="1"/>
  <c r="X403" i="1" l="1"/>
  <c r="B403" i="1" s="1"/>
  <c r="B402" i="1"/>
  <c r="U406" i="1"/>
  <c r="W406" i="1" s="1"/>
  <c r="L404" i="1"/>
  <c r="O404" i="1" s="1"/>
  <c r="P404" i="1" s="1"/>
  <c r="F406" i="1"/>
  <c r="E406" i="1"/>
  <c r="I408" i="1"/>
  <c r="J407" i="1"/>
  <c r="K407" i="1" s="1"/>
  <c r="D405" i="1"/>
  <c r="G405" i="1" s="1"/>
  <c r="X404" i="1" l="1"/>
  <c r="B404" i="1" s="1"/>
  <c r="M405" i="1"/>
  <c r="N405" i="1" s="1"/>
  <c r="L405" i="1"/>
  <c r="F407" i="1"/>
  <c r="E407" i="1"/>
  <c r="U407" i="1"/>
  <c r="W407" i="1" s="1"/>
  <c r="J408" i="1"/>
  <c r="K408" i="1" s="1"/>
  <c r="I409" i="1"/>
  <c r="D406" i="1"/>
  <c r="L406" i="1" s="1"/>
  <c r="M406" i="1" l="1"/>
  <c r="M407" i="1" s="1"/>
  <c r="N406" i="1"/>
  <c r="N407" i="1" s="1"/>
  <c r="O405" i="1"/>
  <c r="P405" i="1" s="1"/>
  <c r="X405" i="1" s="1"/>
  <c r="J409" i="1"/>
  <c r="K409" i="1" s="1"/>
  <c r="I410" i="1"/>
  <c r="F408" i="1"/>
  <c r="E408" i="1"/>
  <c r="U408" i="1"/>
  <c r="W408" i="1" s="1"/>
  <c r="G406" i="1"/>
  <c r="D407" i="1"/>
  <c r="G407" i="1" s="1"/>
  <c r="S405" i="1" l="1"/>
  <c r="O406" i="1"/>
  <c r="P406" i="1" s="1"/>
  <c r="L407" i="1"/>
  <c r="O407" i="1" s="1"/>
  <c r="P407" i="1" s="1"/>
  <c r="X407" i="1" s="1"/>
  <c r="S406" i="1"/>
  <c r="D408" i="1"/>
  <c r="G408" i="1" s="1"/>
  <c r="J410" i="1"/>
  <c r="K410" i="1" s="1"/>
  <c r="I411" i="1"/>
  <c r="F409" i="1"/>
  <c r="E409" i="1"/>
  <c r="U409" i="1"/>
  <c r="W409" i="1" s="1"/>
  <c r="X406" i="1" l="1"/>
  <c r="B406" i="1" s="1"/>
  <c r="M408" i="1"/>
  <c r="B407" i="1"/>
  <c r="B405" i="1"/>
  <c r="L408" i="1"/>
  <c r="J411" i="1"/>
  <c r="K411" i="1" s="1"/>
  <c r="I412" i="1"/>
  <c r="F410" i="1"/>
  <c r="E410" i="1"/>
  <c r="U410" i="1"/>
  <c r="W410" i="1" s="1"/>
  <c r="D409" i="1"/>
  <c r="L409" i="1" s="1"/>
  <c r="M409" i="1" l="1"/>
  <c r="M410" i="1" s="1"/>
  <c r="M411" i="1" s="1"/>
  <c r="M412" i="1" s="1"/>
  <c r="N408" i="1"/>
  <c r="N409" i="1" s="1"/>
  <c r="N410" i="1" s="1"/>
  <c r="N411" i="1" s="1"/>
  <c r="N412" i="1" s="1"/>
  <c r="G409" i="1"/>
  <c r="D410" i="1"/>
  <c r="L410" i="1" s="1"/>
  <c r="J412" i="1"/>
  <c r="K412" i="1" s="1"/>
  <c r="I413" i="1"/>
  <c r="F411" i="1"/>
  <c r="U411" i="1"/>
  <c r="W411" i="1" s="1"/>
  <c r="E411" i="1"/>
  <c r="O410" i="1" l="1"/>
  <c r="P410" i="1" s="1"/>
  <c r="O408" i="1"/>
  <c r="P408" i="1" s="1"/>
  <c r="O409" i="1"/>
  <c r="P409" i="1" s="1"/>
  <c r="X409" i="1" s="1"/>
  <c r="G410" i="1"/>
  <c r="D411" i="1"/>
  <c r="L411" i="1" s="1"/>
  <c r="O411" i="1" s="1"/>
  <c r="P411" i="1" s="1"/>
  <c r="F412" i="1"/>
  <c r="E412" i="1"/>
  <c r="U412" i="1"/>
  <c r="W412" i="1" s="1"/>
  <c r="J413" i="1"/>
  <c r="K413" i="1" s="1"/>
  <c r="M413" i="1"/>
  <c r="I414" i="1"/>
  <c r="N413" i="1"/>
  <c r="X411" i="1" l="1"/>
  <c r="B411" i="1" s="1"/>
  <c r="X408" i="1"/>
  <c r="B408" i="1" s="1"/>
  <c r="X410" i="1"/>
  <c r="B410" i="1" s="1"/>
  <c r="B409" i="1"/>
  <c r="G411" i="1"/>
  <c r="F413" i="1"/>
  <c r="E413" i="1"/>
  <c r="U413" i="1"/>
  <c r="W413" i="1" s="1"/>
  <c r="D412" i="1"/>
  <c r="L412" i="1" s="1"/>
  <c r="O412" i="1" s="1"/>
  <c r="P412" i="1" s="1"/>
  <c r="M414" i="1"/>
  <c r="J414" i="1"/>
  <c r="K414" i="1" s="1"/>
  <c r="I415" i="1"/>
  <c r="N414" i="1"/>
  <c r="X412" i="1" l="1"/>
  <c r="B412" i="1" s="1"/>
  <c r="G412" i="1"/>
  <c r="D413" i="1"/>
  <c r="L413" i="1" s="1"/>
  <c r="O413" i="1" s="1"/>
  <c r="P413" i="1" s="1"/>
  <c r="F414" i="1"/>
  <c r="U414" i="1"/>
  <c r="W414" i="1" s="1"/>
  <c r="E414" i="1"/>
  <c r="J415" i="1"/>
  <c r="K415" i="1" s="1"/>
  <c r="I416" i="1"/>
  <c r="M415" i="1"/>
  <c r="N415" i="1"/>
  <c r="X413" i="1" l="1"/>
  <c r="B413" i="1" s="1"/>
  <c r="G413" i="1"/>
  <c r="J416" i="1"/>
  <c r="K416" i="1" s="1"/>
  <c r="I417" i="1"/>
  <c r="M416" i="1"/>
  <c r="N416" i="1"/>
  <c r="D414" i="1"/>
  <c r="L414" i="1" s="1"/>
  <c r="O414" i="1" s="1"/>
  <c r="P414" i="1" s="1"/>
  <c r="F415" i="1"/>
  <c r="U415" i="1"/>
  <c r="W415" i="1" s="1"/>
  <c r="E415" i="1"/>
  <c r="X414" i="1" l="1"/>
  <c r="B414" i="1" s="1"/>
  <c r="G414" i="1"/>
  <c r="D415" i="1"/>
  <c r="L415" i="1" s="1"/>
  <c r="O415" i="1" s="1"/>
  <c r="P415" i="1" s="1"/>
  <c r="J417" i="1"/>
  <c r="K417" i="1" s="1"/>
  <c r="M417" i="1"/>
  <c r="I418" i="1"/>
  <c r="N417" i="1"/>
  <c r="F416" i="1"/>
  <c r="U416" i="1"/>
  <c r="W416" i="1" s="1"/>
  <c r="E416" i="1"/>
  <c r="X415" i="1" l="1"/>
  <c r="B415" i="1" s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s="1"/>
  <c r="F418" i="1" l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G416" i="1"/>
  <c r="X417" i="1" l="1"/>
  <c r="B417" i="1" s="1"/>
  <c r="B416" i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l="1"/>
  <c r="B418" i="1" s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l="1"/>
  <c r="B419" i="1" s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G419" i="1"/>
  <c r="X420" i="1" l="1"/>
  <c r="B420" i="1" s="1"/>
  <c r="F422" i="1"/>
  <c r="U422" i="1"/>
  <c r="W422" i="1" s="1"/>
  <c r="E422" i="1"/>
  <c r="D421" i="1"/>
  <c r="L421" i="1" s="1"/>
  <c r="O421" i="1" s="1"/>
  <c r="P421" i="1" s="1"/>
  <c r="G420" i="1"/>
  <c r="J423" i="1"/>
  <c r="K423" i="1" s="1"/>
  <c r="I424" i="1"/>
  <c r="M423" i="1"/>
  <c r="N423" i="1"/>
  <c r="X421" i="1" l="1"/>
  <c r="B421" i="1" s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L422" i="1" l="1"/>
  <c r="O422" i="1" s="1"/>
  <c r="P422" i="1" s="1"/>
  <c r="F424" i="1"/>
  <c r="U424" i="1"/>
  <c r="W424" i="1" s="1"/>
  <c r="E424" i="1"/>
  <c r="D423" i="1"/>
  <c r="L423" i="1" s="1"/>
  <c r="O423" i="1" s="1"/>
  <c r="P423" i="1" s="1"/>
  <c r="X423" i="1" s="1"/>
  <c r="J425" i="1"/>
  <c r="K425" i="1" s="1"/>
  <c r="I426" i="1"/>
  <c r="M425" i="1"/>
  <c r="N425" i="1"/>
  <c r="X422" i="1" l="1"/>
  <c r="B422" i="1" s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l="1"/>
  <c r="B424" i="1" s="1"/>
  <c r="B423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J428" i="1" l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L425" i="1"/>
  <c r="O425" i="1" s="1"/>
  <c r="P425" i="1" s="1"/>
  <c r="X425" i="1" s="1"/>
  <c r="X426" i="1" l="1"/>
  <c r="B426" i="1" s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B425" i="1" l="1"/>
  <c r="L427" i="1"/>
  <c r="O427" i="1" s="1"/>
  <c r="P427" i="1" s="1"/>
  <c r="X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F430" i="1" l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L428" i="1"/>
  <c r="O428" i="1" s="1"/>
  <c r="P428" i="1" s="1"/>
  <c r="X429" i="1" l="1"/>
  <c r="B429" i="1" s="1"/>
  <c r="X428" i="1"/>
  <c r="B428" i="1" s="1"/>
  <c r="B427" i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X430" i="1" s="1"/>
  <c r="G429" i="1"/>
  <c r="D431" i="1" l="1"/>
  <c r="G431" i="1" s="1"/>
  <c r="J433" i="1"/>
  <c r="K433" i="1" s="1"/>
  <c r="I434" i="1"/>
  <c r="N433" i="1"/>
  <c r="F432" i="1"/>
  <c r="U432" i="1"/>
  <c r="W432" i="1" s="1"/>
  <c r="E432" i="1"/>
  <c r="G430" i="1"/>
  <c r="M433" i="1"/>
  <c r="B430" i="1" l="1"/>
  <c r="L431" i="1"/>
  <c r="O431" i="1" s="1"/>
  <c r="P431" i="1" s="1"/>
  <c r="X431" i="1" s="1"/>
  <c r="F433" i="1"/>
  <c r="U433" i="1"/>
  <c r="W433" i="1" s="1"/>
  <c r="E433" i="1"/>
  <c r="I435" i="1"/>
  <c r="J434" i="1"/>
  <c r="K434" i="1" s="1"/>
  <c r="N434" i="1"/>
  <c r="D432" i="1"/>
  <c r="G432" i="1" s="1"/>
  <c r="L432" i="1" l="1"/>
  <c r="O432" i="1" s="1"/>
  <c r="P432" i="1" s="1"/>
  <c r="F434" i="1"/>
  <c r="E434" i="1"/>
  <c r="U434" i="1"/>
  <c r="W434" i="1" s="1"/>
  <c r="I436" i="1"/>
  <c r="J435" i="1"/>
  <c r="K435" i="1" s="1"/>
  <c r="N435" i="1"/>
  <c r="D433" i="1"/>
  <c r="G433" i="1" s="1"/>
  <c r="X432" i="1" l="1"/>
  <c r="B432" i="1" s="1"/>
  <c r="B431" i="1"/>
  <c r="L433" i="1"/>
  <c r="O433" i="1" s="1"/>
  <c r="P433" i="1" s="1"/>
  <c r="M434" i="1"/>
  <c r="F435" i="1"/>
  <c r="E435" i="1"/>
  <c r="U435" i="1"/>
  <c r="W435" i="1" s="1"/>
  <c r="J436" i="1"/>
  <c r="K436" i="1" s="1"/>
  <c r="I437" i="1"/>
  <c r="D434" i="1"/>
  <c r="L434" i="1" s="1"/>
  <c r="X433" i="1" l="1"/>
  <c r="B433" i="1" s="1"/>
  <c r="G434" i="1"/>
  <c r="I438" i="1"/>
  <c r="J437" i="1"/>
  <c r="K437" i="1" s="1"/>
  <c r="D435" i="1"/>
  <c r="L435" i="1" s="1"/>
  <c r="O435" i="1" s="1"/>
  <c r="P435" i="1" s="1"/>
  <c r="F436" i="1"/>
  <c r="E436" i="1"/>
  <c r="U436" i="1"/>
  <c r="W436" i="1" s="1"/>
  <c r="M435" i="1"/>
  <c r="O434" i="1"/>
  <c r="P434" i="1" s="1"/>
  <c r="X435" i="1" l="1"/>
  <c r="B435" i="1" s="1"/>
  <c r="X434" i="1"/>
  <c r="B434" i="1" s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L436" i="1" l="1"/>
  <c r="O436" i="1" s="1"/>
  <c r="P436" i="1" s="1"/>
  <c r="F438" i="1"/>
  <c r="U438" i="1"/>
  <c r="W438" i="1" s="1"/>
  <c r="E438" i="1"/>
  <c r="D437" i="1"/>
  <c r="L437" i="1" s="1"/>
  <c r="J439" i="1"/>
  <c r="K439" i="1" s="1"/>
  <c r="I440" i="1"/>
  <c r="S436" i="1" l="1"/>
  <c r="X436" i="1"/>
  <c r="M437" i="1"/>
  <c r="N437" i="1" s="1"/>
  <c r="O437" i="1" s="1"/>
  <c r="P437" i="1" s="1"/>
  <c r="X437" i="1" s="1"/>
  <c r="G437" i="1"/>
  <c r="J440" i="1"/>
  <c r="K440" i="1" s="1"/>
  <c r="I441" i="1"/>
  <c r="F439" i="1"/>
  <c r="E439" i="1"/>
  <c r="U439" i="1"/>
  <c r="W439" i="1" s="1"/>
  <c r="D438" i="1"/>
  <c r="L438" i="1" s="1"/>
  <c r="M438" i="1" l="1"/>
  <c r="M439" i="1" s="1"/>
  <c r="M440" i="1" s="1"/>
  <c r="M441" i="1" s="1"/>
  <c r="N438" i="1"/>
  <c r="N439" i="1" s="1"/>
  <c r="N440" i="1" s="1"/>
  <c r="N441" i="1" s="1"/>
  <c r="S437" i="1"/>
  <c r="G438" i="1"/>
  <c r="B436" i="1"/>
  <c r="D439" i="1"/>
  <c r="L439" i="1" s="1"/>
  <c r="I442" i="1"/>
  <c r="J441" i="1"/>
  <c r="K441" i="1" s="1"/>
  <c r="F440" i="1"/>
  <c r="U440" i="1"/>
  <c r="W440" i="1" s="1"/>
  <c r="E440" i="1"/>
  <c r="O439" i="1" l="1"/>
  <c r="P439" i="1" s="1"/>
  <c r="B437" i="1"/>
  <c r="O438" i="1"/>
  <c r="P438" i="1" s="1"/>
  <c r="X438" i="1" s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M442" i="1"/>
  <c r="X440" i="1" l="1"/>
  <c r="B440" i="1" s="1"/>
  <c r="X439" i="1"/>
  <c r="B439" i="1" s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L441" i="1"/>
  <c r="O441" i="1" s="1"/>
  <c r="P441" i="1" s="1"/>
  <c r="X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l="1"/>
  <c r="B442" i="1" s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1" i="1" l="1"/>
  <c r="L443" i="1"/>
  <c r="O443" i="1" s="1"/>
  <c r="P443" i="1" s="1"/>
  <c r="D444" i="1"/>
  <c r="L444" i="1" s="1"/>
  <c r="O444" i="1" s="1"/>
  <c r="P444" i="1" s="1"/>
  <c r="J446" i="1"/>
  <c r="K446" i="1" s="1"/>
  <c r="I447" i="1"/>
  <c r="M446" i="1"/>
  <c r="N446" i="1"/>
  <c r="F445" i="1"/>
  <c r="E445" i="1"/>
  <c r="U445" i="1"/>
  <c r="W445" i="1" s="1"/>
  <c r="X444" i="1" l="1"/>
  <c r="B444" i="1" s="1"/>
  <c r="X443" i="1"/>
  <c r="B443" i="1" s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l="1"/>
  <c r="B445" i="1" s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F448" i="1" l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L446" i="1"/>
  <c r="O446" i="1" s="1"/>
  <c r="P446" i="1" s="1"/>
  <c r="X446" i="1" s="1"/>
  <c r="X447" i="1" l="1"/>
  <c r="B447" i="1" s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G447" i="1"/>
  <c r="X448" i="1" l="1"/>
  <c r="B448" i="1" s="1"/>
  <c r="B446" i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G448" i="1"/>
  <c r="X449" i="1" l="1"/>
  <c r="B449" i="1" s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G449" i="1"/>
  <c r="X450" i="1" l="1"/>
  <c r="B450" i="1" s="1"/>
  <c r="D451" i="1"/>
  <c r="L451" i="1" s="1"/>
  <c r="O451" i="1" s="1"/>
  <c r="P451" i="1" s="1"/>
  <c r="X451" i="1" s="1"/>
  <c r="F452" i="1"/>
  <c r="U452" i="1"/>
  <c r="W452" i="1" s="1"/>
  <c r="E452" i="1"/>
  <c r="M453" i="1"/>
  <c r="J453" i="1"/>
  <c r="K453" i="1" s="1"/>
  <c r="I454" i="1"/>
  <c r="N453" i="1"/>
  <c r="G450" i="1"/>
  <c r="G451" i="1" l="1"/>
  <c r="F453" i="1"/>
  <c r="U453" i="1"/>
  <c r="W453" i="1" s="1"/>
  <c r="E453" i="1"/>
  <c r="D452" i="1"/>
  <c r="G452" i="1" s="1"/>
  <c r="J454" i="1"/>
  <c r="K454" i="1" s="1"/>
  <c r="I455" i="1"/>
  <c r="M454" i="1"/>
  <c r="N454" i="1"/>
  <c r="B451" i="1" l="1"/>
  <c r="L452" i="1"/>
  <c r="O452" i="1" s="1"/>
  <c r="P452" i="1" s="1"/>
  <c r="X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L453" i="1" l="1"/>
  <c r="O453" i="1" s="1"/>
  <c r="P453" i="1" s="1"/>
  <c r="D454" i="1"/>
  <c r="L454" i="1" s="1"/>
  <c r="O454" i="1" s="1"/>
  <c r="P454" i="1" s="1"/>
  <c r="M456" i="1"/>
  <c r="J456" i="1"/>
  <c r="K456" i="1" s="1"/>
  <c r="I457" i="1"/>
  <c r="N456" i="1"/>
  <c r="F455" i="1"/>
  <c r="E455" i="1"/>
  <c r="U455" i="1"/>
  <c r="W455" i="1" s="1"/>
  <c r="X454" i="1" l="1"/>
  <c r="B454" i="1" s="1"/>
  <c r="X453" i="1"/>
  <c r="B453" i="1" s="1"/>
  <c r="B452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F457" i="1" l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s="1"/>
  <c r="J459" i="1" l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l="1"/>
  <c r="B456" i="1" s="1"/>
  <c r="B455" i="1"/>
  <c r="L457" i="1"/>
  <c r="O457" i="1" s="1"/>
  <c r="P457" i="1" s="1"/>
  <c r="D458" i="1"/>
  <c r="L458" i="1" s="1"/>
  <c r="O458" i="1" s="1"/>
  <c r="P458" i="1" s="1"/>
  <c r="X458" i="1" s="1"/>
  <c r="M460" i="1"/>
  <c r="I461" i="1"/>
  <c r="J460" i="1"/>
  <c r="K460" i="1" s="1"/>
  <c r="N460" i="1"/>
  <c r="F459" i="1"/>
  <c r="U459" i="1"/>
  <c r="W459" i="1" s="1"/>
  <c r="E459" i="1"/>
  <c r="X457" i="1" l="1"/>
  <c r="B457" i="1" s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B458" i="1" l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L459" i="1"/>
  <c r="O459" i="1" s="1"/>
  <c r="P459" i="1" s="1"/>
  <c r="X459" i="1" s="1"/>
  <c r="X460" i="1" l="1"/>
  <c r="B460" i="1" s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B459" i="1" l="1"/>
  <c r="L461" i="1"/>
  <c r="O461" i="1" s="1"/>
  <c r="P461" i="1" s="1"/>
  <c r="X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l="1"/>
  <c r="B462" i="1" s="1"/>
  <c r="J465" i="1"/>
  <c r="K465" i="1" s="1"/>
  <c r="I466" i="1"/>
  <c r="F464" i="1"/>
  <c r="U464" i="1"/>
  <c r="W464" i="1" s="1"/>
  <c r="E464" i="1"/>
  <c r="G462" i="1"/>
  <c r="D463" i="1"/>
  <c r="G463" i="1" s="1"/>
  <c r="B461" i="1" l="1"/>
  <c r="L463" i="1"/>
  <c r="D464" i="1"/>
  <c r="G464" i="1" s="1"/>
  <c r="J466" i="1"/>
  <c r="K466" i="1" s="1"/>
  <c r="I467" i="1"/>
  <c r="F465" i="1"/>
  <c r="U465" i="1"/>
  <c r="W465" i="1" s="1"/>
  <c r="E465" i="1"/>
  <c r="L464" i="1" l="1"/>
  <c r="O463" i="1"/>
  <c r="P463" i="1" s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X463" i="1" l="1"/>
  <c r="B463" i="1" s="1"/>
  <c r="M465" i="1"/>
  <c r="O464" i="1"/>
  <c r="P464" i="1" s="1"/>
  <c r="D466" i="1"/>
  <c r="G466" i="1" s="1"/>
  <c r="L465" i="1"/>
  <c r="I469" i="1"/>
  <c r="J468" i="1"/>
  <c r="K468" i="1" s="1"/>
  <c r="E467" i="1"/>
  <c r="F467" i="1"/>
  <c r="U467" i="1"/>
  <c r="W467" i="1" s="1"/>
  <c r="X464" i="1" l="1"/>
  <c r="B464" i="1" s="1"/>
  <c r="L466" i="1"/>
  <c r="D467" i="1"/>
  <c r="G467" i="1" s="1"/>
  <c r="I470" i="1"/>
  <c r="J469" i="1"/>
  <c r="K469" i="1" s="1"/>
  <c r="M466" i="1"/>
  <c r="O465" i="1"/>
  <c r="P465" i="1" s="1"/>
  <c r="X465" i="1" s="1"/>
  <c r="U468" i="1"/>
  <c r="W468" i="1" s="1"/>
  <c r="F468" i="1"/>
  <c r="E468" i="1"/>
  <c r="M467" i="1" l="1"/>
  <c r="M468" i="1" s="1"/>
  <c r="N466" i="1"/>
  <c r="U469" i="1"/>
  <c r="W469" i="1" s="1"/>
  <c r="S465" i="1"/>
  <c r="L467" i="1"/>
  <c r="D468" i="1"/>
  <c r="G468" i="1" s="1"/>
  <c r="F469" i="1"/>
  <c r="E469" i="1"/>
  <c r="I471" i="1"/>
  <c r="J470" i="1"/>
  <c r="K470" i="1" s="1"/>
  <c r="B465" i="1" l="1"/>
  <c r="N467" i="1"/>
  <c r="N468" i="1" s="1"/>
  <c r="O466" i="1"/>
  <c r="P466" i="1" s="1"/>
  <c r="X466" i="1" s="1"/>
  <c r="L468" i="1"/>
  <c r="D469" i="1"/>
  <c r="L469" i="1" s="1"/>
  <c r="I472" i="1"/>
  <c r="J471" i="1"/>
  <c r="K471" i="1" s="1"/>
  <c r="M469" i="1"/>
  <c r="E470" i="1"/>
  <c r="U470" i="1"/>
  <c r="W470" i="1" s="1"/>
  <c r="F470" i="1"/>
  <c r="O468" i="1" l="1"/>
  <c r="P468" i="1" s="1"/>
  <c r="O467" i="1"/>
  <c r="P467" i="1" s="1"/>
  <c r="G469" i="1"/>
  <c r="F471" i="1"/>
  <c r="U471" i="1"/>
  <c r="W471" i="1" s="1"/>
  <c r="E471" i="1"/>
  <c r="J472" i="1"/>
  <c r="K472" i="1" s="1"/>
  <c r="I473" i="1"/>
  <c r="M470" i="1"/>
  <c r="M471" i="1" s="1"/>
  <c r="M472" i="1" s="1"/>
  <c r="N469" i="1"/>
  <c r="N470" i="1" s="1"/>
  <c r="N471" i="1" s="1"/>
  <c r="N472" i="1" s="1"/>
  <c r="D470" i="1"/>
  <c r="L470" i="1" s="1"/>
  <c r="X467" i="1" l="1"/>
  <c r="B467" i="1" s="1"/>
  <c r="S468" i="1"/>
  <c r="X468" i="1"/>
  <c r="B468" i="1" s="1"/>
  <c r="B466" i="1"/>
  <c r="G470" i="1"/>
  <c r="M473" i="1"/>
  <c r="O470" i="1"/>
  <c r="P470" i="1" s="1"/>
  <c r="E472" i="1"/>
  <c r="F472" i="1"/>
  <c r="U472" i="1"/>
  <c r="W472" i="1" s="1"/>
  <c r="D471" i="1"/>
  <c r="L471" i="1" s="1"/>
  <c r="O471" i="1" s="1"/>
  <c r="P471" i="1" s="1"/>
  <c r="J473" i="1"/>
  <c r="K473" i="1" s="1"/>
  <c r="I474" i="1"/>
  <c r="N473" i="1"/>
  <c r="O469" i="1"/>
  <c r="P469" i="1" s="1"/>
  <c r="X469" i="1" s="1"/>
  <c r="X471" i="1" l="1"/>
  <c r="B471" i="1" s="1"/>
  <c r="X470" i="1"/>
  <c r="B470" i="1" s="1"/>
  <c r="S469" i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l="1"/>
  <c r="B472" i="1" s="1"/>
  <c r="B469" i="1"/>
  <c r="E474" i="1"/>
  <c r="F474" i="1"/>
  <c r="U474" i="1"/>
  <c r="W474" i="1" s="1"/>
  <c r="D473" i="1"/>
  <c r="L473" i="1" s="1"/>
  <c r="O473" i="1" s="1"/>
  <c r="P473" i="1" s="1"/>
  <c r="G472" i="1"/>
  <c r="M475" i="1"/>
  <c r="I476" i="1"/>
  <c r="J475" i="1"/>
  <c r="K475" i="1" s="1"/>
  <c r="N475" i="1"/>
  <c r="X473" i="1" l="1"/>
  <c r="B473" i="1" s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E476" i="1" l="1"/>
  <c r="U476" i="1"/>
  <c r="W476" i="1" s="1"/>
  <c r="F476" i="1"/>
  <c r="D475" i="1"/>
  <c r="L475" i="1" s="1"/>
  <c r="O475" i="1" s="1"/>
  <c r="P475" i="1" s="1"/>
  <c r="M477" i="1"/>
  <c r="J477" i="1"/>
  <c r="K477" i="1" s="1"/>
  <c r="I478" i="1"/>
  <c r="N477" i="1"/>
  <c r="L474" i="1"/>
  <c r="O474" i="1" s="1"/>
  <c r="P474" i="1" s="1"/>
  <c r="X474" i="1" s="1"/>
  <c r="X475" i="1" l="1"/>
  <c r="B475" i="1" s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B474" i="1" l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s="1"/>
  <c r="L477" i="1" l="1"/>
  <c r="O477" i="1" s="1"/>
  <c r="P477" i="1" s="1"/>
  <c r="D478" i="1"/>
  <c r="L478" i="1" s="1"/>
  <c r="O478" i="1" s="1"/>
  <c r="P478" i="1" s="1"/>
  <c r="I481" i="1"/>
  <c r="M480" i="1"/>
  <c r="J480" i="1"/>
  <c r="K480" i="1" s="1"/>
  <c r="N480" i="1"/>
  <c r="F479" i="1"/>
  <c r="E479" i="1"/>
  <c r="U479" i="1"/>
  <c r="W479" i="1" s="1"/>
  <c r="X478" i="1" l="1"/>
  <c r="B478" i="1" s="1"/>
  <c r="X477" i="1"/>
  <c r="B477" i="1" s="1"/>
  <c r="B476" i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s="1"/>
  <c r="D480" i="1" l="1"/>
  <c r="G480" i="1" s="1"/>
  <c r="J482" i="1"/>
  <c r="K482" i="1" s="1"/>
  <c r="M482" i="1"/>
  <c r="I483" i="1"/>
  <c r="N482" i="1"/>
  <c r="F481" i="1"/>
  <c r="U481" i="1"/>
  <c r="W481" i="1" s="1"/>
  <c r="E481" i="1"/>
  <c r="G479" i="1"/>
  <c r="B479" i="1" l="1"/>
  <c r="L480" i="1"/>
  <c r="O480" i="1" s="1"/>
  <c r="P480" i="1" s="1"/>
  <c r="X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F483" i="1" l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D482" i="1"/>
  <c r="L482" i="1" s="1"/>
  <c r="O482" i="1" s="1"/>
  <c r="P482" i="1" s="1"/>
  <c r="X481" i="1" l="1"/>
  <c r="B481" i="1" s="1"/>
  <c r="X482" i="1"/>
  <c r="B482" i="1" s="1"/>
  <c r="B480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l="1"/>
  <c r="B483" i="1" s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L484" i="1" l="1"/>
  <c r="O484" i="1" s="1"/>
  <c r="P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X484" i="1" l="1"/>
  <c r="B484" i="1" s="1"/>
  <c r="L485" i="1"/>
  <c r="O485" i="1" s="1"/>
  <c r="P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X485" i="1" l="1"/>
  <c r="B485" i="1" s="1"/>
  <c r="L486" i="1"/>
  <c r="O486" i="1" s="1"/>
  <c r="P486" i="1" s="1"/>
  <c r="X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l="1"/>
  <c r="B487" i="1" s="1"/>
  <c r="U489" i="1"/>
  <c r="W489" i="1" s="1"/>
  <c r="F489" i="1"/>
  <c r="E489" i="1"/>
  <c r="D488" i="1"/>
  <c r="L488" i="1" s="1"/>
  <c r="O488" i="1" s="1"/>
  <c r="P488" i="1" s="1"/>
  <c r="G487" i="1"/>
  <c r="J490" i="1"/>
  <c r="K490" i="1" s="1"/>
  <c r="M490" i="1"/>
  <c r="I491" i="1"/>
  <c r="N490" i="1"/>
  <c r="X488" i="1" l="1"/>
  <c r="B488" i="1" s="1"/>
  <c r="B486" i="1"/>
  <c r="G488" i="1"/>
  <c r="D489" i="1"/>
  <c r="L489" i="1" s="1"/>
  <c r="O489" i="1" s="1"/>
  <c r="P489" i="1" s="1"/>
  <c r="I492" i="1"/>
  <c r="J491" i="1"/>
  <c r="K491" i="1" s="1"/>
  <c r="M491" i="1"/>
  <c r="N491" i="1"/>
  <c r="U490" i="1"/>
  <c r="W490" i="1" s="1"/>
  <c r="E490" i="1"/>
  <c r="F490" i="1"/>
  <c r="X489" i="1" l="1"/>
  <c r="B489" i="1" s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l="1"/>
  <c r="B490" i="1" s="1"/>
  <c r="M493" i="1"/>
  <c r="E492" i="1"/>
  <c r="U492" i="1"/>
  <c r="W492" i="1" s="1"/>
  <c r="F492" i="1"/>
  <c r="D491" i="1"/>
  <c r="L491" i="1" s="1"/>
  <c r="O491" i="1" s="1"/>
  <c r="P491" i="1" s="1"/>
  <c r="G490" i="1"/>
  <c r="I494" i="1"/>
  <c r="J493" i="1"/>
  <c r="K493" i="1" s="1"/>
  <c r="N493" i="1"/>
  <c r="X491" i="1" l="1"/>
  <c r="B491" i="1" s="1"/>
  <c r="G491" i="1"/>
  <c r="D492" i="1"/>
  <c r="L492" i="1" s="1"/>
  <c r="O492" i="1" s="1"/>
  <c r="P492" i="1" s="1"/>
  <c r="E493" i="1"/>
  <c r="F493" i="1"/>
  <c r="U493" i="1"/>
  <c r="W493" i="1" s="1"/>
  <c r="J494" i="1"/>
  <c r="K494" i="1" s="1"/>
  <c r="I495" i="1"/>
  <c r="N494" i="1"/>
  <c r="M494" i="1"/>
  <c r="X492" i="1" l="1"/>
  <c r="B492" i="1" s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s="1"/>
  <c r="G493" i="1" l="1"/>
  <c r="D494" i="1"/>
  <c r="L494" i="1" s="1"/>
  <c r="J496" i="1"/>
  <c r="K496" i="1" s="1"/>
  <c r="I497" i="1"/>
  <c r="F495" i="1"/>
  <c r="E495" i="1"/>
  <c r="U495" i="1"/>
  <c r="W495" i="1" s="1"/>
  <c r="B493" i="1" l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X494" i="1" s="1"/>
  <c r="G495" i="1" l="1"/>
  <c r="U497" i="1"/>
  <c r="W497" i="1" s="1"/>
  <c r="M496" i="1"/>
  <c r="N496" i="1" s="1"/>
  <c r="O495" i="1"/>
  <c r="P495" i="1" s="1"/>
  <c r="F497" i="1"/>
  <c r="E497" i="1"/>
  <c r="I499" i="1"/>
  <c r="J498" i="1"/>
  <c r="K498" i="1" s="1"/>
  <c r="D496" i="1"/>
  <c r="G496" i="1" s="1"/>
  <c r="X495" i="1" l="1"/>
  <c r="B495" i="1" s="1"/>
  <c r="B494" i="1"/>
  <c r="D497" i="1"/>
  <c r="G497" i="1" s="1"/>
  <c r="E498" i="1"/>
  <c r="U498" i="1"/>
  <c r="W498" i="1" s="1"/>
  <c r="F498" i="1"/>
  <c r="I500" i="1"/>
  <c r="J499" i="1"/>
  <c r="K499" i="1" s="1"/>
  <c r="L496" i="1"/>
  <c r="L497" i="1" l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O496" i="1"/>
  <c r="P496" i="1" s="1"/>
  <c r="S496" i="1" l="1"/>
  <c r="X496" i="1"/>
  <c r="M498" i="1"/>
  <c r="M499" i="1" s="1"/>
  <c r="M500" i="1" s="1"/>
  <c r="O497" i="1"/>
  <c r="P497" i="1" s="1"/>
  <c r="X497" i="1" s="1"/>
  <c r="G498" i="1"/>
  <c r="S497" i="1"/>
  <c r="D499" i="1"/>
  <c r="G499" i="1" s="1"/>
  <c r="O498" i="1"/>
  <c r="P498" i="1" s="1"/>
  <c r="X498" i="1" s="1"/>
  <c r="I502" i="1"/>
  <c r="J501" i="1"/>
  <c r="K501" i="1" s="1"/>
  <c r="U500" i="1"/>
  <c r="W500" i="1" s="1"/>
  <c r="E500" i="1"/>
  <c r="F500" i="1"/>
  <c r="B498" i="1" l="1"/>
  <c r="N499" i="1"/>
  <c r="N500" i="1" s="1"/>
  <c r="N501" i="1" s="1"/>
  <c r="N502" i="1" s="1"/>
  <c r="L499" i="1"/>
  <c r="B496" i="1"/>
  <c r="I503" i="1"/>
  <c r="J502" i="1"/>
  <c r="K502" i="1" s="1"/>
  <c r="D500" i="1"/>
  <c r="G500" i="1" s="1"/>
  <c r="E501" i="1"/>
  <c r="F501" i="1"/>
  <c r="U501" i="1"/>
  <c r="W501" i="1" s="1"/>
  <c r="O499" i="1" l="1"/>
  <c r="P499" i="1" s="1"/>
  <c r="B497" i="1"/>
  <c r="L500" i="1"/>
  <c r="O500" i="1" s="1"/>
  <c r="P500" i="1" s="1"/>
  <c r="X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J503" i="1"/>
  <c r="K503" i="1" s="1"/>
  <c r="I504" i="1"/>
  <c r="N503" i="1"/>
  <c r="X501" i="1" l="1"/>
  <c r="B501" i="1" s="1"/>
  <c r="X499" i="1"/>
  <c r="B499" i="1" s="1"/>
  <c r="G501" i="1"/>
  <c r="M504" i="1"/>
  <c r="D502" i="1"/>
  <c r="L502" i="1" s="1"/>
  <c r="O502" i="1" s="1"/>
  <c r="P502" i="1" s="1"/>
  <c r="J504" i="1"/>
  <c r="K504" i="1" s="1"/>
  <c r="I505" i="1"/>
  <c r="N504" i="1"/>
  <c r="E503" i="1"/>
  <c r="U503" i="1"/>
  <c r="W503" i="1" s="1"/>
  <c r="F503" i="1"/>
  <c r="X502" i="1" l="1"/>
  <c r="B502" i="1" s="1"/>
  <c r="B500" i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M505" i="1"/>
  <c r="X503" i="1" l="1"/>
  <c r="B503" i="1" s="1"/>
  <c r="M506" i="1"/>
  <c r="G503" i="1"/>
  <c r="D504" i="1"/>
  <c r="L504" i="1" s="1"/>
  <c r="O504" i="1" s="1"/>
  <c r="P504" i="1" s="1"/>
  <c r="I507" i="1"/>
  <c r="J506" i="1"/>
  <c r="K506" i="1" s="1"/>
  <c r="N506" i="1"/>
  <c r="E505" i="1"/>
  <c r="F505" i="1"/>
  <c r="U505" i="1"/>
  <c r="W505" i="1" s="1"/>
  <c r="X504" i="1" l="1"/>
  <c r="B504" i="1" s="1"/>
  <c r="G504" i="1"/>
  <c r="D505" i="1"/>
  <c r="L505" i="1" s="1"/>
  <c r="O505" i="1" s="1"/>
  <c r="P505" i="1" s="1"/>
  <c r="I508" i="1"/>
  <c r="J507" i="1"/>
  <c r="K507" i="1" s="1"/>
  <c r="M507" i="1"/>
  <c r="N507" i="1"/>
  <c r="E506" i="1"/>
  <c r="F506" i="1"/>
  <c r="U506" i="1"/>
  <c r="W506" i="1" s="1"/>
  <c r="X505" i="1" l="1"/>
  <c r="B505" i="1" s="1"/>
  <c r="G505" i="1"/>
  <c r="D506" i="1"/>
  <c r="L506" i="1" s="1"/>
  <c r="O506" i="1" s="1"/>
  <c r="P506" i="1" s="1"/>
  <c r="J508" i="1"/>
  <c r="K508" i="1" s="1"/>
  <c r="I509" i="1"/>
  <c r="M508" i="1"/>
  <c r="N508" i="1"/>
  <c r="E507" i="1"/>
  <c r="F507" i="1"/>
  <c r="U507" i="1"/>
  <c r="W507" i="1" s="1"/>
  <c r="X506" i="1" l="1"/>
  <c r="B506" i="1" s="1"/>
  <c r="G506" i="1"/>
  <c r="E508" i="1"/>
  <c r="F508" i="1"/>
  <c r="U508" i="1"/>
  <c r="W508" i="1" s="1"/>
  <c r="D507" i="1"/>
  <c r="L507" i="1" s="1"/>
  <c r="O507" i="1" s="1"/>
  <c r="P507" i="1" s="1"/>
  <c r="X507" i="1" s="1"/>
  <c r="J509" i="1"/>
  <c r="K509" i="1" s="1"/>
  <c r="I510" i="1"/>
  <c r="M509" i="1"/>
  <c r="N509" i="1"/>
  <c r="G507" i="1" l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l="1"/>
  <c r="B508" i="1" s="1"/>
  <c r="B507" i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L509" i="1" l="1"/>
  <c r="O509" i="1" s="1"/>
  <c r="P509" i="1" s="1"/>
  <c r="X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J513" i="1" l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D511" i="1"/>
  <c r="G511" i="1" s="1"/>
  <c r="X510" i="1" l="1"/>
  <c r="B510" i="1" s="1"/>
  <c r="B509" i="1"/>
  <c r="D512" i="1"/>
  <c r="L512" i="1" s="1"/>
  <c r="O512" i="1" s="1"/>
  <c r="P512" i="1" s="1"/>
  <c r="L511" i="1"/>
  <c r="O511" i="1" s="1"/>
  <c r="P511" i="1" s="1"/>
  <c r="J514" i="1"/>
  <c r="K514" i="1" s="1"/>
  <c r="I515" i="1"/>
  <c r="M514" i="1"/>
  <c r="N514" i="1"/>
  <c r="E513" i="1"/>
  <c r="U513" i="1"/>
  <c r="W513" i="1" s="1"/>
  <c r="F513" i="1"/>
  <c r="X512" i="1" l="1"/>
  <c r="B512" i="1" s="1"/>
  <c r="X511" i="1"/>
  <c r="B511" i="1" s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E515" i="1" l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D514" i="1"/>
  <c r="G514" i="1" s="1"/>
  <c r="X513" i="1" l="1"/>
  <c r="B513" i="1" s="1"/>
  <c r="L514" i="1"/>
  <c r="O514" i="1" s="1"/>
  <c r="P514" i="1" s="1"/>
  <c r="X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l="1"/>
  <c r="B515" i="1" s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l="1"/>
  <c r="B516" i="1" s="1"/>
  <c r="B514" i="1"/>
  <c r="D517" i="1"/>
  <c r="L517" i="1" s="1"/>
  <c r="O517" i="1" s="1"/>
  <c r="P517" i="1" s="1"/>
  <c r="G516" i="1"/>
  <c r="J519" i="1"/>
  <c r="K519" i="1" s="1"/>
  <c r="M519" i="1"/>
  <c r="I520" i="1"/>
  <c r="N519" i="1"/>
  <c r="E518" i="1"/>
  <c r="F518" i="1"/>
  <c r="U518" i="1"/>
  <c r="W518" i="1" s="1"/>
  <c r="X517" i="1" l="1"/>
  <c r="B517" i="1" s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l="1"/>
  <c r="B518" i="1" s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L519" i="1" l="1"/>
  <c r="O519" i="1" s="1"/>
  <c r="P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X519" i="1" l="1"/>
  <c r="B519" i="1" s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D521" i="1"/>
  <c r="L521" i="1" s="1"/>
  <c r="O521" i="1" s="1"/>
  <c r="P521" i="1" s="1"/>
  <c r="X521" i="1" s="1"/>
  <c r="X520" i="1" l="1"/>
  <c r="B520" i="1" s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l="1"/>
  <c r="B522" i="1" s="1"/>
  <c r="B521" i="1"/>
  <c r="D523" i="1"/>
  <c r="G523" i="1" s="1"/>
  <c r="E524" i="1"/>
  <c r="F524" i="1"/>
  <c r="U524" i="1"/>
  <c r="W524" i="1" s="1"/>
  <c r="J525" i="1"/>
  <c r="K525" i="1" s="1"/>
  <c r="I526" i="1"/>
  <c r="G522" i="1"/>
  <c r="L523" i="1" l="1"/>
  <c r="O523" i="1" s="1"/>
  <c r="P523" i="1" s="1"/>
  <c r="X523" i="1" s="1"/>
  <c r="J526" i="1"/>
  <c r="K526" i="1" s="1"/>
  <c r="I527" i="1"/>
  <c r="E525" i="1"/>
  <c r="U525" i="1"/>
  <c r="W525" i="1" s="1"/>
  <c r="F525" i="1"/>
  <c r="D524" i="1"/>
  <c r="L524" i="1" s="1"/>
  <c r="O524" i="1" l="1"/>
  <c r="P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X524" i="1" l="1"/>
  <c r="B524" i="1" s="1"/>
  <c r="B523" i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X525" i="1" s="1"/>
  <c r="D526" i="1"/>
  <c r="L526" i="1" s="1"/>
  <c r="B525" i="1" l="1"/>
  <c r="M527" i="1"/>
  <c r="N527" i="1" s="1"/>
  <c r="N528" i="1" s="1"/>
  <c r="O526" i="1"/>
  <c r="P526" i="1" s="1"/>
  <c r="E528" i="1"/>
  <c r="U528" i="1"/>
  <c r="W528" i="1" s="1"/>
  <c r="F528" i="1"/>
  <c r="D527" i="1"/>
  <c r="L527" i="1" s="1"/>
  <c r="G526" i="1"/>
  <c r="J529" i="1"/>
  <c r="K529" i="1" s="1"/>
  <c r="I530" i="1"/>
  <c r="S526" i="1" l="1"/>
  <c r="X526" i="1"/>
  <c r="G527" i="1"/>
  <c r="M528" i="1"/>
  <c r="O527" i="1"/>
  <c r="P527" i="1" s="1"/>
  <c r="X527" i="1" s="1"/>
  <c r="D528" i="1"/>
  <c r="L528" i="1" s="1"/>
  <c r="J530" i="1"/>
  <c r="K530" i="1" s="1"/>
  <c r="I531" i="1"/>
  <c r="E529" i="1"/>
  <c r="F529" i="1"/>
  <c r="U529" i="1"/>
  <c r="W529" i="1" s="1"/>
  <c r="G528" i="1" l="1"/>
  <c r="B527" i="1"/>
  <c r="S527" i="1"/>
  <c r="M529" i="1"/>
  <c r="O528" i="1"/>
  <c r="P528" i="1" s="1"/>
  <c r="X528" i="1" s="1"/>
  <c r="D529" i="1"/>
  <c r="L529" i="1" s="1"/>
  <c r="B526" i="1"/>
  <c r="I532" i="1"/>
  <c r="J531" i="1"/>
  <c r="K531" i="1" s="1"/>
  <c r="E530" i="1"/>
  <c r="F530" i="1"/>
  <c r="U530" i="1"/>
  <c r="W530" i="1" s="1"/>
  <c r="M530" i="1" l="1"/>
  <c r="M531" i="1" s="1"/>
  <c r="M532" i="1" s="1"/>
  <c r="N529" i="1"/>
  <c r="N530" i="1" s="1"/>
  <c r="N531" i="1" s="1"/>
  <c r="N532" i="1" s="1"/>
  <c r="B528" i="1"/>
  <c r="S528" i="1"/>
  <c r="G529" i="1"/>
  <c r="U531" i="1"/>
  <c r="W531" i="1" s="1"/>
  <c r="E531" i="1"/>
  <c r="F531" i="1"/>
  <c r="J532" i="1"/>
  <c r="K532" i="1" s="1"/>
  <c r="I533" i="1"/>
  <c r="D530" i="1"/>
  <c r="L530" i="1" s="1"/>
  <c r="O530" i="1" l="1"/>
  <c r="P530" i="1" s="1"/>
  <c r="O529" i="1"/>
  <c r="P529" i="1" s="1"/>
  <c r="M533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29" i="1" l="1"/>
  <c r="X531" i="1"/>
  <c r="B531" i="1" s="1"/>
  <c r="X530" i="1"/>
  <c r="B530" i="1" s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G531" i="1"/>
  <c r="B529" i="1" l="1"/>
  <c r="X532" i="1"/>
  <c r="B532" i="1" s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L533" i="1" l="1"/>
  <c r="O533" i="1" s="1"/>
  <c r="P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X533" i="1" l="1"/>
  <c r="B533" i="1" s="1"/>
  <c r="L534" i="1"/>
  <c r="O534" i="1" s="1"/>
  <c r="P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X534" i="1" l="1"/>
  <c r="L535" i="1"/>
  <c r="O535" i="1" s="1"/>
  <c r="P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B534" i="1" l="1"/>
  <c r="X535" i="1"/>
  <c r="B535" i="1" s="1"/>
  <c r="X536" i="1"/>
  <c r="B536" i="1" s="1"/>
  <c r="G536" i="1"/>
  <c r="J539" i="1"/>
  <c r="K539" i="1" s="1"/>
  <c r="I540" i="1"/>
  <c r="M539" i="1"/>
  <c r="N539" i="1"/>
  <c r="D537" i="1"/>
  <c r="L537" i="1" s="1"/>
  <c r="O537" i="1" s="1"/>
  <c r="P537" i="1" s="1"/>
  <c r="F538" i="1"/>
  <c r="U538" i="1"/>
  <c r="W538" i="1" s="1"/>
  <c r="E538" i="1"/>
  <c r="X537" i="1" l="1"/>
  <c r="B537" i="1" s="1"/>
  <c r="G537" i="1"/>
  <c r="D538" i="1"/>
  <c r="L538" i="1" s="1"/>
  <c r="O538" i="1" s="1"/>
  <c r="P538" i="1" s="1"/>
  <c r="M540" i="1"/>
  <c r="J540" i="1"/>
  <c r="K540" i="1" s="1"/>
  <c r="I541" i="1"/>
  <c r="N540" i="1"/>
  <c r="U539" i="1"/>
  <c r="W539" i="1" s="1"/>
  <c r="E539" i="1"/>
  <c r="F539" i="1"/>
  <c r="X538" i="1" l="1"/>
  <c r="B538" i="1" s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L539" i="1" l="1"/>
  <c r="O539" i="1" s="1"/>
  <c r="P539" i="1" s="1"/>
  <c r="D540" i="1"/>
  <c r="L540" i="1" s="1"/>
  <c r="O540" i="1" s="1"/>
  <c r="P540" i="1" s="1"/>
  <c r="J542" i="1"/>
  <c r="K542" i="1" s="1"/>
  <c r="I543" i="1"/>
  <c r="M542" i="1"/>
  <c r="N542" i="1"/>
  <c r="E541" i="1"/>
  <c r="F541" i="1"/>
  <c r="U541" i="1"/>
  <c r="W541" i="1" s="1"/>
  <c r="X540" i="1" l="1"/>
  <c r="B540" i="1" s="1"/>
  <c r="X539" i="1"/>
  <c r="B539" i="1" s="1"/>
  <c r="G540" i="1"/>
  <c r="D541" i="1"/>
  <c r="L541" i="1" s="1"/>
  <c r="O541" i="1" s="1"/>
  <c r="P541" i="1" s="1"/>
  <c r="J543" i="1"/>
  <c r="K543" i="1" s="1"/>
  <c r="I544" i="1"/>
  <c r="M543" i="1"/>
  <c r="N543" i="1"/>
  <c r="U542" i="1"/>
  <c r="W542" i="1" s="1"/>
  <c r="E542" i="1"/>
  <c r="F542" i="1"/>
  <c r="X541" i="1" l="1"/>
  <c r="B541" i="1" s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F544" i="1" l="1"/>
  <c r="U544" i="1"/>
  <c r="W544" i="1" s="1"/>
  <c r="E544" i="1"/>
  <c r="D543" i="1"/>
  <c r="L543" i="1" s="1"/>
  <c r="O543" i="1" s="1"/>
  <c r="P543" i="1" s="1"/>
  <c r="I546" i="1"/>
  <c r="J545" i="1"/>
  <c r="K545" i="1" s="1"/>
  <c r="M545" i="1"/>
  <c r="N545" i="1"/>
  <c r="L542" i="1"/>
  <c r="O542" i="1" s="1"/>
  <c r="P542" i="1" s="1"/>
  <c r="X543" i="1" l="1"/>
  <c r="B543" i="1" s="1"/>
  <c r="X542" i="1"/>
  <c r="B542" i="1" s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l="1"/>
  <c r="B544" i="1" s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L545" i="1" l="1"/>
  <c r="O545" i="1" s="1"/>
  <c r="P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X545" i="1" l="1"/>
  <c r="B545" i="1" s="1"/>
  <c r="L546" i="1"/>
  <c r="O546" i="1" s="1"/>
  <c r="P546" i="1" s="1"/>
  <c r="F548" i="1"/>
  <c r="U548" i="1"/>
  <c r="W548" i="1" s="1"/>
  <c r="E548" i="1"/>
  <c r="D547" i="1"/>
  <c r="L547" i="1" s="1"/>
  <c r="O547" i="1" s="1"/>
  <c r="P547" i="1" s="1"/>
  <c r="I550" i="1"/>
  <c r="J549" i="1"/>
  <c r="K549" i="1" s="1"/>
  <c r="M549" i="1"/>
  <c r="N549" i="1"/>
  <c r="X547" i="1" l="1"/>
  <c r="B547" i="1" s="1"/>
  <c r="X546" i="1"/>
  <c r="B546" i="1" s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l="1"/>
  <c r="B548" i="1" s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G548" i="1"/>
  <c r="X549" i="1" l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B549" i="1" l="1"/>
  <c r="X550" i="1"/>
  <c r="B550" i="1" s="1"/>
  <c r="G550" i="1"/>
  <c r="F552" i="1"/>
  <c r="U552" i="1"/>
  <c r="W552" i="1" s="1"/>
  <c r="E552" i="1"/>
  <c r="D551" i="1"/>
  <c r="L551" i="1" s="1"/>
  <c r="O551" i="1" s="1"/>
  <c r="P551" i="1" s="1"/>
  <c r="J553" i="1"/>
  <c r="K553" i="1" s="1"/>
  <c r="I554" i="1"/>
  <c r="M553" i="1"/>
  <c r="N553" i="1"/>
  <c r="X551" i="1" l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B551" i="1" l="1"/>
  <c r="M555" i="1"/>
  <c r="L552" i="1"/>
  <c r="O552" i="1" s="1"/>
  <c r="P552" i="1" s="1"/>
  <c r="D553" i="1"/>
  <c r="L553" i="1" s="1"/>
  <c r="O553" i="1" s="1"/>
  <c r="P553" i="1" s="1"/>
  <c r="J555" i="1"/>
  <c r="K555" i="1" s="1"/>
  <c r="I556" i="1"/>
  <c r="N555" i="1"/>
  <c r="F554" i="1"/>
  <c r="E554" i="1"/>
  <c r="U554" i="1"/>
  <c r="W554" i="1" s="1"/>
  <c r="X552" i="1" l="1"/>
  <c r="B552" i="1" s="1"/>
  <c r="X553" i="1"/>
  <c r="B553" i="1" s="1"/>
  <c r="G553" i="1"/>
  <c r="D554" i="1"/>
  <c r="G554" i="1" s="1"/>
  <c r="E555" i="1"/>
  <c r="U555" i="1"/>
  <c r="W555" i="1" s="1"/>
  <c r="F555" i="1"/>
  <c r="I557" i="1"/>
  <c r="J556" i="1"/>
  <c r="K556" i="1" s="1"/>
  <c r="L554" i="1" l="1"/>
  <c r="O554" i="1" s="1"/>
  <c r="P554" i="1" s="1"/>
  <c r="F556" i="1"/>
  <c r="E556" i="1"/>
  <c r="U556" i="1"/>
  <c r="W556" i="1" s="1"/>
  <c r="J557" i="1"/>
  <c r="K557" i="1" s="1"/>
  <c r="I558" i="1"/>
  <c r="D555" i="1"/>
  <c r="G555" i="1" s="1"/>
  <c r="X554" i="1" l="1"/>
  <c r="U557" i="1"/>
  <c r="W557" i="1" s="1"/>
  <c r="L555" i="1"/>
  <c r="M556" i="1" s="1"/>
  <c r="N556" i="1" s="1"/>
  <c r="E557" i="1"/>
  <c r="F557" i="1"/>
  <c r="J558" i="1"/>
  <c r="K558" i="1" s="1"/>
  <c r="I559" i="1"/>
  <c r="D556" i="1"/>
  <c r="L556" i="1" s="1"/>
  <c r="B554" i="1" l="1"/>
  <c r="O555" i="1"/>
  <c r="P555" i="1" s="1"/>
  <c r="M557" i="1"/>
  <c r="O556" i="1"/>
  <c r="P556" i="1" s="1"/>
  <c r="J559" i="1"/>
  <c r="K559" i="1" s="1"/>
  <c r="I560" i="1"/>
  <c r="F558" i="1"/>
  <c r="U558" i="1"/>
  <c r="W558" i="1" s="1"/>
  <c r="E558" i="1"/>
  <c r="D557" i="1"/>
  <c r="L557" i="1" s="1"/>
  <c r="G556" i="1"/>
  <c r="X555" i="1" l="1"/>
  <c r="B555" i="1" s="1"/>
  <c r="S556" i="1"/>
  <c r="X556" i="1"/>
  <c r="G557" i="1"/>
  <c r="D558" i="1"/>
  <c r="L558" i="1" s="1"/>
  <c r="I561" i="1"/>
  <c r="J560" i="1"/>
  <c r="K560" i="1" s="1"/>
  <c r="F559" i="1"/>
  <c r="E559" i="1"/>
  <c r="U559" i="1"/>
  <c r="W559" i="1" s="1"/>
  <c r="M558" i="1"/>
  <c r="N557" i="1"/>
  <c r="N558" i="1" s="1"/>
  <c r="G558" i="1" l="1"/>
  <c r="D559" i="1"/>
  <c r="G559" i="1" s="1"/>
  <c r="O557" i="1"/>
  <c r="P557" i="1" s="1"/>
  <c r="X557" i="1" s="1"/>
  <c r="J561" i="1"/>
  <c r="K561" i="1" s="1"/>
  <c r="I562" i="1"/>
  <c r="F560" i="1"/>
  <c r="E560" i="1"/>
  <c r="U560" i="1"/>
  <c r="W560" i="1" s="1"/>
  <c r="B556" i="1"/>
  <c r="M559" i="1"/>
  <c r="N559" i="1" s="1"/>
  <c r="N560" i="1" s="1"/>
  <c r="N561" i="1" s="1"/>
  <c r="O558" i="1"/>
  <c r="P558" i="1" s="1"/>
  <c r="X558" i="1" l="1"/>
  <c r="B558" i="1" s="1"/>
  <c r="L559" i="1"/>
  <c r="O559" i="1" s="1"/>
  <c r="P559" i="1" s="1"/>
  <c r="B557" i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X559" i="1" l="1"/>
  <c r="B559" i="1" s="1"/>
  <c r="L560" i="1"/>
  <c r="O560" i="1" s="1"/>
  <c r="P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l="1"/>
  <c r="B561" i="1" s="1"/>
  <c r="X560" i="1"/>
  <c r="B560" i="1" s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L562" i="1" l="1"/>
  <c r="O562" i="1" s="1"/>
  <c r="P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X562" i="1" l="1"/>
  <c r="B562" i="1" s="1"/>
  <c r="L563" i="1"/>
  <c r="O563" i="1" s="1"/>
  <c r="P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3" i="1" l="1"/>
  <c r="B563" i="1" s="1"/>
  <c r="X564" i="1"/>
  <c r="U566" i="1"/>
  <c r="W566" i="1" s="1"/>
  <c r="F566" i="1"/>
  <c r="E566" i="1"/>
  <c r="D565" i="1"/>
  <c r="L565" i="1" s="1"/>
  <c r="O565" i="1" s="1"/>
  <c r="P565" i="1" s="1"/>
  <c r="M567" i="1"/>
  <c r="J567" i="1"/>
  <c r="K567" i="1" s="1"/>
  <c r="I568" i="1"/>
  <c r="N567" i="1"/>
  <c r="G564" i="1"/>
  <c r="B564" i="1" l="1"/>
  <c r="X565" i="1"/>
  <c r="B565" i="1" s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L566" i="1" l="1"/>
  <c r="O566" i="1" s="1"/>
  <c r="P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l="1"/>
  <c r="B567" i="1" s="1"/>
  <c r="X566" i="1"/>
  <c r="B566" i="1" s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L568" i="1" l="1"/>
  <c r="O568" i="1" s="1"/>
  <c r="P568" i="1" s="1"/>
  <c r="M571" i="1"/>
  <c r="J571" i="1"/>
  <c r="K571" i="1" s="1"/>
  <c r="I572" i="1"/>
  <c r="N571" i="1"/>
  <c r="D569" i="1"/>
  <c r="L569" i="1" s="1"/>
  <c r="O569" i="1" s="1"/>
  <c r="P569" i="1" s="1"/>
  <c r="U570" i="1"/>
  <c r="W570" i="1" s="1"/>
  <c r="F570" i="1"/>
  <c r="E570" i="1"/>
  <c r="X569" i="1" l="1"/>
  <c r="B569" i="1" s="1"/>
  <c r="X568" i="1"/>
  <c r="B568" i="1" s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l="1"/>
  <c r="B570" i="1" s="1"/>
  <c r="J573" i="1"/>
  <c r="K573" i="1" s="1"/>
  <c r="M573" i="1"/>
  <c r="I574" i="1"/>
  <c r="N573" i="1"/>
  <c r="D571" i="1"/>
  <c r="L571" i="1" s="1"/>
  <c r="O571" i="1" s="1"/>
  <c r="P571" i="1" s="1"/>
  <c r="E572" i="1"/>
  <c r="U572" i="1"/>
  <c r="W572" i="1" s="1"/>
  <c r="F572" i="1"/>
  <c r="G570" i="1"/>
  <c r="X571" i="1" l="1"/>
  <c r="B571" i="1" s="1"/>
  <c r="G571" i="1"/>
  <c r="D572" i="1"/>
  <c r="L572" i="1" s="1"/>
  <c r="O572" i="1" s="1"/>
  <c r="P572" i="1" s="1"/>
  <c r="M574" i="1"/>
  <c r="I575" i="1"/>
  <c r="J574" i="1"/>
  <c r="K574" i="1" s="1"/>
  <c r="N574" i="1"/>
  <c r="F573" i="1"/>
  <c r="U573" i="1"/>
  <c r="W573" i="1" s="1"/>
  <c r="E573" i="1"/>
  <c r="X572" i="1" l="1"/>
  <c r="B572" i="1" s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E575" i="1" l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X573" i="1" l="1"/>
  <c r="B573" i="1" s="1"/>
  <c r="L574" i="1"/>
  <c r="O574" i="1" s="1"/>
  <c r="P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X574" i="1" l="1"/>
  <c r="B574" i="1" s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L575" i="1"/>
  <c r="O575" i="1" s="1"/>
  <c r="P575" i="1" s="1"/>
  <c r="X575" i="1" l="1"/>
  <c r="B575" i="1" s="1"/>
  <c r="X576" i="1"/>
  <c r="B576" i="1" s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X577" i="1" l="1"/>
  <c r="B577" i="1" s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L578" i="1" l="1"/>
  <c r="O578" i="1" s="1"/>
  <c r="P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X578" i="1" l="1"/>
  <c r="B578" i="1" s="1"/>
  <c r="D580" i="1"/>
  <c r="L580" i="1" s="1"/>
  <c r="O580" i="1" s="1"/>
  <c r="P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l="1"/>
  <c r="X580" i="1"/>
  <c r="B580" i="1" s="1"/>
  <c r="G580" i="1"/>
  <c r="F582" i="1"/>
  <c r="U582" i="1"/>
  <c r="W582" i="1" s="1"/>
  <c r="E582" i="1"/>
  <c r="D581" i="1"/>
  <c r="L581" i="1" s="1"/>
  <c r="O581" i="1" s="1"/>
  <c r="P581" i="1" s="1"/>
  <c r="J583" i="1"/>
  <c r="K583" i="1" s="1"/>
  <c r="M583" i="1"/>
  <c r="I584" i="1"/>
  <c r="N583" i="1"/>
  <c r="B579" i="1" l="1"/>
  <c r="X581" i="1"/>
  <c r="B581" i="1" s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L582" i="1" l="1"/>
  <c r="O582" i="1" s="1"/>
  <c r="P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X582" i="1" l="1"/>
  <c r="B582" i="1" s="1"/>
  <c r="L583" i="1"/>
  <c r="O583" i="1" s="1"/>
  <c r="P583" i="1" s="1"/>
  <c r="E585" i="1"/>
  <c r="U585" i="1"/>
  <c r="W585" i="1" s="1"/>
  <c r="F585" i="1"/>
  <c r="I587" i="1"/>
  <c r="J586" i="1"/>
  <c r="K586" i="1" s="1"/>
  <c r="D584" i="1"/>
  <c r="G584" i="1" s="1"/>
  <c r="X583" i="1" l="1"/>
  <c r="B583" i="1" s="1"/>
  <c r="L584" i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X584" i="1" l="1"/>
  <c r="B584" i="1" s="1"/>
  <c r="L585" i="1"/>
  <c r="U587" i="1"/>
  <c r="W587" i="1" s="1"/>
  <c r="F587" i="1"/>
  <c r="E587" i="1"/>
  <c r="I589" i="1"/>
  <c r="J588" i="1"/>
  <c r="K588" i="1" s="1"/>
  <c r="D586" i="1"/>
  <c r="L586" i="1" s="1"/>
  <c r="U588" i="1" l="1"/>
  <c r="W588" i="1" s="1"/>
  <c r="O585" i="1"/>
  <c r="P585" i="1" s="1"/>
  <c r="M586" i="1"/>
  <c r="N586" i="1" s="1"/>
  <c r="O586" i="1" s="1"/>
  <c r="P586" i="1" s="1"/>
  <c r="X586" i="1" s="1"/>
  <c r="G586" i="1"/>
  <c r="D587" i="1"/>
  <c r="L587" i="1" s="1"/>
  <c r="I590" i="1"/>
  <c r="J589" i="1"/>
  <c r="K589" i="1" s="1"/>
  <c r="F588" i="1"/>
  <c r="E588" i="1"/>
  <c r="X585" i="1" l="1"/>
  <c r="M587" i="1"/>
  <c r="M588" i="1" s="1"/>
  <c r="B586" i="1"/>
  <c r="N587" i="1"/>
  <c r="O587" i="1" s="1"/>
  <c r="P587" i="1" s="1"/>
  <c r="G587" i="1"/>
  <c r="E589" i="1"/>
  <c r="F589" i="1"/>
  <c r="U589" i="1"/>
  <c r="W589" i="1" s="1"/>
  <c r="J590" i="1"/>
  <c r="K590" i="1" s="1"/>
  <c r="I591" i="1"/>
  <c r="D588" i="1"/>
  <c r="G588" i="1" s="1"/>
  <c r="B585" i="1" l="1"/>
  <c r="S587" i="1"/>
  <c r="X587" i="1"/>
  <c r="L588" i="1"/>
  <c r="F590" i="1"/>
  <c r="E590" i="1"/>
  <c r="U590" i="1"/>
  <c r="W590" i="1" s="1"/>
  <c r="M589" i="1"/>
  <c r="N588" i="1"/>
  <c r="N589" i="1" s="1"/>
  <c r="I592" i="1"/>
  <c r="J591" i="1"/>
  <c r="K591" i="1" s="1"/>
  <c r="D589" i="1"/>
  <c r="L589" i="1" s="1"/>
  <c r="M590" i="1" l="1"/>
  <c r="M591" i="1" s="1"/>
  <c r="G589" i="1"/>
  <c r="O589" i="1"/>
  <c r="P589" i="1" s="1"/>
  <c r="X589" i="1" s="1"/>
  <c r="J592" i="1"/>
  <c r="K592" i="1" s="1"/>
  <c r="I593" i="1"/>
  <c r="D590" i="1"/>
  <c r="L590" i="1" s="1"/>
  <c r="E591" i="1"/>
  <c r="U591" i="1"/>
  <c r="W591" i="1" s="1"/>
  <c r="F591" i="1"/>
  <c r="B587" i="1"/>
  <c r="O588" i="1"/>
  <c r="P588" i="1" s="1"/>
  <c r="X588" i="1" s="1"/>
  <c r="B589" i="1" l="1"/>
  <c r="N590" i="1"/>
  <c r="N591" i="1" s="1"/>
  <c r="N592" i="1" s="1"/>
  <c r="N593" i="1" s="1"/>
  <c r="B588" i="1"/>
  <c r="S588" i="1"/>
  <c r="G590" i="1"/>
  <c r="D591" i="1"/>
  <c r="G591" i="1" s="1"/>
  <c r="J593" i="1"/>
  <c r="K593" i="1" s="1"/>
  <c r="I594" i="1"/>
  <c r="E592" i="1"/>
  <c r="U592" i="1"/>
  <c r="W592" i="1" s="1"/>
  <c r="F592" i="1"/>
  <c r="O590" i="1" l="1"/>
  <c r="P590" i="1" s="1"/>
  <c r="L591" i="1"/>
  <c r="O591" i="1" s="1"/>
  <c r="P591" i="1" s="1"/>
  <c r="D592" i="1"/>
  <c r="L592" i="1" s="1"/>
  <c r="O592" i="1" s="1"/>
  <c r="P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X592" i="1" l="1"/>
  <c r="B592" i="1" s="1"/>
  <c r="X591" i="1"/>
  <c r="B591" i="1" s="1"/>
  <c r="X590" i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0" i="1" l="1"/>
  <c r="M596" i="1"/>
  <c r="L593" i="1"/>
  <c r="O593" i="1" s="1"/>
  <c r="P593" i="1" s="1"/>
  <c r="D594" i="1"/>
  <c r="L594" i="1" s="1"/>
  <c r="O594" i="1" s="1"/>
  <c r="P594" i="1" s="1"/>
  <c r="J596" i="1"/>
  <c r="K596" i="1" s="1"/>
  <c r="I597" i="1"/>
  <c r="N596" i="1"/>
  <c r="E595" i="1"/>
  <c r="F595" i="1"/>
  <c r="U595" i="1"/>
  <c r="W595" i="1" s="1"/>
  <c r="X593" i="1" l="1"/>
  <c r="X594" i="1"/>
  <c r="B594" i="1" s="1"/>
  <c r="G594" i="1"/>
  <c r="D595" i="1"/>
  <c r="L595" i="1" s="1"/>
  <c r="O595" i="1" s="1"/>
  <c r="P595" i="1" s="1"/>
  <c r="J597" i="1"/>
  <c r="K597" i="1" s="1"/>
  <c r="I598" i="1"/>
  <c r="N597" i="1"/>
  <c r="E596" i="1"/>
  <c r="F596" i="1"/>
  <c r="U596" i="1"/>
  <c r="W596" i="1" s="1"/>
  <c r="M597" i="1"/>
  <c r="B593" i="1" l="1"/>
  <c r="X595" i="1"/>
  <c r="B595" i="1" s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l="1"/>
  <c r="B596" i="1" s="1"/>
  <c r="D597" i="1"/>
  <c r="L597" i="1" s="1"/>
  <c r="O597" i="1" s="1"/>
  <c r="P597" i="1" s="1"/>
  <c r="G596" i="1"/>
  <c r="E598" i="1"/>
  <c r="F598" i="1"/>
  <c r="U598" i="1"/>
  <c r="W598" i="1" s="1"/>
  <c r="I600" i="1"/>
  <c r="M599" i="1"/>
  <c r="J599" i="1"/>
  <c r="K599" i="1" s="1"/>
  <c r="N599" i="1"/>
  <c r="X597" i="1" l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B597" i="1" l="1"/>
  <c r="L598" i="1"/>
  <c r="O598" i="1" s="1"/>
  <c r="P598" i="1" s="1"/>
  <c r="E600" i="1"/>
  <c r="F600" i="1"/>
  <c r="U600" i="1"/>
  <c r="W600" i="1" s="1"/>
  <c r="D599" i="1"/>
  <c r="L599" i="1" s="1"/>
  <c r="O599" i="1" s="1"/>
  <c r="P599" i="1" s="1"/>
  <c r="M601" i="1"/>
  <c r="I602" i="1"/>
  <c r="J601" i="1"/>
  <c r="K601" i="1" s="1"/>
  <c r="N601" i="1"/>
  <c r="X599" i="1" l="1"/>
  <c r="B599" i="1" s="1"/>
  <c r="X598" i="1"/>
  <c r="B598" i="1" s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E602" i="1" l="1"/>
  <c r="U602" i="1"/>
  <c r="W602" i="1" s="1"/>
  <c r="F602" i="1"/>
  <c r="D601" i="1"/>
  <c r="G601" i="1" s="1"/>
  <c r="L600" i="1"/>
  <c r="O600" i="1" s="1"/>
  <c r="P600" i="1" s="1"/>
  <c r="I604" i="1"/>
  <c r="M603" i="1"/>
  <c r="J603" i="1"/>
  <c r="K603" i="1" s="1"/>
  <c r="N603" i="1"/>
  <c r="X600" i="1" l="1"/>
  <c r="B600" i="1" s="1"/>
  <c r="L601" i="1"/>
  <c r="O601" i="1" s="1"/>
  <c r="P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X601" i="1" l="1"/>
  <c r="B601" i="1" s="1"/>
  <c r="L602" i="1"/>
  <c r="O602" i="1" s="1"/>
  <c r="P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X602" i="1" l="1"/>
  <c r="B602" i="1" s="1"/>
  <c r="L603" i="1"/>
  <c r="O603" i="1" s="1"/>
  <c r="P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X603" i="1" l="1"/>
  <c r="B603" i="1" s="1"/>
  <c r="L604" i="1"/>
  <c r="O604" i="1" s="1"/>
  <c r="P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X604" i="1" l="1"/>
  <c r="B604" i="1" s="1"/>
  <c r="L605" i="1"/>
  <c r="O605" i="1" s="1"/>
  <c r="P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X605" i="1" l="1"/>
  <c r="B605" i="1" s="1"/>
  <c r="F608" i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D607" i="1"/>
  <c r="G607" i="1" s="1"/>
  <c r="X606" i="1" l="1"/>
  <c r="B606" i="1" s="1"/>
  <c r="L607" i="1"/>
  <c r="O607" i="1" s="1"/>
  <c r="P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l="1"/>
  <c r="B608" i="1" s="1"/>
  <c r="X607" i="1"/>
  <c r="B607" i="1" s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L609" i="1" l="1"/>
  <c r="O609" i="1" s="1"/>
  <c r="P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X609" i="1" l="1"/>
  <c r="B609" i="1" s="1"/>
  <c r="I614" i="1"/>
  <c r="M613" i="1"/>
  <c r="J613" i="1"/>
  <c r="K613" i="1" s="1"/>
  <c r="N613" i="1"/>
  <c r="L610" i="1"/>
  <c r="O610" i="1" s="1"/>
  <c r="P610" i="1" s="1"/>
  <c r="D611" i="1"/>
  <c r="L611" i="1" s="1"/>
  <c r="O611" i="1" s="1"/>
  <c r="P611" i="1" s="1"/>
  <c r="F612" i="1"/>
  <c r="E612" i="1"/>
  <c r="U612" i="1"/>
  <c r="W612" i="1" s="1"/>
  <c r="X611" i="1" l="1"/>
  <c r="X610" i="1"/>
  <c r="B610" i="1" s="1"/>
  <c r="G611" i="1"/>
  <c r="U613" i="1"/>
  <c r="W613" i="1" s="1"/>
  <c r="E613" i="1"/>
  <c r="F613" i="1"/>
  <c r="D612" i="1"/>
  <c r="L612" i="1" s="1"/>
  <c r="O612" i="1" s="1"/>
  <c r="P612" i="1" s="1"/>
  <c r="J614" i="1"/>
  <c r="K614" i="1" s="1"/>
  <c r="I615" i="1"/>
  <c r="M614" i="1"/>
  <c r="N614" i="1"/>
  <c r="B611" i="1" l="1"/>
  <c r="X612" i="1"/>
  <c r="B612" i="1" s="1"/>
  <c r="G612" i="1"/>
  <c r="F614" i="1"/>
  <c r="E614" i="1"/>
  <c r="U614" i="1"/>
  <c r="W614" i="1" s="1"/>
  <c r="D613" i="1"/>
  <c r="L613" i="1" s="1"/>
  <c r="O613" i="1" s="1"/>
  <c r="P613" i="1" s="1"/>
  <c r="I616" i="1"/>
  <c r="J615" i="1"/>
  <c r="K615" i="1" s="1"/>
  <c r="N615" i="1"/>
  <c r="M615" i="1"/>
  <c r="X613" i="1" l="1"/>
  <c r="B613" i="1" s="1"/>
  <c r="G613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M616" i="1"/>
  <c r="X614" i="1" l="1"/>
  <c r="B614" i="1" s="1"/>
  <c r="G614" i="1"/>
  <c r="F616" i="1"/>
  <c r="U616" i="1"/>
  <c r="W616" i="1" s="1"/>
  <c r="E616" i="1"/>
  <c r="D615" i="1"/>
  <c r="G615" i="1" s="1"/>
  <c r="I618" i="1"/>
  <c r="J617" i="1"/>
  <c r="K617" i="1" s="1"/>
  <c r="L615" i="1" l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B615" i="1" s="1"/>
  <c r="U618" i="1"/>
  <c r="W618" i="1" s="1"/>
  <c r="L616" i="1"/>
  <c r="D617" i="1"/>
  <c r="G617" i="1" s="1"/>
  <c r="F618" i="1"/>
  <c r="E618" i="1"/>
  <c r="J619" i="1"/>
  <c r="K619" i="1" s="1"/>
  <c r="I620" i="1"/>
  <c r="O616" i="1" l="1"/>
  <c r="P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X616" i="1" l="1"/>
  <c r="B616" i="1" s="1"/>
  <c r="M618" i="1"/>
  <c r="N618" i="1" s="1"/>
  <c r="N619" i="1" s="1"/>
  <c r="O617" i="1"/>
  <c r="P617" i="1" s="1"/>
  <c r="G618" i="1"/>
  <c r="I622" i="1"/>
  <c r="J621" i="1"/>
  <c r="K621" i="1" s="1"/>
  <c r="U620" i="1"/>
  <c r="W620" i="1" s="1"/>
  <c r="E620" i="1"/>
  <c r="F620" i="1"/>
  <c r="D619" i="1"/>
  <c r="L619" i="1" s="1"/>
  <c r="S617" i="1" l="1"/>
  <c r="X617" i="1"/>
  <c r="O618" i="1"/>
  <c r="P618" i="1" s="1"/>
  <c r="M619" i="1"/>
  <c r="G619" i="1"/>
  <c r="S618" i="1"/>
  <c r="E621" i="1"/>
  <c r="U621" i="1"/>
  <c r="W621" i="1" s="1"/>
  <c r="F621" i="1"/>
  <c r="M620" i="1"/>
  <c r="O619" i="1"/>
  <c r="P619" i="1" s="1"/>
  <c r="X619" i="1" s="1"/>
  <c r="I623" i="1"/>
  <c r="J622" i="1"/>
  <c r="K622" i="1" s="1"/>
  <c r="D620" i="1"/>
  <c r="L620" i="1" s="1"/>
  <c r="B617" i="1" l="1"/>
  <c r="X618" i="1"/>
  <c r="B618" i="1" s="1"/>
  <c r="G620" i="1"/>
  <c r="M621" i="1"/>
  <c r="M622" i="1" s="1"/>
  <c r="M623" i="1" s="1"/>
  <c r="N620" i="1"/>
  <c r="N621" i="1" s="1"/>
  <c r="N622" i="1" s="1"/>
  <c r="N623" i="1" s="1"/>
  <c r="B619" i="1"/>
  <c r="S619" i="1"/>
  <c r="J623" i="1"/>
  <c r="K623" i="1" s="1"/>
  <c r="I624" i="1"/>
  <c r="E622" i="1"/>
  <c r="U622" i="1"/>
  <c r="W622" i="1" s="1"/>
  <c r="F622" i="1"/>
  <c r="D621" i="1"/>
  <c r="G621" i="1" s="1"/>
  <c r="O620" i="1" l="1"/>
  <c r="P620" i="1" s="1"/>
  <c r="M624" i="1"/>
  <c r="L621" i="1"/>
  <c r="O621" i="1" s="1"/>
  <c r="P621" i="1" s="1"/>
  <c r="D622" i="1"/>
  <c r="G622" i="1" s="1"/>
  <c r="J624" i="1"/>
  <c r="K624" i="1" s="1"/>
  <c r="I625" i="1"/>
  <c r="N624" i="1"/>
  <c r="E623" i="1"/>
  <c r="U623" i="1"/>
  <c r="W623" i="1" s="1"/>
  <c r="F623" i="1"/>
  <c r="X621" i="1" l="1"/>
  <c r="B621" i="1" s="1"/>
  <c r="X620" i="1"/>
  <c r="B620" i="1" s="1"/>
  <c r="L622" i="1"/>
  <c r="O622" i="1" s="1"/>
  <c r="P622" i="1" s="1"/>
  <c r="D623" i="1"/>
  <c r="L623" i="1" s="1"/>
  <c r="O623" i="1" s="1"/>
  <c r="P623" i="1" s="1"/>
  <c r="J625" i="1"/>
  <c r="K625" i="1" s="1"/>
  <c r="I626" i="1"/>
  <c r="M625" i="1"/>
  <c r="N625" i="1"/>
  <c r="E624" i="1"/>
  <c r="F624" i="1"/>
  <c r="U624" i="1"/>
  <c r="W624" i="1" s="1"/>
  <c r="X622" i="1" l="1"/>
  <c r="B622" i="1" s="1"/>
  <c r="X623" i="1"/>
  <c r="B623" i="1" s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l="1"/>
  <c r="B624" i="1" s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L625" i="1" l="1"/>
  <c r="O625" i="1" s="1"/>
  <c r="P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X625" i="1" l="1"/>
  <c r="B625" i="1" s="1"/>
  <c r="L626" i="1"/>
  <c r="O626" i="1" s="1"/>
  <c r="P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l="1"/>
  <c r="X626" i="1"/>
  <c r="B626" i="1" s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B627" i="1" l="1"/>
  <c r="L628" i="1"/>
  <c r="O628" i="1" s="1"/>
  <c r="P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X628" i="1" l="1"/>
  <c r="B628" i="1" s="1"/>
  <c r="L629" i="1"/>
  <c r="O629" i="1" s="1"/>
  <c r="P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X629" i="1" l="1"/>
  <c r="B629" i="1" s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L630" i="1"/>
  <c r="O630" i="1" s="1"/>
  <c r="P630" i="1" s="1"/>
  <c r="X631" i="1" l="1"/>
  <c r="B631" i="1" s="1"/>
  <c r="X630" i="1"/>
  <c r="B630" i="1" s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D633" i="1" l="1"/>
  <c r="L633" i="1" s="1"/>
  <c r="O633" i="1" s="1"/>
  <c r="P633" i="1" s="1"/>
  <c r="L632" i="1"/>
  <c r="O632" i="1" s="1"/>
  <c r="P632" i="1" s="1"/>
  <c r="F634" i="1"/>
  <c r="E634" i="1"/>
  <c r="U634" i="1"/>
  <c r="W634" i="1" s="1"/>
  <c r="M635" i="1"/>
  <c r="J635" i="1"/>
  <c r="K635" i="1" s="1"/>
  <c r="I636" i="1"/>
  <c r="N635" i="1"/>
  <c r="X632" i="1" l="1"/>
  <c r="B632" i="1" s="1"/>
  <c r="X633" i="1"/>
  <c r="B633" i="1" s="1"/>
  <c r="G633" i="1"/>
  <c r="D634" i="1"/>
  <c r="L634" i="1" s="1"/>
  <c r="O634" i="1" s="1"/>
  <c r="P634" i="1" s="1"/>
  <c r="M636" i="1"/>
  <c r="J636" i="1"/>
  <c r="K636" i="1" s="1"/>
  <c r="I637" i="1"/>
  <c r="N636" i="1"/>
  <c r="F635" i="1"/>
  <c r="U635" i="1"/>
  <c r="W635" i="1" s="1"/>
  <c r="E635" i="1"/>
  <c r="X634" i="1" l="1"/>
  <c r="B634" i="1" s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l="1"/>
  <c r="B635" i="1" s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X636" i="1" l="1"/>
  <c r="B636" i="1" s="1"/>
  <c r="L637" i="1"/>
  <c r="O637" i="1" s="1"/>
  <c r="P637" i="1" s="1"/>
  <c r="F639" i="1"/>
  <c r="E639" i="1"/>
  <c r="U639" i="1"/>
  <c r="W639" i="1" s="1"/>
  <c r="D638" i="1"/>
  <c r="L638" i="1" s="1"/>
  <c r="O638" i="1" s="1"/>
  <c r="P638" i="1" s="1"/>
  <c r="J640" i="1"/>
  <c r="K640" i="1" s="1"/>
  <c r="M640" i="1"/>
  <c r="I641" i="1"/>
  <c r="N640" i="1"/>
  <c r="X638" i="1" l="1"/>
  <c r="B638" i="1" s="1"/>
  <c r="X637" i="1"/>
  <c r="B637" i="1" s="1"/>
  <c r="G638" i="1"/>
  <c r="F640" i="1"/>
  <c r="U640" i="1"/>
  <c r="W640" i="1" s="1"/>
  <c r="E640" i="1"/>
  <c r="D639" i="1"/>
  <c r="L639" i="1" s="1"/>
  <c r="O639" i="1" s="1"/>
  <c r="P639" i="1" s="1"/>
  <c r="I642" i="1"/>
  <c r="M641" i="1"/>
  <c r="J641" i="1"/>
  <c r="K641" i="1" s="1"/>
  <c r="N641" i="1"/>
  <c r="X639" i="1" l="1"/>
  <c r="G639" i="1"/>
  <c r="I643" i="1"/>
  <c r="J642" i="1"/>
  <c r="K642" i="1" s="1"/>
  <c r="M642" i="1"/>
  <c r="N642" i="1"/>
  <c r="D640" i="1"/>
  <c r="L640" i="1" s="1"/>
  <c r="O640" i="1" s="1"/>
  <c r="P640" i="1" s="1"/>
  <c r="F641" i="1"/>
  <c r="U641" i="1"/>
  <c r="W641" i="1" s="1"/>
  <c r="E641" i="1"/>
  <c r="B639" i="1" l="1"/>
  <c r="X640" i="1"/>
  <c r="B640" i="1" s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L641" i="1" l="1"/>
  <c r="O641" i="1" s="1"/>
  <c r="P641" i="1" s="1"/>
  <c r="I645" i="1"/>
  <c r="M644" i="1"/>
  <c r="J644" i="1"/>
  <c r="K644" i="1" s="1"/>
  <c r="N644" i="1"/>
  <c r="D642" i="1"/>
  <c r="L642" i="1" s="1"/>
  <c r="O642" i="1" s="1"/>
  <c r="P642" i="1" s="1"/>
  <c r="F643" i="1"/>
  <c r="U643" i="1"/>
  <c r="W643" i="1" s="1"/>
  <c r="E643" i="1"/>
  <c r="X642" i="1" l="1"/>
  <c r="B642" i="1" s="1"/>
  <c r="X641" i="1"/>
  <c r="G642" i="1"/>
  <c r="F644" i="1"/>
  <c r="U644" i="1"/>
  <c r="W644" i="1" s="1"/>
  <c r="E644" i="1"/>
  <c r="D643" i="1"/>
  <c r="L643" i="1" s="1"/>
  <c r="O643" i="1" s="1"/>
  <c r="P643" i="1" s="1"/>
  <c r="J645" i="1"/>
  <c r="K645" i="1" s="1"/>
  <c r="I646" i="1"/>
  <c r="M645" i="1"/>
  <c r="N645" i="1"/>
  <c r="B641" i="1" l="1"/>
  <c r="X643" i="1"/>
  <c r="B643" i="1" s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l="1"/>
  <c r="B644" i="1" s="1"/>
  <c r="G644" i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P645" i="1" s="1"/>
  <c r="J648" i="1"/>
  <c r="K648" i="1" s="1"/>
  <c r="I649" i="1"/>
  <c r="F647" i="1"/>
  <c r="E647" i="1"/>
  <c r="U647" i="1"/>
  <c r="W647" i="1" s="1"/>
  <c r="M646" i="1"/>
  <c r="D646" i="1"/>
  <c r="L646" i="1" s="1"/>
  <c r="X645" i="1" l="1"/>
  <c r="B645" i="1" s="1"/>
  <c r="M647" i="1"/>
  <c r="O646" i="1"/>
  <c r="P646" i="1" s="1"/>
  <c r="G646" i="1"/>
  <c r="D647" i="1"/>
  <c r="G647" i="1" s="1"/>
  <c r="J649" i="1"/>
  <c r="K649" i="1" s="1"/>
  <c r="I650" i="1"/>
  <c r="F648" i="1"/>
  <c r="E648" i="1"/>
  <c r="U648" i="1"/>
  <c r="W648" i="1" s="1"/>
  <c r="X646" i="1" l="1"/>
  <c r="B646" i="1" s="1"/>
  <c r="L647" i="1"/>
  <c r="O647" i="1" s="1"/>
  <c r="P647" i="1" s="1"/>
  <c r="M648" i="1"/>
  <c r="J650" i="1"/>
  <c r="K650" i="1" s="1"/>
  <c r="I651" i="1"/>
  <c r="F649" i="1"/>
  <c r="E649" i="1"/>
  <c r="U649" i="1"/>
  <c r="W649" i="1" s="1"/>
  <c r="D648" i="1"/>
  <c r="L648" i="1" s="1"/>
  <c r="X647" i="1" l="1"/>
  <c r="B647" i="1" s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N649" i="1" l="1"/>
  <c r="N650" i="1" s="1"/>
  <c r="L649" i="1"/>
  <c r="U651" i="1"/>
  <c r="W651" i="1" s="1"/>
  <c r="O648" i="1"/>
  <c r="P648" i="1" s="1"/>
  <c r="X648" i="1" s="1"/>
  <c r="M650" i="1"/>
  <c r="D650" i="1"/>
  <c r="L650" i="1" s="1"/>
  <c r="J652" i="1"/>
  <c r="K652" i="1" s="1"/>
  <c r="I653" i="1"/>
  <c r="E651" i="1"/>
  <c r="F651" i="1"/>
  <c r="O649" i="1" l="1"/>
  <c r="P649" i="1" s="1"/>
  <c r="G650" i="1"/>
  <c r="B648" i="1"/>
  <c r="Y648" i="1"/>
  <c r="S649" i="1"/>
  <c r="Y649" i="1" s="1"/>
  <c r="F652" i="1"/>
  <c r="E652" i="1"/>
  <c r="U652" i="1"/>
  <c r="W652" i="1" s="1"/>
  <c r="M651" i="1"/>
  <c r="O650" i="1"/>
  <c r="P650" i="1" s="1"/>
  <c r="I654" i="1"/>
  <c r="J653" i="1"/>
  <c r="K653" i="1" s="1"/>
  <c r="D651" i="1"/>
  <c r="L651" i="1" s="1"/>
  <c r="S650" i="1" l="1"/>
  <c r="X650" i="1"/>
  <c r="X649" i="1"/>
  <c r="B649" i="1" s="1"/>
  <c r="G651" i="1"/>
  <c r="J654" i="1"/>
  <c r="K654" i="1" s="1"/>
  <c r="I655" i="1"/>
  <c r="M652" i="1"/>
  <c r="N651" i="1"/>
  <c r="N652" i="1" s="1"/>
  <c r="Y650" i="1"/>
  <c r="D652" i="1"/>
  <c r="L652" i="1" s="1"/>
  <c r="F653" i="1"/>
  <c r="U653" i="1"/>
  <c r="W653" i="1" s="1"/>
  <c r="E653" i="1"/>
  <c r="M653" i="1" l="1"/>
  <c r="M654" i="1" s="1"/>
  <c r="M655" i="1" s="1"/>
  <c r="B650" i="1"/>
  <c r="O651" i="1"/>
  <c r="P651" i="1" s="1"/>
  <c r="X651" i="1" s="1"/>
  <c r="O652" i="1"/>
  <c r="P652" i="1" s="1"/>
  <c r="X652" i="1" s="1"/>
  <c r="D653" i="1"/>
  <c r="G653" i="1" s="1"/>
  <c r="G652" i="1"/>
  <c r="I656" i="1"/>
  <c r="J655" i="1"/>
  <c r="K655" i="1" s="1"/>
  <c r="F654" i="1"/>
  <c r="U654" i="1"/>
  <c r="W654" i="1" s="1"/>
  <c r="E654" i="1"/>
  <c r="B652" i="1" l="1"/>
  <c r="Y652" i="1"/>
  <c r="N653" i="1"/>
  <c r="N654" i="1" s="1"/>
  <c r="N655" i="1" s="1"/>
  <c r="N656" i="1" s="1"/>
  <c r="L653" i="1"/>
  <c r="B651" i="1"/>
  <c r="S651" i="1"/>
  <c r="Y651" i="1" s="1"/>
  <c r="M656" i="1"/>
  <c r="I657" i="1"/>
  <c r="J656" i="1"/>
  <c r="K656" i="1" s="1"/>
  <c r="D654" i="1"/>
  <c r="L654" i="1" s="1"/>
  <c r="U655" i="1"/>
  <c r="W655" i="1" s="1"/>
  <c r="E655" i="1"/>
  <c r="F655" i="1"/>
  <c r="O653" i="1" l="1"/>
  <c r="P653" i="1" s="1"/>
  <c r="O654" i="1"/>
  <c r="P654" i="1" s="1"/>
  <c r="M657" i="1"/>
  <c r="G654" i="1"/>
  <c r="E656" i="1"/>
  <c r="F656" i="1"/>
  <c r="U656" i="1"/>
  <c r="W656" i="1" s="1"/>
  <c r="D655" i="1"/>
  <c r="L655" i="1" s="1"/>
  <c r="O655" i="1" s="1"/>
  <c r="P655" i="1" s="1"/>
  <c r="I658" i="1"/>
  <c r="J657" i="1"/>
  <c r="K657" i="1" s="1"/>
  <c r="N657" i="1"/>
  <c r="X655" i="1" l="1"/>
  <c r="B655" i="1" s="1"/>
  <c r="X654" i="1"/>
  <c r="X653" i="1"/>
  <c r="B653" i="1" s="1"/>
  <c r="G655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B654" i="1" l="1"/>
  <c r="X656" i="1"/>
  <c r="B656" i="1" s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P657" i="1" s="1"/>
  <c r="G656" i="1"/>
  <c r="X657" i="1" l="1"/>
  <c r="B657" i="1" s="1"/>
  <c r="G657" i="1"/>
  <c r="D658" i="1"/>
  <c r="L658" i="1" s="1"/>
  <c r="O658" i="1" s="1"/>
  <c r="P658" i="1" s="1"/>
  <c r="I661" i="1"/>
  <c r="M660" i="1"/>
  <c r="J660" i="1"/>
  <c r="K660" i="1" s="1"/>
  <c r="N660" i="1"/>
  <c r="F659" i="1"/>
  <c r="U659" i="1"/>
  <c r="W659" i="1" s="1"/>
  <c r="E659" i="1"/>
  <c r="X658" i="1" l="1"/>
  <c r="B658" i="1" s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D660" i="1" l="1"/>
  <c r="G660" i="1" s="1"/>
  <c r="U661" i="1"/>
  <c r="W661" i="1" s="1"/>
  <c r="F661" i="1"/>
  <c r="E661" i="1"/>
  <c r="L659" i="1"/>
  <c r="O659" i="1" s="1"/>
  <c r="P659" i="1" s="1"/>
  <c r="J662" i="1"/>
  <c r="K662" i="1" s="1"/>
  <c r="M662" i="1"/>
  <c r="I663" i="1"/>
  <c r="N662" i="1"/>
  <c r="X659" i="1" l="1"/>
  <c r="B659" i="1" s="1"/>
  <c r="L660" i="1"/>
  <c r="O660" i="1" s="1"/>
  <c r="P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X660" i="1" l="1"/>
  <c r="B660" i="1" s="1"/>
  <c r="L661" i="1"/>
  <c r="O661" i="1" s="1"/>
  <c r="P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l="1"/>
  <c r="B662" i="1" s="1"/>
  <c r="X661" i="1"/>
  <c r="B661" i="1" s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L663" i="1" l="1"/>
  <c r="O663" i="1" s="1"/>
  <c r="P663" i="1" s="1"/>
  <c r="U665" i="1"/>
  <c r="W665" i="1" s="1"/>
  <c r="F665" i="1"/>
  <c r="E665" i="1"/>
  <c r="D664" i="1"/>
  <c r="L664" i="1" s="1"/>
  <c r="O664" i="1" s="1"/>
  <c r="P664" i="1" s="1"/>
  <c r="M666" i="1"/>
  <c r="J666" i="1"/>
  <c r="K666" i="1" s="1"/>
  <c r="I667" i="1"/>
  <c r="N666" i="1"/>
  <c r="X664" i="1" l="1"/>
  <c r="B664" i="1" s="1"/>
  <c r="X663" i="1"/>
  <c r="B663" i="1" s="1"/>
  <c r="G664" i="1"/>
  <c r="U666" i="1"/>
  <c r="W666" i="1" s="1"/>
  <c r="E666" i="1"/>
  <c r="F666" i="1"/>
  <c r="D665" i="1"/>
  <c r="L665" i="1" s="1"/>
  <c r="O665" i="1" s="1"/>
  <c r="P665" i="1" s="1"/>
  <c r="I668" i="1"/>
  <c r="J667" i="1"/>
  <c r="K667" i="1" s="1"/>
  <c r="M667" i="1"/>
  <c r="N667" i="1"/>
  <c r="X665" i="1" l="1"/>
  <c r="B665" i="1" s="1"/>
  <c r="G665" i="1"/>
  <c r="F667" i="1"/>
  <c r="E667" i="1"/>
  <c r="U667" i="1"/>
  <c r="W667" i="1" s="1"/>
  <c r="D666" i="1"/>
  <c r="L666" i="1" s="1"/>
  <c r="O666" i="1" s="1"/>
  <c r="P666" i="1" s="1"/>
  <c r="J668" i="1"/>
  <c r="K668" i="1" s="1"/>
  <c r="I669" i="1"/>
  <c r="M668" i="1"/>
  <c r="N668" i="1"/>
  <c r="X666" i="1" l="1"/>
  <c r="B666" i="1" s="1"/>
  <c r="G666" i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X667" i="1" l="1"/>
  <c r="B667" i="1" s="1"/>
  <c r="D668" i="1"/>
  <c r="L668" i="1" s="1"/>
  <c r="O668" i="1" s="1"/>
  <c r="P668" i="1" s="1"/>
  <c r="F669" i="1"/>
  <c r="U669" i="1"/>
  <c r="W669" i="1" s="1"/>
  <c r="E669" i="1"/>
  <c r="G667" i="1"/>
  <c r="I671" i="1"/>
  <c r="J670" i="1"/>
  <c r="K670" i="1" s="1"/>
  <c r="M670" i="1"/>
  <c r="N670" i="1"/>
  <c r="X668" i="1" l="1"/>
  <c r="B668" i="1" s="1"/>
  <c r="G668" i="1"/>
  <c r="I672" i="1"/>
  <c r="J671" i="1"/>
  <c r="K671" i="1" s="1"/>
  <c r="M671" i="1"/>
  <c r="N671" i="1"/>
  <c r="D669" i="1"/>
  <c r="L669" i="1" s="1"/>
  <c r="O669" i="1" s="1"/>
  <c r="P669" i="1" s="1"/>
  <c r="U670" i="1"/>
  <c r="W670" i="1" s="1"/>
  <c r="F670" i="1"/>
  <c r="E670" i="1"/>
  <c r="X669" i="1" l="1"/>
  <c r="G669" i="1"/>
  <c r="F671" i="1"/>
  <c r="E671" i="1"/>
  <c r="U671" i="1"/>
  <c r="W671" i="1" s="1"/>
  <c r="D670" i="1"/>
  <c r="L670" i="1" s="1"/>
  <c r="O670" i="1" s="1"/>
  <c r="P670" i="1" s="1"/>
  <c r="I673" i="1"/>
  <c r="J672" i="1"/>
  <c r="K672" i="1" s="1"/>
  <c r="M672" i="1"/>
  <c r="N672" i="1"/>
  <c r="B669" i="1" l="1"/>
  <c r="X670" i="1"/>
  <c r="B670" i="1" s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X671" i="1" l="1"/>
  <c r="B671" i="1" s="1"/>
  <c r="F673" i="1"/>
  <c r="E673" i="1"/>
  <c r="U673" i="1"/>
  <c r="W673" i="1" s="1"/>
  <c r="D672" i="1"/>
  <c r="L672" i="1" s="1"/>
  <c r="O672" i="1" s="1"/>
  <c r="P672" i="1" s="1"/>
  <c r="G671" i="1"/>
  <c r="I675" i="1"/>
  <c r="J674" i="1"/>
  <c r="K674" i="1" s="1"/>
  <c r="M674" i="1"/>
  <c r="N674" i="1"/>
  <c r="X672" i="1" l="1"/>
  <c r="B672" i="1" s="1"/>
  <c r="G672" i="1"/>
  <c r="J675" i="1"/>
  <c r="K675" i="1" s="1"/>
  <c r="M675" i="1"/>
  <c r="I676" i="1"/>
  <c r="N675" i="1"/>
  <c r="D673" i="1"/>
  <c r="L673" i="1" s="1"/>
  <c r="O673" i="1" s="1"/>
  <c r="P673" i="1" s="1"/>
  <c r="U674" i="1"/>
  <c r="W674" i="1" s="1"/>
  <c r="E674" i="1"/>
  <c r="F674" i="1"/>
  <c r="X673" i="1" l="1"/>
  <c r="B673" i="1" s="1"/>
  <c r="G673" i="1"/>
  <c r="J676" i="1"/>
  <c r="K676" i="1" s="1"/>
  <c r="I677" i="1"/>
  <c r="M676" i="1"/>
  <c r="N676" i="1"/>
  <c r="D674" i="1"/>
  <c r="L674" i="1" s="1"/>
  <c r="O674" i="1" s="1"/>
  <c r="P674" i="1" s="1"/>
  <c r="F675" i="1"/>
  <c r="E675" i="1"/>
  <c r="U675" i="1"/>
  <c r="W675" i="1" s="1"/>
  <c r="X674" i="1" l="1"/>
  <c r="B674" i="1" s="1"/>
  <c r="G674" i="1"/>
  <c r="D675" i="1"/>
  <c r="L675" i="1" s="1"/>
  <c r="O675" i="1" s="1"/>
  <c r="P675" i="1" s="1"/>
  <c r="J677" i="1"/>
  <c r="K677" i="1" s="1"/>
  <c r="I678" i="1"/>
  <c r="N677" i="1"/>
  <c r="U676" i="1"/>
  <c r="W676" i="1" s="1"/>
  <c r="F676" i="1"/>
  <c r="E676" i="1"/>
  <c r="X675" i="1" l="1"/>
  <c r="B675" i="1" s="1"/>
  <c r="G675" i="1"/>
  <c r="I679" i="1"/>
  <c r="J678" i="1"/>
  <c r="K678" i="1" s="1"/>
  <c r="F677" i="1"/>
  <c r="E677" i="1"/>
  <c r="U677" i="1"/>
  <c r="W677" i="1" s="1"/>
  <c r="D676" i="1"/>
  <c r="G676" i="1" s="1"/>
  <c r="L676" i="1" l="1"/>
  <c r="O676" i="1" s="1"/>
  <c r="P676" i="1" s="1"/>
  <c r="M677" i="1"/>
  <c r="D677" i="1"/>
  <c r="L677" i="1" s="1"/>
  <c r="F678" i="1"/>
  <c r="E678" i="1"/>
  <c r="U678" i="1"/>
  <c r="W678" i="1" s="1"/>
  <c r="J679" i="1"/>
  <c r="K679" i="1" s="1"/>
  <c r="I680" i="1"/>
  <c r="X676" i="1" l="1"/>
  <c r="B676" i="1" s="1"/>
  <c r="G677" i="1"/>
  <c r="M678" i="1"/>
  <c r="O677" i="1"/>
  <c r="P677" i="1" s="1"/>
  <c r="D678" i="1"/>
  <c r="L678" i="1" s="1"/>
  <c r="J680" i="1"/>
  <c r="K680" i="1" s="1"/>
  <c r="U680" i="1" s="1"/>
  <c r="W680" i="1" s="1"/>
  <c r="I681" i="1"/>
  <c r="F679" i="1"/>
  <c r="E679" i="1"/>
  <c r="U679" i="1"/>
  <c r="W679" i="1" s="1"/>
  <c r="X677" i="1" l="1"/>
  <c r="G678" i="1"/>
  <c r="M679" i="1"/>
  <c r="N678" i="1"/>
  <c r="F680" i="1"/>
  <c r="E680" i="1"/>
  <c r="J681" i="1"/>
  <c r="K681" i="1" s="1"/>
  <c r="I682" i="1"/>
  <c r="D679" i="1"/>
  <c r="L679" i="1" s="1"/>
  <c r="B677" i="1" l="1"/>
  <c r="N679" i="1"/>
  <c r="O679" i="1" s="1"/>
  <c r="P679" i="1" s="1"/>
  <c r="O678" i="1"/>
  <c r="P678" i="1" s="1"/>
  <c r="X678" i="1" s="1"/>
  <c r="G679" i="1"/>
  <c r="M680" i="1"/>
  <c r="J682" i="1"/>
  <c r="K682" i="1" s="1"/>
  <c r="I683" i="1"/>
  <c r="U681" i="1"/>
  <c r="W681" i="1" s="1"/>
  <c r="E681" i="1"/>
  <c r="F681" i="1"/>
  <c r="D680" i="1"/>
  <c r="G680" i="1" s="1"/>
  <c r="S679" i="1" l="1"/>
  <c r="X679" i="1"/>
  <c r="B678" i="1"/>
  <c r="Y678" i="1"/>
  <c r="L680" i="1"/>
  <c r="D681" i="1"/>
  <c r="G681" i="1" s="1"/>
  <c r="J683" i="1"/>
  <c r="K683" i="1" s="1"/>
  <c r="I684" i="1"/>
  <c r="U682" i="1"/>
  <c r="W682" i="1" s="1"/>
  <c r="F682" i="1"/>
  <c r="E682" i="1"/>
  <c r="Y679" i="1"/>
  <c r="M681" i="1"/>
  <c r="N680" i="1"/>
  <c r="N681" i="1" s="1"/>
  <c r="L681" i="1" l="1"/>
  <c r="O681" i="1" s="1"/>
  <c r="P681" i="1" s="1"/>
  <c r="X681" i="1" s="1"/>
  <c r="B679" i="1"/>
  <c r="E683" i="1"/>
  <c r="U683" i="1"/>
  <c r="W683" i="1" s="1"/>
  <c r="F683" i="1"/>
  <c r="J684" i="1"/>
  <c r="K684" i="1" s="1"/>
  <c r="I685" i="1"/>
  <c r="O680" i="1"/>
  <c r="P680" i="1" s="1"/>
  <c r="D682" i="1"/>
  <c r="L682" i="1" s="1"/>
  <c r="S680" i="1" l="1"/>
  <c r="X680" i="1"/>
  <c r="B681" i="1"/>
  <c r="Y681" i="1"/>
  <c r="M682" i="1"/>
  <c r="N682" i="1" s="1"/>
  <c r="N683" i="1" s="1"/>
  <c r="N684" i="1" s="1"/>
  <c r="N685" i="1" s="1"/>
  <c r="G682" i="1"/>
  <c r="Y680" i="1"/>
  <c r="E684" i="1"/>
  <c r="U684" i="1"/>
  <c r="W684" i="1" s="1"/>
  <c r="F684" i="1"/>
  <c r="I686" i="1"/>
  <c r="J685" i="1"/>
  <c r="K685" i="1" s="1"/>
  <c r="D683" i="1"/>
  <c r="L683" i="1" s="1"/>
  <c r="O683" i="1" l="1"/>
  <c r="P683" i="1" s="1"/>
  <c r="O682" i="1"/>
  <c r="P682" i="1" s="1"/>
  <c r="M683" i="1"/>
  <c r="M684" i="1" s="1"/>
  <c r="M685" i="1" s="1"/>
  <c r="M686" i="1" s="1"/>
  <c r="G683" i="1"/>
  <c r="B680" i="1"/>
  <c r="F685" i="1"/>
  <c r="E685" i="1"/>
  <c r="U685" i="1"/>
  <c r="W685" i="1" s="1"/>
  <c r="I687" i="1"/>
  <c r="J686" i="1"/>
  <c r="K686" i="1" s="1"/>
  <c r="N686" i="1"/>
  <c r="D684" i="1"/>
  <c r="G684" i="1" s="1"/>
  <c r="X682" i="1" l="1"/>
  <c r="X683" i="1"/>
  <c r="B683" i="1" s="1"/>
  <c r="L684" i="1"/>
  <c r="O684" i="1" s="1"/>
  <c r="P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B682" i="1" l="1"/>
  <c r="X684" i="1"/>
  <c r="B684" i="1" s="1"/>
  <c r="F687" i="1"/>
  <c r="U687" i="1"/>
  <c r="W687" i="1" s="1"/>
  <c r="E687" i="1"/>
  <c r="L685" i="1"/>
  <c r="O685" i="1" s="1"/>
  <c r="P685" i="1" s="1"/>
  <c r="J688" i="1"/>
  <c r="K688" i="1" s="1"/>
  <c r="I689" i="1"/>
  <c r="M688" i="1"/>
  <c r="N688" i="1"/>
  <c r="D686" i="1"/>
  <c r="G686" i="1" s="1"/>
  <c r="X685" i="1" l="1"/>
  <c r="B685" i="1" s="1"/>
  <c r="L686" i="1"/>
  <c r="O686" i="1" s="1"/>
  <c r="P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P687" i="1" s="1"/>
  <c r="X687" i="1" l="1"/>
  <c r="B687" i="1" s="1"/>
  <c r="X686" i="1"/>
  <c r="B686" i="1" s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P688" i="1" s="1"/>
  <c r="G687" i="1"/>
  <c r="X688" i="1" l="1"/>
  <c r="B688" i="1" s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F691" i="1" l="1"/>
  <c r="U691" i="1"/>
  <c r="W691" i="1" s="1"/>
  <c r="E691" i="1"/>
  <c r="L689" i="1"/>
  <c r="O689" i="1" s="1"/>
  <c r="P689" i="1" s="1"/>
  <c r="D690" i="1"/>
  <c r="L690" i="1" s="1"/>
  <c r="O690" i="1" s="1"/>
  <c r="P690" i="1" s="1"/>
  <c r="J692" i="1"/>
  <c r="K692" i="1" s="1"/>
  <c r="I693" i="1"/>
  <c r="M692" i="1"/>
  <c r="N692" i="1"/>
  <c r="X689" i="1" l="1"/>
  <c r="X690" i="1"/>
  <c r="B690" i="1" s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B689" i="1" l="1"/>
  <c r="L691" i="1"/>
  <c r="O691" i="1" s="1"/>
  <c r="P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X691" i="1" l="1"/>
  <c r="B691" i="1" s="1"/>
  <c r="F694" i="1"/>
  <c r="E694" i="1"/>
  <c r="U694" i="1"/>
  <c r="W694" i="1" s="1"/>
  <c r="D693" i="1"/>
  <c r="G693" i="1" s="1"/>
  <c r="L692" i="1"/>
  <c r="O692" i="1" s="1"/>
  <c r="P692" i="1" s="1"/>
  <c r="I696" i="1"/>
  <c r="J695" i="1"/>
  <c r="K695" i="1" s="1"/>
  <c r="M695" i="1"/>
  <c r="N695" i="1"/>
  <c r="X692" i="1" l="1"/>
  <c r="B692" i="1" s="1"/>
  <c r="L693" i="1"/>
  <c r="O693" i="1" s="1"/>
  <c r="P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X693" i="1" l="1"/>
  <c r="B693" i="1" s="1"/>
  <c r="L694" i="1"/>
  <c r="O694" i="1" s="1"/>
  <c r="P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95" i="1" s="1"/>
  <c r="X695" i="1" l="1"/>
  <c r="B695" i="1" s="1"/>
  <c r="X694" i="1"/>
  <c r="B694" i="1" s="1"/>
  <c r="F697" i="1"/>
  <c r="U697" i="1"/>
  <c r="W697" i="1" s="1"/>
  <c r="E697" i="1"/>
  <c r="D696" i="1"/>
  <c r="L696" i="1" s="1"/>
  <c r="O696" i="1" s="1"/>
  <c r="P696" i="1" s="1"/>
  <c r="G695" i="1"/>
  <c r="I699" i="1"/>
  <c r="M698" i="1"/>
  <c r="J698" i="1"/>
  <c r="K698" i="1" s="1"/>
  <c r="N698" i="1"/>
  <c r="X696" i="1" l="1"/>
  <c r="B696" i="1" s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L697" i="1" l="1"/>
  <c r="O697" i="1" s="1"/>
  <c r="P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P698" i="1" s="1"/>
  <c r="X698" i="1" l="1"/>
  <c r="B698" i="1" s="1"/>
  <c r="X697" i="1"/>
  <c r="B697" i="1" s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L699" i="1" l="1"/>
  <c r="O699" i="1" s="1"/>
  <c r="P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X699" i="1" l="1"/>
  <c r="B699" i="1" s="1"/>
  <c r="L700" i="1"/>
  <c r="O700" i="1" s="1"/>
  <c r="P700" i="1" s="1"/>
  <c r="F702" i="1"/>
  <c r="U702" i="1"/>
  <c r="W702" i="1" s="1"/>
  <c r="E702" i="1"/>
  <c r="D701" i="1"/>
  <c r="L701" i="1" s="1"/>
  <c r="O701" i="1" s="1"/>
  <c r="P701" i="1" s="1"/>
  <c r="I704" i="1"/>
  <c r="M703" i="1"/>
  <c r="J703" i="1"/>
  <c r="K703" i="1" s="1"/>
  <c r="N703" i="1"/>
  <c r="X701" i="1" l="1"/>
  <c r="B701" i="1" s="1"/>
  <c r="X700" i="1"/>
  <c r="B700" i="1" s="1"/>
  <c r="G701" i="1"/>
  <c r="I705" i="1"/>
  <c r="J704" i="1"/>
  <c r="K704" i="1" s="1"/>
  <c r="M704" i="1"/>
  <c r="N704" i="1"/>
  <c r="D702" i="1"/>
  <c r="L702" i="1" s="1"/>
  <c r="O702" i="1" s="1"/>
  <c r="P702" i="1" s="1"/>
  <c r="F703" i="1"/>
  <c r="E703" i="1"/>
  <c r="U703" i="1"/>
  <c r="W703" i="1" s="1"/>
  <c r="X702" i="1" l="1"/>
  <c r="M705" i="1"/>
  <c r="G702" i="1"/>
  <c r="F704" i="1"/>
  <c r="E704" i="1"/>
  <c r="U704" i="1"/>
  <c r="W704" i="1" s="1"/>
  <c r="D703" i="1"/>
  <c r="G703" i="1" s="1"/>
  <c r="J705" i="1"/>
  <c r="K705" i="1" s="1"/>
  <c r="I706" i="1"/>
  <c r="N705" i="1"/>
  <c r="B702" i="1" l="1"/>
  <c r="L703" i="1"/>
  <c r="O703" i="1" s="1"/>
  <c r="P703" i="1" s="1"/>
  <c r="F705" i="1"/>
  <c r="E705" i="1"/>
  <c r="U705" i="1"/>
  <c r="W705" i="1" s="1"/>
  <c r="D704" i="1"/>
  <c r="L704" i="1" s="1"/>
  <c r="O704" i="1" s="1"/>
  <c r="P704" i="1" s="1"/>
  <c r="I707" i="1"/>
  <c r="J706" i="1"/>
  <c r="K706" i="1" s="1"/>
  <c r="N706" i="1"/>
  <c r="M706" i="1"/>
  <c r="X704" i="1" l="1"/>
  <c r="B704" i="1" s="1"/>
  <c r="X703" i="1"/>
  <c r="B703" i="1" s="1"/>
  <c r="G704" i="1"/>
  <c r="F706" i="1"/>
  <c r="E706" i="1"/>
  <c r="U706" i="1"/>
  <c r="W706" i="1" s="1"/>
  <c r="J707" i="1"/>
  <c r="K707" i="1" s="1"/>
  <c r="I708" i="1"/>
  <c r="N707" i="1"/>
  <c r="D705" i="1"/>
  <c r="G705" i="1" s="1"/>
  <c r="L705" i="1" l="1"/>
  <c r="O705" i="1" s="1"/>
  <c r="P705" i="1" s="1"/>
  <c r="F707" i="1"/>
  <c r="E707" i="1"/>
  <c r="U707" i="1"/>
  <c r="W707" i="1" s="1"/>
  <c r="I709" i="1"/>
  <c r="J708" i="1"/>
  <c r="K708" i="1" s="1"/>
  <c r="N708" i="1"/>
  <c r="D706" i="1"/>
  <c r="L706" i="1" s="1"/>
  <c r="X705" i="1" l="1"/>
  <c r="G706" i="1"/>
  <c r="M707" i="1"/>
  <c r="O706" i="1"/>
  <c r="P706" i="1" s="1"/>
  <c r="F708" i="1"/>
  <c r="E708" i="1"/>
  <c r="U708" i="1"/>
  <c r="W708" i="1" s="1"/>
  <c r="D707" i="1"/>
  <c r="G707" i="1" s="1"/>
  <c r="J709" i="1"/>
  <c r="K709" i="1" s="1"/>
  <c r="I710" i="1"/>
  <c r="B705" i="1" l="1"/>
  <c r="X706" i="1"/>
  <c r="B706" i="1" s="1"/>
  <c r="L707" i="1"/>
  <c r="O707" i="1" s="1"/>
  <c r="P707" i="1" s="1"/>
  <c r="M708" i="1"/>
  <c r="D708" i="1"/>
  <c r="G708" i="1" s="1"/>
  <c r="J710" i="1"/>
  <c r="K710" i="1" s="1"/>
  <c r="I711" i="1"/>
  <c r="F709" i="1"/>
  <c r="U709" i="1"/>
  <c r="W709" i="1" s="1"/>
  <c r="E709" i="1"/>
  <c r="X707" i="1" l="1"/>
  <c r="B707" i="1" s="1"/>
  <c r="U710" i="1"/>
  <c r="W710" i="1" s="1"/>
  <c r="L708" i="1"/>
  <c r="O708" i="1" s="1"/>
  <c r="P708" i="1" s="1"/>
  <c r="I712" i="1"/>
  <c r="J711" i="1"/>
  <c r="K711" i="1" s="1"/>
  <c r="D709" i="1"/>
  <c r="G709" i="1" s="1"/>
  <c r="F710" i="1"/>
  <c r="E710" i="1"/>
  <c r="X708" i="1" l="1"/>
  <c r="B708" i="1" s="1"/>
  <c r="M709" i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M710" i="1" l="1"/>
  <c r="N710" i="1" s="1"/>
  <c r="O710" i="1" s="1"/>
  <c r="P710" i="1" s="1"/>
  <c r="X710" i="1" s="1"/>
  <c r="O709" i="1"/>
  <c r="P709" i="1" s="1"/>
  <c r="G710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S709" i="1" l="1"/>
  <c r="X709" i="1"/>
  <c r="B709" i="1" s="1"/>
  <c r="L711" i="1"/>
  <c r="N711" i="1"/>
  <c r="N712" i="1" s="1"/>
  <c r="N713" i="1" s="1"/>
  <c r="N714" i="1" s="1"/>
  <c r="B710" i="1"/>
  <c r="S710" i="1"/>
  <c r="Y709" i="1"/>
  <c r="M714" i="1"/>
  <c r="J714" i="1"/>
  <c r="K714" i="1" s="1"/>
  <c r="I715" i="1"/>
  <c r="E713" i="1"/>
  <c r="F713" i="1"/>
  <c r="U713" i="1"/>
  <c r="W713" i="1" s="1"/>
  <c r="D712" i="1"/>
  <c r="L712" i="1" s="1"/>
  <c r="O712" i="1" l="1"/>
  <c r="P712" i="1" s="1"/>
  <c r="G712" i="1"/>
  <c r="Y710" i="1"/>
  <c r="O711" i="1"/>
  <c r="P711" i="1" s="1"/>
  <c r="D713" i="1"/>
  <c r="L713" i="1" s="1"/>
  <c r="O713" i="1" s="1"/>
  <c r="P713" i="1" s="1"/>
  <c r="I716" i="1"/>
  <c r="J715" i="1"/>
  <c r="K715" i="1" s="1"/>
  <c r="N715" i="1"/>
  <c r="E714" i="1"/>
  <c r="U714" i="1"/>
  <c r="W714" i="1" s="1"/>
  <c r="F714" i="1"/>
  <c r="M715" i="1"/>
  <c r="X713" i="1" l="1"/>
  <c r="B713" i="1" s="1"/>
  <c r="X711" i="1"/>
  <c r="B711" i="1" s="1"/>
  <c r="X712" i="1"/>
  <c r="B712" i="1" s="1"/>
  <c r="G713" i="1"/>
  <c r="D714" i="1"/>
  <c r="L714" i="1" s="1"/>
  <c r="O714" i="1" s="1"/>
  <c r="P714" i="1" s="1"/>
  <c r="J716" i="1"/>
  <c r="K716" i="1" s="1"/>
  <c r="I717" i="1"/>
  <c r="N716" i="1"/>
  <c r="E715" i="1"/>
  <c r="U715" i="1"/>
  <c r="W715" i="1" s="1"/>
  <c r="F715" i="1"/>
  <c r="M716" i="1"/>
  <c r="X714" i="1" l="1"/>
  <c r="B714" i="1" s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L715" i="1" l="1"/>
  <c r="O715" i="1" s="1"/>
  <c r="P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X715" i="1" l="1"/>
  <c r="B715" i="1" s="1"/>
  <c r="L716" i="1"/>
  <c r="O716" i="1" s="1"/>
  <c r="P716" i="1" s="1"/>
  <c r="E718" i="1"/>
  <c r="U718" i="1"/>
  <c r="W718" i="1" s="1"/>
  <c r="F718" i="1"/>
  <c r="D717" i="1"/>
  <c r="L717" i="1" s="1"/>
  <c r="O717" i="1" s="1"/>
  <c r="P717" i="1" s="1"/>
  <c r="I720" i="1"/>
  <c r="J719" i="1"/>
  <c r="K719" i="1" s="1"/>
  <c r="M719" i="1"/>
  <c r="N719" i="1"/>
  <c r="X717" i="1" l="1"/>
  <c r="B717" i="1" s="1"/>
  <c r="X716" i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P718" i="1" s="1"/>
  <c r="B716" i="1" l="1"/>
  <c r="X718" i="1"/>
  <c r="B718" i="1" s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P719" i="1" s="1"/>
  <c r="X719" i="1" l="1"/>
  <c r="B719" i="1" s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L720" i="1" l="1"/>
  <c r="O720" i="1" s="1"/>
  <c r="P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P721" i="1" s="1"/>
  <c r="X721" i="1" l="1"/>
  <c r="B721" i="1" s="1"/>
  <c r="X720" i="1"/>
  <c r="B720" i="1" s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L722" i="1" l="1"/>
  <c r="O722" i="1" s="1"/>
  <c r="P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P723" i="1" s="1"/>
  <c r="X723" i="1" l="1"/>
  <c r="B723" i="1" s="1"/>
  <c r="X722" i="1"/>
  <c r="B722" i="1" s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P724" i="1" s="1"/>
  <c r="X724" i="1" l="1"/>
  <c r="B724" i="1" s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L725" i="1" l="1"/>
  <c r="O725" i="1" s="1"/>
  <c r="P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P726" i="1" s="1"/>
  <c r="X726" i="1" l="1"/>
  <c r="B726" i="1" s="1"/>
  <c r="X725" i="1"/>
  <c r="B725" i="1" s="1"/>
  <c r="D727" i="1"/>
  <c r="L727" i="1" s="1"/>
  <c r="O727" i="1" s="1"/>
  <c r="P727" i="1" s="1"/>
  <c r="E728" i="1"/>
  <c r="U728" i="1"/>
  <c r="W728" i="1" s="1"/>
  <c r="F728" i="1"/>
  <c r="G726" i="1"/>
  <c r="I730" i="1"/>
  <c r="J729" i="1"/>
  <c r="K729" i="1" s="1"/>
  <c r="M729" i="1"/>
  <c r="N729" i="1"/>
  <c r="X727" i="1" l="1"/>
  <c r="B727" i="1" s="1"/>
  <c r="G727" i="1"/>
  <c r="I731" i="1"/>
  <c r="J730" i="1"/>
  <c r="K730" i="1" s="1"/>
  <c r="M730" i="1"/>
  <c r="N730" i="1"/>
  <c r="D728" i="1"/>
  <c r="L728" i="1" s="1"/>
  <c r="O728" i="1" s="1"/>
  <c r="P728" i="1" s="1"/>
  <c r="E729" i="1"/>
  <c r="F729" i="1"/>
  <c r="U729" i="1"/>
  <c r="W729" i="1" s="1"/>
  <c r="X728" i="1" l="1"/>
  <c r="B728" i="1" s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L729" i="1" l="1"/>
  <c r="O729" i="1" s="1"/>
  <c r="P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X729" i="1" l="1"/>
  <c r="B729" i="1" s="1"/>
  <c r="L730" i="1"/>
  <c r="O730" i="1" s="1"/>
  <c r="P730" i="1" s="1"/>
  <c r="D731" i="1"/>
  <c r="L731" i="1" s="1"/>
  <c r="O731" i="1" s="1"/>
  <c r="P731" i="1" s="1"/>
  <c r="J733" i="1"/>
  <c r="K733" i="1" s="1"/>
  <c r="M733" i="1"/>
  <c r="I734" i="1"/>
  <c r="N733" i="1"/>
  <c r="E732" i="1"/>
  <c r="F732" i="1"/>
  <c r="U732" i="1"/>
  <c r="W732" i="1" s="1"/>
  <c r="X731" i="1" l="1"/>
  <c r="X730" i="1"/>
  <c r="B730" i="1" s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32" i="1" s="1"/>
  <c r="B731" i="1" l="1"/>
  <c r="X732" i="1"/>
  <c r="B732" i="1" s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M736" i="1" l="1"/>
  <c r="L733" i="1"/>
  <c r="O733" i="1" s="1"/>
  <c r="P733" i="1" s="1"/>
  <c r="D734" i="1"/>
  <c r="L734" i="1" s="1"/>
  <c r="O734" i="1" s="1"/>
  <c r="P734" i="1" s="1"/>
  <c r="E735" i="1"/>
  <c r="U735" i="1"/>
  <c r="W735" i="1" s="1"/>
  <c r="F735" i="1"/>
  <c r="J736" i="1"/>
  <c r="K736" i="1" s="1"/>
  <c r="I737" i="1"/>
  <c r="N736" i="1"/>
  <c r="X734" i="1" l="1"/>
  <c r="B734" i="1" s="1"/>
  <c r="X733" i="1"/>
  <c r="B733" i="1" s="1"/>
  <c r="M737" i="1"/>
  <c r="G734" i="1"/>
  <c r="E736" i="1"/>
  <c r="F736" i="1"/>
  <c r="U736" i="1"/>
  <c r="W736" i="1" s="1"/>
  <c r="D735" i="1"/>
  <c r="L735" i="1" s="1"/>
  <c r="O735" i="1" s="1"/>
  <c r="P735" i="1" s="1"/>
  <c r="J737" i="1"/>
  <c r="K737" i="1" s="1"/>
  <c r="I738" i="1"/>
  <c r="N737" i="1"/>
  <c r="X735" i="1" l="1"/>
  <c r="B735" i="1" s="1"/>
  <c r="G735" i="1"/>
  <c r="I739" i="1"/>
  <c r="J738" i="1"/>
  <c r="K738" i="1" s="1"/>
  <c r="N738" i="1"/>
  <c r="E737" i="1"/>
  <c r="F737" i="1"/>
  <c r="U737" i="1"/>
  <c r="W737" i="1" s="1"/>
  <c r="D736" i="1"/>
  <c r="G736" i="1" s="1"/>
  <c r="L736" i="1" l="1"/>
  <c r="O736" i="1" s="1"/>
  <c r="P736" i="1" s="1"/>
  <c r="D737" i="1"/>
  <c r="L737" i="1" s="1"/>
  <c r="E738" i="1"/>
  <c r="U738" i="1"/>
  <c r="W738" i="1" s="1"/>
  <c r="F738" i="1"/>
  <c r="I740" i="1"/>
  <c r="J739" i="1"/>
  <c r="K739" i="1" s="1"/>
  <c r="X736" i="1" l="1"/>
  <c r="B736" i="1" s="1"/>
  <c r="G737" i="1"/>
  <c r="E739" i="1"/>
  <c r="U739" i="1"/>
  <c r="W739" i="1" s="1"/>
  <c r="F739" i="1"/>
  <c r="M738" i="1"/>
  <c r="O737" i="1"/>
  <c r="P737" i="1" s="1"/>
  <c r="J740" i="1"/>
  <c r="K740" i="1" s="1"/>
  <c r="I741" i="1"/>
  <c r="D738" i="1"/>
  <c r="L738" i="1" s="1"/>
  <c r="X737" i="1" l="1"/>
  <c r="B737" i="1" s="1"/>
  <c r="G738" i="1"/>
  <c r="E740" i="1"/>
  <c r="U740" i="1"/>
  <c r="W740" i="1" s="1"/>
  <c r="F740" i="1"/>
  <c r="J741" i="1"/>
  <c r="K741" i="1" s="1"/>
  <c r="I742" i="1"/>
  <c r="M739" i="1"/>
  <c r="O738" i="1"/>
  <c r="P738" i="1" s="1"/>
  <c r="D739" i="1"/>
  <c r="L739" i="1" s="1"/>
  <c r="X738" i="1" l="1"/>
  <c r="B738" i="1" s="1"/>
  <c r="G739" i="1"/>
  <c r="M740" i="1"/>
  <c r="N739" i="1"/>
  <c r="F741" i="1"/>
  <c r="E741" i="1"/>
  <c r="U741" i="1"/>
  <c r="W741" i="1" s="1"/>
  <c r="J742" i="1"/>
  <c r="K742" i="1" s="1"/>
  <c r="I743" i="1"/>
  <c r="D740" i="1"/>
  <c r="G740" i="1" s="1"/>
  <c r="U742" i="1" l="1"/>
  <c r="W742" i="1" s="1"/>
  <c r="N740" i="1"/>
  <c r="N741" i="1" s="1"/>
  <c r="O739" i="1"/>
  <c r="P739" i="1" s="1"/>
  <c r="X739" i="1" s="1"/>
  <c r="L740" i="1"/>
  <c r="I744" i="1"/>
  <c r="J743" i="1"/>
  <c r="K743" i="1" s="1"/>
  <c r="E742" i="1"/>
  <c r="F742" i="1"/>
  <c r="D741" i="1"/>
  <c r="G741" i="1" s="1"/>
  <c r="B739" i="1" l="1"/>
  <c r="Y739" i="1"/>
  <c r="L741" i="1"/>
  <c r="O741" i="1" s="1"/>
  <c r="P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P740" i="1" s="1"/>
  <c r="X740" i="1" s="1"/>
  <c r="S741" i="1" l="1"/>
  <c r="X741" i="1"/>
  <c r="B740" i="1"/>
  <c r="S740" i="1"/>
  <c r="Y740" i="1" s="1"/>
  <c r="G742" i="1"/>
  <c r="Y741" i="1"/>
  <c r="E744" i="1"/>
  <c r="U744" i="1"/>
  <c r="W744" i="1" s="1"/>
  <c r="F744" i="1"/>
  <c r="M743" i="1"/>
  <c r="N742" i="1"/>
  <c r="N743" i="1" s="1"/>
  <c r="I746" i="1"/>
  <c r="J745" i="1"/>
  <c r="K745" i="1" s="1"/>
  <c r="D743" i="1"/>
  <c r="L743" i="1" s="1"/>
  <c r="M744" i="1" l="1"/>
  <c r="M745" i="1" s="1"/>
  <c r="M746" i="1" s="1"/>
  <c r="G743" i="1"/>
  <c r="O743" i="1"/>
  <c r="P743" i="1" s="1"/>
  <c r="X743" i="1" s="1"/>
  <c r="D744" i="1"/>
  <c r="L744" i="1" s="1"/>
  <c r="B741" i="1"/>
  <c r="O742" i="1"/>
  <c r="P742" i="1" s="1"/>
  <c r="X742" i="1" s="1"/>
  <c r="E745" i="1"/>
  <c r="F745" i="1"/>
  <c r="U745" i="1"/>
  <c r="W745" i="1" s="1"/>
  <c r="J746" i="1"/>
  <c r="K746" i="1" s="1"/>
  <c r="I747" i="1"/>
  <c r="N744" i="1" l="1"/>
  <c r="N745" i="1" s="1"/>
  <c r="N746" i="1" s="1"/>
  <c r="N747" i="1" s="1"/>
  <c r="B743" i="1"/>
  <c r="Y743" i="1"/>
  <c r="G744" i="1"/>
  <c r="B742" i="1"/>
  <c r="S742" i="1"/>
  <c r="Y742" i="1" s="1"/>
  <c r="I748" i="1"/>
  <c r="J747" i="1"/>
  <c r="K747" i="1" s="1"/>
  <c r="M747" i="1"/>
  <c r="D745" i="1"/>
  <c r="L745" i="1" s="1"/>
  <c r="E746" i="1"/>
  <c r="U746" i="1"/>
  <c r="W746" i="1" s="1"/>
  <c r="F746" i="1"/>
  <c r="O745" i="1" l="1"/>
  <c r="P745" i="1" s="1"/>
  <c r="O744" i="1"/>
  <c r="P744" i="1" s="1"/>
  <c r="G745" i="1"/>
  <c r="D746" i="1"/>
  <c r="L746" i="1" s="1"/>
  <c r="O746" i="1" s="1"/>
  <c r="P746" i="1" s="1"/>
  <c r="E747" i="1"/>
  <c r="F747" i="1"/>
  <c r="U747" i="1"/>
  <c r="W747" i="1" s="1"/>
  <c r="I749" i="1"/>
  <c r="J748" i="1"/>
  <c r="K748" i="1" s="1"/>
  <c r="M748" i="1"/>
  <c r="N748" i="1"/>
  <c r="X746" i="1" l="1"/>
  <c r="X744" i="1"/>
  <c r="B744" i="1" s="1"/>
  <c r="X745" i="1"/>
  <c r="B745" i="1" s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P747" i="1" s="1"/>
  <c r="B746" i="1" l="1"/>
  <c r="X747" i="1"/>
  <c r="B747" i="1" s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P748" i="1" s="1"/>
  <c r="X748" i="1" l="1"/>
  <c r="B748" i="1" s="1"/>
  <c r="G748" i="1"/>
  <c r="E750" i="1"/>
  <c r="F750" i="1"/>
  <c r="U750" i="1"/>
  <c r="W750" i="1" s="1"/>
  <c r="D749" i="1"/>
  <c r="L749" i="1" s="1"/>
  <c r="O749" i="1" s="1"/>
  <c r="P749" i="1" s="1"/>
  <c r="J751" i="1"/>
  <c r="K751" i="1" s="1"/>
  <c r="I752" i="1"/>
  <c r="M751" i="1"/>
  <c r="N751" i="1"/>
  <c r="X749" i="1" l="1"/>
  <c r="B749" i="1" s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P750" i="1" s="1"/>
  <c r="X750" i="1" l="1"/>
  <c r="B750" i="1" s="1"/>
  <c r="E752" i="1"/>
  <c r="U752" i="1"/>
  <c r="W752" i="1" s="1"/>
  <c r="F752" i="1"/>
  <c r="D751" i="1"/>
  <c r="L751" i="1" s="1"/>
  <c r="O751" i="1" s="1"/>
  <c r="P751" i="1" s="1"/>
  <c r="G750" i="1"/>
  <c r="J753" i="1"/>
  <c r="K753" i="1" s="1"/>
  <c r="M753" i="1"/>
  <c r="I754" i="1"/>
  <c r="N753" i="1"/>
  <c r="X751" i="1" l="1"/>
  <c r="B751" i="1" s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X752" i="1" l="1"/>
  <c r="B752" i="1" s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P753" i="1" s="1"/>
  <c r="X753" i="1" l="1"/>
  <c r="B753" i="1" s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P754" i="1" s="1"/>
  <c r="X754" i="1" l="1"/>
  <c r="B754" i="1" s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L755" i="1" l="1"/>
  <c r="O755" i="1" s="1"/>
  <c r="P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X755" i="1" l="1"/>
  <c r="B755" i="1" s="1"/>
  <c r="D757" i="1"/>
  <c r="L757" i="1" s="1"/>
  <c r="O757" i="1" s="1"/>
  <c r="P757" i="1" s="1"/>
  <c r="E758" i="1"/>
  <c r="U758" i="1"/>
  <c r="W758" i="1" s="1"/>
  <c r="F758" i="1"/>
  <c r="L756" i="1"/>
  <c r="O756" i="1" s="1"/>
  <c r="P756" i="1" s="1"/>
  <c r="I760" i="1"/>
  <c r="J759" i="1"/>
  <c r="K759" i="1" s="1"/>
  <c r="M759" i="1"/>
  <c r="N759" i="1"/>
  <c r="X756" i="1" l="1"/>
  <c r="B756" i="1" s="1"/>
  <c r="X757" i="1"/>
  <c r="B757" i="1" s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L758" i="1" l="1"/>
  <c r="O758" i="1" s="1"/>
  <c r="P758" i="1" s="1"/>
  <c r="D759" i="1"/>
  <c r="L759" i="1" s="1"/>
  <c r="O759" i="1" s="1"/>
  <c r="P759" i="1" s="1"/>
  <c r="E760" i="1"/>
  <c r="F760" i="1"/>
  <c r="U760" i="1"/>
  <c r="W760" i="1" s="1"/>
  <c r="J761" i="1"/>
  <c r="K761" i="1" s="1"/>
  <c r="I762" i="1"/>
  <c r="M761" i="1"/>
  <c r="N761" i="1"/>
  <c r="X759" i="1" l="1"/>
  <c r="B759" i="1" s="1"/>
  <c r="X758" i="1"/>
  <c r="B758" i="1" s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P760" i="1" s="1"/>
  <c r="X760" i="1" l="1"/>
  <c r="B760" i="1" s="1"/>
  <c r="D761" i="1"/>
  <c r="L761" i="1" s="1"/>
  <c r="O761" i="1" s="1"/>
  <c r="P761" i="1" s="1"/>
  <c r="E762" i="1"/>
  <c r="F762" i="1"/>
  <c r="U762" i="1"/>
  <c r="W762" i="1" s="1"/>
  <c r="G760" i="1"/>
  <c r="I764" i="1"/>
  <c r="J763" i="1"/>
  <c r="K763" i="1" s="1"/>
  <c r="M763" i="1"/>
  <c r="N763" i="1"/>
  <c r="X761" i="1" l="1"/>
  <c r="G761" i="1"/>
  <c r="J764" i="1"/>
  <c r="K764" i="1" s="1"/>
  <c r="M764" i="1"/>
  <c r="I765" i="1"/>
  <c r="N764" i="1"/>
  <c r="D762" i="1"/>
  <c r="L762" i="1" s="1"/>
  <c r="O762" i="1" s="1"/>
  <c r="P762" i="1" s="1"/>
  <c r="E763" i="1"/>
  <c r="U763" i="1"/>
  <c r="W763" i="1" s="1"/>
  <c r="F763" i="1"/>
  <c r="B761" i="1" l="1"/>
  <c r="X762" i="1"/>
  <c r="B762" i="1" s="1"/>
  <c r="G762" i="1"/>
  <c r="D763" i="1"/>
  <c r="L763" i="1" s="1"/>
  <c r="O763" i="1" s="1"/>
  <c r="P763" i="1" s="1"/>
  <c r="I766" i="1"/>
  <c r="J765" i="1"/>
  <c r="K765" i="1" s="1"/>
  <c r="M765" i="1"/>
  <c r="N765" i="1"/>
  <c r="E764" i="1"/>
  <c r="F764" i="1"/>
  <c r="U764" i="1"/>
  <c r="W764" i="1" s="1"/>
  <c r="X763" i="1" l="1"/>
  <c r="B763" i="1" s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L764" i="1" l="1"/>
  <c r="O764" i="1" s="1"/>
  <c r="P764" i="1" s="1"/>
  <c r="I768" i="1"/>
  <c r="J767" i="1"/>
  <c r="K767" i="1" s="1"/>
  <c r="N767" i="1"/>
  <c r="M767" i="1"/>
  <c r="D765" i="1"/>
  <c r="L765" i="1" s="1"/>
  <c r="O765" i="1" s="1"/>
  <c r="P765" i="1" s="1"/>
  <c r="E766" i="1"/>
  <c r="F766" i="1"/>
  <c r="U766" i="1"/>
  <c r="W766" i="1" s="1"/>
  <c r="X765" i="1" l="1"/>
  <c r="B765" i="1" s="1"/>
  <c r="X764" i="1"/>
  <c r="B764" i="1" s="1"/>
  <c r="G765" i="1"/>
  <c r="D766" i="1"/>
  <c r="L766" i="1" s="1"/>
  <c r="O766" i="1" s="1"/>
  <c r="P766" i="1" s="1"/>
  <c r="E767" i="1"/>
  <c r="U767" i="1"/>
  <c r="W767" i="1" s="1"/>
  <c r="F767" i="1"/>
  <c r="I769" i="1"/>
  <c r="J768" i="1"/>
  <c r="K768" i="1" s="1"/>
  <c r="N768" i="1"/>
  <c r="X766" i="1" l="1"/>
  <c r="B766" i="1" s="1"/>
  <c r="G766" i="1"/>
  <c r="E768" i="1"/>
  <c r="U768" i="1"/>
  <c r="W768" i="1" s="1"/>
  <c r="F768" i="1"/>
  <c r="I770" i="1"/>
  <c r="J769" i="1"/>
  <c r="K769" i="1" s="1"/>
  <c r="N769" i="1"/>
  <c r="D767" i="1"/>
  <c r="G767" i="1" s="1"/>
  <c r="L767" i="1" l="1"/>
  <c r="O767" i="1" s="1"/>
  <c r="P767" i="1" s="1"/>
  <c r="E769" i="1"/>
  <c r="U769" i="1"/>
  <c r="W769" i="1" s="1"/>
  <c r="F769" i="1"/>
  <c r="J770" i="1"/>
  <c r="K770" i="1" s="1"/>
  <c r="I771" i="1"/>
  <c r="M768" i="1"/>
  <c r="D768" i="1"/>
  <c r="L768" i="1" s="1"/>
  <c r="X767" i="1" l="1"/>
  <c r="B767" i="1" s="1"/>
  <c r="G768" i="1"/>
  <c r="E770" i="1"/>
  <c r="F770" i="1"/>
  <c r="U770" i="1"/>
  <c r="W770" i="1" s="1"/>
  <c r="J771" i="1"/>
  <c r="K771" i="1" s="1"/>
  <c r="I772" i="1"/>
  <c r="M769" i="1"/>
  <c r="O768" i="1"/>
  <c r="P768" i="1" s="1"/>
  <c r="D769" i="1"/>
  <c r="L769" i="1" s="1"/>
  <c r="O769" i="1" s="1"/>
  <c r="P769" i="1" s="1"/>
  <c r="U771" i="1" l="1"/>
  <c r="W771" i="1" s="1"/>
  <c r="X769" i="1"/>
  <c r="B769" i="1" s="1"/>
  <c r="X768" i="1"/>
  <c r="B768" i="1" s="1"/>
  <c r="M770" i="1"/>
  <c r="N770" i="1" s="1"/>
  <c r="G769" i="1"/>
  <c r="I773" i="1"/>
  <c r="J772" i="1"/>
  <c r="K772" i="1" s="1"/>
  <c r="F771" i="1"/>
  <c r="E771" i="1"/>
  <c r="D770" i="1"/>
  <c r="G770" i="1" s="1"/>
  <c r="L770" i="1" l="1"/>
  <c r="O770" i="1" s="1"/>
  <c r="P770" i="1" s="1"/>
  <c r="D771" i="1"/>
  <c r="G771" i="1" s="1"/>
  <c r="F772" i="1"/>
  <c r="E772" i="1"/>
  <c r="U772" i="1"/>
  <c r="W772" i="1" s="1"/>
  <c r="J773" i="1"/>
  <c r="K773" i="1" s="1"/>
  <c r="I774" i="1"/>
  <c r="S770" i="1" l="1"/>
  <c r="X770" i="1"/>
  <c r="M771" i="1"/>
  <c r="L771" i="1"/>
  <c r="Y770" i="1"/>
  <c r="D772" i="1"/>
  <c r="L772" i="1" s="1"/>
  <c r="J774" i="1"/>
  <c r="K774" i="1" s="1"/>
  <c r="I775" i="1"/>
  <c r="U773" i="1"/>
  <c r="W773" i="1" s="1"/>
  <c r="F773" i="1"/>
  <c r="E773" i="1"/>
  <c r="M772" i="1" l="1"/>
  <c r="M773" i="1" s="1"/>
  <c r="N771" i="1"/>
  <c r="G772" i="1"/>
  <c r="D773" i="1"/>
  <c r="G773" i="1" s="1"/>
  <c r="I776" i="1"/>
  <c r="J775" i="1"/>
  <c r="K775" i="1" s="1"/>
  <c r="B770" i="1"/>
  <c r="F774" i="1"/>
  <c r="E774" i="1"/>
  <c r="U774" i="1"/>
  <c r="W774" i="1" s="1"/>
  <c r="N772" i="1" l="1"/>
  <c r="N773" i="1" s="1"/>
  <c r="N774" i="1" s="1"/>
  <c r="N775" i="1" s="1"/>
  <c r="N776" i="1" s="1"/>
  <c r="O771" i="1"/>
  <c r="P771" i="1" s="1"/>
  <c r="L773" i="1"/>
  <c r="S771" i="1"/>
  <c r="I777" i="1"/>
  <c r="J776" i="1"/>
  <c r="K776" i="1" s="1"/>
  <c r="M774" i="1"/>
  <c r="M775" i="1" s="1"/>
  <c r="M776" i="1" s="1"/>
  <c r="D774" i="1"/>
  <c r="L774" i="1" s="1"/>
  <c r="U775" i="1"/>
  <c r="W775" i="1" s="1"/>
  <c r="E775" i="1"/>
  <c r="F775" i="1"/>
  <c r="X771" i="1" l="1"/>
  <c r="O773" i="1"/>
  <c r="P773" i="1" s="1"/>
  <c r="O774" i="1"/>
  <c r="P774" i="1" s="1"/>
  <c r="O772" i="1"/>
  <c r="P772" i="1" s="1"/>
  <c r="M777" i="1"/>
  <c r="S773" i="1"/>
  <c r="Y773" i="1" s="1"/>
  <c r="G774" i="1"/>
  <c r="E776" i="1"/>
  <c r="F776" i="1"/>
  <c r="U776" i="1"/>
  <c r="W776" i="1" s="1"/>
  <c r="D775" i="1"/>
  <c r="L775" i="1" s="1"/>
  <c r="O775" i="1" s="1"/>
  <c r="P775" i="1" s="1"/>
  <c r="I778" i="1"/>
  <c r="J777" i="1"/>
  <c r="K777" i="1" s="1"/>
  <c r="N777" i="1"/>
  <c r="B771" i="1" l="1"/>
  <c r="Y771" i="1"/>
  <c r="X775" i="1"/>
  <c r="B775" i="1" s="1"/>
  <c r="X772" i="1"/>
  <c r="X774" i="1"/>
  <c r="B774" i="1" s="1"/>
  <c r="X773" i="1"/>
  <c r="B773" i="1" s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B772" i="1" l="1"/>
  <c r="L776" i="1"/>
  <c r="O776" i="1" s="1"/>
  <c r="P776" i="1" s="1"/>
  <c r="U778" i="1"/>
  <c r="W778" i="1" s="1"/>
  <c r="E778" i="1"/>
  <c r="F778" i="1"/>
  <c r="D777" i="1"/>
  <c r="L777" i="1" s="1"/>
  <c r="O777" i="1" s="1"/>
  <c r="P777" i="1" s="1"/>
  <c r="I780" i="1"/>
  <c r="J779" i="1"/>
  <c r="K779" i="1" s="1"/>
  <c r="M779" i="1"/>
  <c r="N779" i="1"/>
  <c r="X777" i="1" l="1"/>
  <c r="B777" i="1" s="1"/>
  <c r="X776" i="1"/>
  <c r="B776" i="1" s="1"/>
  <c r="G777" i="1"/>
  <c r="F779" i="1"/>
  <c r="U779" i="1"/>
  <c r="W779" i="1" s="1"/>
  <c r="E779" i="1"/>
  <c r="D778" i="1"/>
  <c r="L778" i="1" s="1"/>
  <c r="O778" i="1" s="1"/>
  <c r="P778" i="1" s="1"/>
  <c r="I781" i="1"/>
  <c r="J780" i="1"/>
  <c r="K780" i="1" s="1"/>
  <c r="M780" i="1"/>
  <c r="N780" i="1"/>
  <c r="X778" i="1" l="1"/>
  <c r="B778" i="1" s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L779" i="1" l="1"/>
  <c r="O779" i="1" s="1"/>
  <c r="P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P780" i="1" s="1"/>
  <c r="X780" i="1" l="1"/>
  <c r="B780" i="1" s="1"/>
  <c r="X779" i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B779" i="1" l="1"/>
  <c r="L781" i="1"/>
  <c r="O781" i="1" s="1"/>
  <c r="P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P782" i="1" s="1"/>
  <c r="X782" i="1" l="1"/>
  <c r="B782" i="1" s="1"/>
  <c r="X781" i="1"/>
  <c r="B781" i="1" s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L783" i="1" l="1"/>
  <c r="O783" i="1" s="1"/>
  <c r="P783" i="1" s="1"/>
  <c r="E785" i="1"/>
  <c r="U785" i="1"/>
  <c r="W785" i="1" s="1"/>
  <c r="F785" i="1"/>
  <c r="D784" i="1"/>
  <c r="L784" i="1" s="1"/>
  <c r="O784" i="1" s="1"/>
  <c r="P784" i="1" s="1"/>
  <c r="M786" i="1"/>
  <c r="J786" i="1"/>
  <c r="K786" i="1" s="1"/>
  <c r="I787" i="1"/>
  <c r="N786" i="1"/>
  <c r="X784" i="1" l="1"/>
  <c r="B784" i="1" s="1"/>
  <c r="X783" i="1"/>
  <c r="B783" i="1" s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J788" i="1" l="1"/>
  <c r="K788" i="1" s="1"/>
  <c r="I789" i="1"/>
  <c r="M788" i="1"/>
  <c r="N788" i="1"/>
  <c r="F787" i="1"/>
  <c r="U787" i="1"/>
  <c r="W787" i="1" s="1"/>
  <c r="E787" i="1"/>
  <c r="L785" i="1"/>
  <c r="O785" i="1" s="1"/>
  <c r="P785" i="1" s="1"/>
  <c r="D786" i="1"/>
  <c r="L786" i="1" s="1"/>
  <c r="O786" i="1" s="1"/>
  <c r="P786" i="1" s="1"/>
  <c r="X785" i="1" l="1"/>
  <c r="B785" i="1" s="1"/>
  <c r="X786" i="1"/>
  <c r="B786" i="1" s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L787" i="1" l="1"/>
  <c r="O787" i="1" s="1"/>
  <c r="P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X787" i="1" l="1"/>
  <c r="B787" i="1" s="1"/>
  <c r="U790" i="1"/>
  <c r="W790" i="1" s="1"/>
  <c r="E790" i="1"/>
  <c r="F790" i="1"/>
  <c r="D789" i="1"/>
  <c r="G789" i="1" s="1"/>
  <c r="L788" i="1"/>
  <c r="O788" i="1" s="1"/>
  <c r="P788" i="1" s="1"/>
  <c r="M791" i="1"/>
  <c r="J791" i="1"/>
  <c r="K791" i="1" s="1"/>
  <c r="I792" i="1"/>
  <c r="N791" i="1"/>
  <c r="X788" i="1" l="1"/>
  <c r="B788" i="1" s="1"/>
  <c r="L789" i="1"/>
  <c r="O789" i="1" s="1"/>
  <c r="P789" i="1" s="1"/>
  <c r="I793" i="1"/>
  <c r="J792" i="1"/>
  <c r="K792" i="1" s="1"/>
  <c r="M792" i="1"/>
  <c r="N792" i="1"/>
  <c r="D790" i="1"/>
  <c r="L790" i="1" s="1"/>
  <c r="O790" i="1" s="1"/>
  <c r="P790" i="1" s="1"/>
  <c r="F791" i="1"/>
  <c r="U791" i="1"/>
  <c r="W791" i="1" s="1"/>
  <c r="E791" i="1"/>
  <c r="X789" i="1" l="1"/>
  <c r="B789" i="1" s="1"/>
  <c r="X790" i="1"/>
  <c r="B790" i="1" s="1"/>
  <c r="G790" i="1"/>
  <c r="E792" i="1"/>
  <c r="U792" i="1"/>
  <c r="W792" i="1" s="1"/>
  <c r="F792" i="1"/>
  <c r="D791" i="1"/>
  <c r="L791" i="1" s="1"/>
  <c r="O791" i="1" s="1"/>
  <c r="P791" i="1" s="1"/>
  <c r="I794" i="1"/>
  <c r="J793" i="1"/>
  <c r="K793" i="1" s="1"/>
  <c r="M793" i="1"/>
  <c r="N793" i="1"/>
  <c r="X791" i="1" l="1"/>
  <c r="B791" i="1" s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P792" i="1" s="1"/>
  <c r="X792" i="1" l="1"/>
  <c r="B792" i="1" s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L793" i="1" l="1"/>
  <c r="O793" i="1" s="1"/>
  <c r="P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P794" i="1" s="1"/>
  <c r="X794" i="1" l="1"/>
  <c r="B794" i="1" s="1"/>
  <c r="X793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B793" i="1" l="1"/>
  <c r="L795" i="1"/>
  <c r="O795" i="1" s="1"/>
  <c r="P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P796" i="1" s="1"/>
  <c r="X796" i="1" l="1"/>
  <c r="B796" i="1" s="1"/>
  <c r="X795" i="1"/>
  <c r="B795" i="1" s="1"/>
  <c r="F798" i="1"/>
  <c r="E798" i="1"/>
  <c r="U798" i="1"/>
  <c r="W798" i="1" s="1"/>
  <c r="D797" i="1"/>
  <c r="G797" i="1" s="1"/>
  <c r="J799" i="1"/>
  <c r="K799" i="1" s="1"/>
  <c r="I800" i="1"/>
  <c r="N799" i="1"/>
  <c r="G796" i="1"/>
  <c r="L797" i="1" l="1"/>
  <c r="O797" i="1" s="1"/>
  <c r="P797" i="1" s="1"/>
  <c r="J800" i="1"/>
  <c r="K800" i="1" s="1"/>
  <c r="I801" i="1"/>
  <c r="N800" i="1"/>
  <c r="F799" i="1"/>
  <c r="U799" i="1"/>
  <c r="W799" i="1" s="1"/>
  <c r="E799" i="1"/>
  <c r="D798" i="1"/>
  <c r="L798" i="1" s="1"/>
  <c r="X797" i="1" l="1"/>
  <c r="B797" i="1" s="1"/>
  <c r="G798" i="1"/>
  <c r="M799" i="1"/>
  <c r="M800" i="1" s="1"/>
  <c r="O798" i="1"/>
  <c r="P798" i="1" s="1"/>
  <c r="D799" i="1"/>
  <c r="L799" i="1" s="1"/>
  <c r="O799" i="1" s="1"/>
  <c r="P799" i="1" s="1"/>
  <c r="J801" i="1"/>
  <c r="K801" i="1" s="1"/>
  <c r="I802" i="1"/>
  <c r="E800" i="1"/>
  <c r="F800" i="1"/>
  <c r="U800" i="1"/>
  <c r="W800" i="1" s="1"/>
  <c r="X798" i="1" l="1"/>
  <c r="B798" i="1" s="1"/>
  <c r="X799" i="1"/>
  <c r="B799" i="1" s="1"/>
  <c r="G799" i="1"/>
  <c r="F801" i="1"/>
  <c r="U801" i="1"/>
  <c r="W801" i="1" s="1"/>
  <c r="E801" i="1"/>
  <c r="I803" i="1"/>
  <c r="J802" i="1"/>
  <c r="K802" i="1" s="1"/>
  <c r="D800" i="1"/>
  <c r="G800" i="1" s="1"/>
  <c r="U802" i="1" l="1"/>
  <c r="W802" i="1" s="1"/>
  <c r="L800" i="1"/>
  <c r="O800" i="1" s="1"/>
  <c r="P800" i="1" s="1"/>
  <c r="F802" i="1"/>
  <c r="E802" i="1"/>
  <c r="J803" i="1"/>
  <c r="K803" i="1" s="1"/>
  <c r="I804" i="1"/>
  <c r="D801" i="1"/>
  <c r="L801" i="1" s="1"/>
  <c r="X800" i="1" l="1"/>
  <c r="B800" i="1" s="1"/>
  <c r="M801" i="1"/>
  <c r="N801" i="1" s="1"/>
  <c r="O801" i="1" s="1"/>
  <c r="P801" i="1" s="1"/>
  <c r="F803" i="1"/>
  <c r="E803" i="1"/>
  <c r="U803" i="1"/>
  <c r="W803" i="1" s="1"/>
  <c r="D802" i="1"/>
  <c r="L802" i="1" s="1"/>
  <c r="I805" i="1"/>
  <c r="J804" i="1"/>
  <c r="K804" i="1" s="1"/>
  <c r="G801" i="1"/>
  <c r="S801" i="1" l="1"/>
  <c r="X801" i="1"/>
  <c r="B801" i="1" s="1"/>
  <c r="M802" i="1"/>
  <c r="N802" i="1"/>
  <c r="G802" i="1"/>
  <c r="D803" i="1"/>
  <c r="G803" i="1" s="1"/>
  <c r="M803" i="1"/>
  <c r="F804" i="1"/>
  <c r="E804" i="1"/>
  <c r="U804" i="1"/>
  <c r="W804" i="1" s="1"/>
  <c r="I806" i="1"/>
  <c r="J805" i="1"/>
  <c r="K805" i="1" s="1"/>
  <c r="N803" i="1" l="1"/>
  <c r="O802" i="1"/>
  <c r="P802" i="1" s="1"/>
  <c r="L803" i="1"/>
  <c r="S802" i="1"/>
  <c r="Y801" i="1"/>
  <c r="J806" i="1"/>
  <c r="K806" i="1" s="1"/>
  <c r="I807" i="1"/>
  <c r="U805" i="1"/>
  <c r="W805" i="1" s="1"/>
  <c r="E805" i="1"/>
  <c r="F805" i="1"/>
  <c r="D804" i="1"/>
  <c r="L804" i="1" s="1"/>
  <c r="X802" i="1" l="1"/>
  <c r="O803" i="1"/>
  <c r="P803" i="1" s="1"/>
  <c r="G804" i="1"/>
  <c r="M804" i="1"/>
  <c r="S803" i="1"/>
  <c r="D805" i="1"/>
  <c r="L805" i="1" s="1"/>
  <c r="I808" i="1"/>
  <c r="J807" i="1"/>
  <c r="K807" i="1" s="1"/>
  <c r="U806" i="1"/>
  <c r="W806" i="1" s="1"/>
  <c r="F806" i="1"/>
  <c r="E806" i="1"/>
  <c r="B802" i="1" l="1"/>
  <c r="Y802" i="1"/>
  <c r="X803" i="1"/>
  <c r="B803" i="1" s="1"/>
  <c r="Y803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N805" i="1" l="1"/>
  <c r="O804" i="1"/>
  <c r="P804" i="1" s="1"/>
  <c r="E808" i="1"/>
  <c r="U808" i="1"/>
  <c r="W808" i="1" s="1"/>
  <c r="F808" i="1"/>
  <c r="J809" i="1"/>
  <c r="K809" i="1" s="1"/>
  <c r="I810" i="1"/>
  <c r="M809" i="1"/>
  <c r="D807" i="1"/>
  <c r="L807" i="1" s="1"/>
  <c r="L806" i="1"/>
  <c r="X804" i="1" l="1"/>
  <c r="B804" i="1" s="1"/>
  <c r="N806" i="1"/>
  <c r="N807" i="1" s="1"/>
  <c r="N808" i="1" s="1"/>
  <c r="N809" i="1" s="1"/>
  <c r="N810" i="1" s="1"/>
  <c r="O805" i="1"/>
  <c r="P805" i="1" s="1"/>
  <c r="J810" i="1"/>
  <c r="K810" i="1" s="1"/>
  <c r="I811" i="1"/>
  <c r="M810" i="1"/>
  <c r="F809" i="1"/>
  <c r="E809" i="1"/>
  <c r="U809" i="1"/>
  <c r="W809" i="1" s="1"/>
  <c r="G807" i="1"/>
  <c r="D808" i="1"/>
  <c r="G808" i="1" s="1"/>
  <c r="X805" i="1" l="1"/>
  <c r="B805" i="1" s="1"/>
  <c r="O807" i="1"/>
  <c r="P807" i="1" s="1"/>
  <c r="O806" i="1"/>
  <c r="P806" i="1" s="1"/>
  <c r="D809" i="1"/>
  <c r="L809" i="1" s="1"/>
  <c r="O809" i="1" s="1"/>
  <c r="P809" i="1" s="1"/>
  <c r="L808" i="1"/>
  <c r="O808" i="1" s="1"/>
  <c r="P808" i="1" s="1"/>
  <c r="I812" i="1"/>
  <c r="J811" i="1"/>
  <c r="K811" i="1" s="1"/>
  <c r="M811" i="1"/>
  <c r="N811" i="1"/>
  <c r="E810" i="1"/>
  <c r="F810" i="1"/>
  <c r="U810" i="1"/>
  <c r="W810" i="1" s="1"/>
  <c r="X808" i="1" l="1"/>
  <c r="B808" i="1" s="1"/>
  <c r="X806" i="1"/>
  <c r="B806" i="1" s="1"/>
  <c r="X809" i="1"/>
  <c r="X807" i="1"/>
  <c r="B807" i="1" s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P810" i="1" s="1"/>
  <c r="B809" i="1" l="1"/>
  <c r="X810" i="1"/>
  <c r="B810" i="1" s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P811" i="1" s="1"/>
  <c r="X811" i="1" l="1"/>
  <c r="B811" i="1" s="1"/>
  <c r="G811" i="1"/>
  <c r="D812" i="1"/>
  <c r="L812" i="1" s="1"/>
  <c r="O812" i="1" s="1"/>
  <c r="P812" i="1" s="1"/>
  <c r="F813" i="1"/>
  <c r="U813" i="1"/>
  <c r="W813" i="1" s="1"/>
  <c r="E813" i="1"/>
  <c r="J814" i="1"/>
  <c r="K814" i="1" s="1"/>
  <c r="I815" i="1"/>
  <c r="M814" i="1"/>
  <c r="N814" i="1"/>
  <c r="X812" i="1" l="1"/>
  <c r="B812" i="1" s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D814" i="1" l="1"/>
  <c r="L814" i="1" s="1"/>
  <c r="O814" i="1" s="1"/>
  <c r="P814" i="1" s="1"/>
  <c r="F815" i="1"/>
  <c r="U815" i="1"/>
  <c r="W815" i="1" s="1"/>
  <c r="E815" i="1"/>
  <c r="L813" i="1"/>
  <c r="O813" i="1" s="1"/>
  <c r="P813" i="1" s="1"/>
  <c r="M816" i="1"/>
  <c r="I817" i="1"/>
  <c r="J816" i="1"/>
  <c r="K816" i="1" s="1"/>
  <c r="N816" i="1"/>
  <c r="X813" i="1" l="1"/>
  <c r="B813" i="1" s="1"/>
  <c r="X814" i="1"/>
  <c r="B814" i="1" s="1"/>
  <c r="G814" i="1"/>
  <c r="D815" i="1"/>
  <c r="L815" i="1" s="1"/>
  <c r="O815" i="1" s="1"/>
  <c r="P815" i="1" s="1"/>
  <c r="E816" i="1"/>
  <c r="F816" i="1"/>
  <c r="U816" i="1"/>
  <c r="W816" i="1" s="1"/>
  <c r="I818" i="1"/>
  <c r="J817" i="1"/>
  <c r="K817" i="1" s="1"/>
  <c r="M817" i="1"/>
  <c r="N817" i="1"/>
  <c r="X815" i="1" l="1"/>
  <c r="B815" i="1" s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P816" i="1" s="1"/>
  <c r="X816" i="1" l="1"/>
  <c r="B816" i="1" s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P817" i="1" s="1"/>
  <c r="G816" i="1"/>
  <c r="X817" i="1" l="1"/>
  <c r="B817" i="1" s="1"/>
  <c r="F819" i="1"/>
  <c r="E819" i="1"/>
  <c r="U819" i="1"/>
  <c r="W819" i="1" s="1"/>
  <c r="D818" i="1"/>
  <c r="L818" i="1" s="1"/>
  <c r="O818" i="1" s="1"/>
  <c r="P818" i="1" s="1"/>
  <c r="G817" i="1"/>
  <c r="I821" i="1"/>
  <c r="J820" i="1"/>
  <c r="K820" i="1" s="1"/>
  <c r="M820" i="1"/>
  <c r="N820" i="1"/>
  <c r="X818" i="1" l="1"/>
  <c r="B818" i="1" s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L819" i="1" l="1"/>
  <c r="O819" i="1" s="1"/>
  <c r="P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X819" i="1" l="1"/>
  <c r="B819" i="1" s="1"/>
  <c r="L820" i="1"/>
  <c r="O820" i="1" s="1"/>
  <c r="P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P821" i="1" s="1"/>
  <c r="X821" i="1" l="1"/>
  <c r="B821" i="1" s="1"/>
  <c r="X820" i="1"/>
  <c r="B820" i="1" s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L822" i="1" l="1"/>
  <c r="O822" i="1" s="1"/>
  <c r="P822" i="1" s="1"/>
  <c r="I826" i="1"/>
  <c r="J825" i="1"/>
  <c r="K825" i="1" s="1"/>
  <c r="M825" i="1"/>
  <c r="N825" i="1"/>
  <c r="D823" i="1"/>
  <c r="L823" i="1" s="1"/>
  <c r="O823" i="1" s="1"/>
  <c r="P823" i="1" s="1"/>
  <c r="U824" i="1"/>
  <c r="W824" i="1" s="1"/>
  <c r="E824" i="1"/>
  <c r="F824" i="1"/>
  <c r="X823" i="1" l="1"/>
  <c r="B823" i="1" s="1"/>
  <c r="X822" i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B822" i="1" l="1"/>
  <c r="L824" i="1"/>
  <c r="O824" i="1" s="1"/>
  <c r="P824" i="1" s="1"/>
  <c r="J827" i="1"/>
  <c r="K827" i="1" s="1"/>
  <c r="I828" i="1"/>
  <c r="N827" i="1"/>
  <c r="D825" i="1"/>
  <c r="L825" i="1" s="1"/>
  <c r="O825" i="1" s="1"/>
  <c r="P825" i="1" s="1"/>
  <c r="F826" i="1"/>
  <c r="U826" i="1"/>
  <c r="W826" i="1" s="1"/>
  <c r="E826" i="1"/>
  <c r="M827" i="1"/>
  <c r="X825" i="1" l="1"/>
  <c r="B825" i="1" s="1"/>
  <c r="X824" i="1"/>
  <c r="B824" i="1" s="1"/>
  <c r="M828" i="1"/>
  <c r="G825" i="1"/>
  <c r="D826" i="1"/>
  <c r="L826" i="1" s="1"/>
  <c r="O826" i="1" s="1"/>
  <c r="P826" i="1" s="1"/>
  <c r="J828" i="1"/>
  <c r="K828" i="1" s="1"/>
  <c r="I829" i="1"/>
  <c r="N828" i="1"/>
  <c r="F827" i="1"/>
  <c r="E827" i="1"/>
  <c r="U827" i="1"/>
  <c r="W827" i="1" s="1"/>
  <c r="X826" i="1" l="1"/>
  <c r="B826" i="1" s="1"/>
  <c r="G826" i="1"/>
  <c r="D827" i="1"/>
  <c r="L827" i="1" s="1"/>
  <c r="O827" i="1" s="1"/>
  <c r="P827" i="1" s="1"/>
  <c r="J829" i="1"/>
  <c r="K829" i="1" s="1"/>
  <c r="I830" i="1"/>
  <c r="E828" i="1"/>
  <c r="U828" i="1"/>
  <c r="W828" i="1" s="1"/>
  <c r="F828" i="1"/>
  <c r="X827" i="1" l="1"/>
  <c r="B827" i="1" s="1"/>
  <c r="G827" i="1"/>
  <c r="D828" i="1"/>
  <c r="L828" i="1" s="1"/>
  <c r="E829" i="1"/>
  <c r="F829" i="1"/>
  <c r="U829" i="1"/>
  <c r="W829" i="1" s="1"/>
  <c r="I831" i="1"/>
  <c r="J830" i="1"/>
  <c r="K830" i="1" s="1"/>
  <c r="G828" i="1" l="1"/>
  <c r="O828" i="1"/>
  <c r="P828" i="1" s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X828" i="1" l="1"/>
  <c r="B828" i="1" s="1"/>
  <c r="G829" i="1"/>
  <c r="M830" i="1"/>
  <c r="N830" i="1" s="1"/>
  <c r="N831" i="1" s="1"/>
  <c r="N832" i="1" s="1"/>
  <c r="O829" i="1"/>
  <c r="P829" i="1" s="1"/>
  <c r="X829" i="1" s="1"/>
  <c r="J832" i="1"/>
  <c r="K832" i="1" s="1"/>
  <c r="I833" i="1"/>
  <c r="E831" i="1"/>
  <c r="F831" i="1"/>
  <c r="U831" i="1"/>
  <c r="W831" i="1" s="1"/>
  <c r="D830" i="1"/>
  <c r="L830" i="1" s="1"/>
  <c r="G830" i="1" l="1"/>
  <c r="B829" i="1"/>
  <c r="S829" i="1"/>
  <c r="I834" i="1"/>
  <c r="J833" i="1"/>
  <c r="K833" i="1" s="1"/>
  <c r="F832" i="1"/>
  <c r="U832" i="1"/>
  <c r="W832" i="1" s="1"/>
  <c r="E832" i="1"/>
  <c r="D831" i="1"/>
  <c r="G831" i="1" s="1"/>
  <c r="M831" i="1"/>
  <c r="O830" i="1"/>
  <c r="P830" i="1" s="1"/>
  <c r="X830" i="1" s="1"/>
  <c r="Y829" i="1" l="1"/>
  <c r="B830" i="1"/>
  <c r="S830" i="1"/>
  <c r="Y830" i="1" s="1"/>
  <c r="L831" i="1"/>
  <c r="O831" i="1" s="1"/>
  <c r="P831" i="1" s="1"/>
  <c r="M832" i="1"/>
  <c r="D832" i="1"/>
  <c r="G832" i="1" s="1"/>
  <c r="E833" i="1"/>
  <c r="U833" i="1"/>
  <c r="W833" i="1" s="1"/>
  <c r="F833" i="1"/>
  <c r="I835" i="1"/>
  <c r="J834" i="1"/>
  <c r="K834" i="1" s="1"/>
  <c r="X831" i="1" l="1"/>
  <c r="B831" i="1" s="1"/>
  <c r="L832" i="1"/>
  <c r="O832" i="1" s="1"/>
  <c r="P832" i="1" s="1"/>
  <c r="X832" i="1" s="1"/>
  <c r="M833" i="1"/>
  <c r="D833" i="1"/>
  <c r="G833" i="1" s="1"/>
  <c r="F834" i="1"/>
  <c r="E834" i="1"/>
  <c r="U834" i="1"/>
  <c r="W834" i="1" s="1"/>
  <c r="I836" i="1"/>
  <c r="J835" i="1"/>
  <c r="K835" i="1" s="1"/>
  <c r="U835" i="1" l="1"/>
  <c r="W835" i="1" s="1"/>
  <c r="L833" i="1"/>
  <c r="B832" i="1"/>
  <c r="Y832" i="1"/>
  <c r="M834" i="1"/>
  <c r="N833" i="1"/>
  <c r="N834" i="1" s="1"/>
  <c r="D834" i="1"/>
  <c r="L834" i="1" s="1"/>
  <c r="E835" i="1"/>
  <c r="F835" i="1"/>
  <c r="I837" i="1"/>
  <c r="J836" i="1"/>
  <c r="K836" i="1" s="1"/>
  <c r="G834" i="1" l="1"/>
  <c r="O833" i="1"/>
  <c r="P833" i="1" s="1"/>
  <c r="E836" i="1"/>
  <c r="U836" i="1"/>
  <c r="W836" i="1" s="1"/>
  <c r="F836" i="1"/>
  <c r="D835" i="1"/>
  <c r="L835" i="1" s="1"/>
  <c r="J837" i="1"/>
  <c r="K837" i="1" s="1"/>
  <c r="I838" i="1"/>
  <c r="M835" i="1"/>
  <c r="O834" i="1"/>
  <c r="P834" i="1" s="1"/>
  <c r="S834" i="1" l="1"/>
  <c r="X834" i="1"/>
  <c r="X833" i="1"/>
  <c r="B833" i="1" s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B834" i="1" l="1"/>
  <c r="G836" i="1"/>
  <c r="O836" i="1"/>
  <c r="P836" i="1" s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P835" i="1" s="1"/>
  <c r="X835" i="1" l="1"/>
  <c r="B835" i="1" s="1"/>
  <c r="X836" i="1"/>
  <c r="B836" i="1" s="1"/>
  <c r="L837" i="1"/>
  <c r="O837" i="1" s="1"/>
  <c r="P837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X837" i="1" l="1"/>
  <c r="B837" i="1" s="1"/>
  <c r="L838" i="1"/>
  <c r="O838" i="1" s="1"/>
  <c r="P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X838" i="1" l="1"/>
  <c r="B838" i="1" s="1"/>
  <c r="L839" i="1"/>
  <c r="O839" i="1" s="1"/>
  <c r="P839" i="1" s="1"/>
  <c r="J842" i="1"/>
  <c r="K842" i="1" s="1"/>
  <c r="I843" i="1"/>
  <c r="M842" i="1"/>
  <c r="N842" i="1"/>
  <c r="D840" i="1"/>
  <c r="L840" i="1" s="1"/>
  <c r="O840" i="1" s="1"/>
  <c r="P840" i="1" s="1"/>
  <c r="F841" i="1"/>
  <c r="E841" i="1"/>
  <c r="U841" i="1"/>
  <c r="W841" i="1" s="1"/>
  <c r="X840" i="1" l="1"/>
  <c r="B840" i="1" s="1"/>
  <c r="X839" i="1"/>
  <c r="B839" i="1" s="1"/>
  <c r="G840" i="1"/>
  <c r="D841" i="1"/>
  <c r="L841" i="1" s="1"/>
  <c r="O841" i="1" s="1"/>
  <c r="P841" i="1" s="1"/>
  <c r="I844" i="1"/>
  <c r="M843" i="1"/>
  <c r="J843" i="1"/>
  <c r="K843" i="1" s="1"/>
  <c r="N843" i="1"/>
  <c r="E842" i="1"/>
  <c r="F842" i="1"/>
  <c r="U842" i="1"/>
  <c r="W842" i="1" s="1"/>
  <c r="X841" i="1" l="1"/>
  <c r="B841" i="1" s="1"/>
  <c r="G841" i="1"/>
  <c r="D842" i="1"/>
  <c r="L842" i="1" s="1"/>
  <c r="O842" i="1" s="1"/>
  <c r="P842" i="1" s="1"/>
  <c r="F843" i="1"/>
  <c r="U843" i="1"/>
  <c r="W843" i="1" s="1"/>
  <c r="E843" i="1"/>
  <c r="M844" i="1"/>
  <c r="J844" i="1"/>
  <c r="K844" i="1" s="1"/>
  <c r="I845" i="1"/>
  <c r="N844" i="1"/>
  <c r="X842" i="1" l="1"/>
  <c r="B842" i="1" s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L843" i="1" l="1"/>
  <c r="O843" i="1" s="1"/>
  <c r="P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P844" i="1" s="1"/>
  <c r="X844" i="1" l="1"/>
  <c r="B844" i="1" s="1"/>
  <c r="X843" i="1"/>
  <c r="B843" i="1" s="1"/>
  <c r="M847" i="1"/>
  <c r="J847" i="1"/>
  <c r="K847" i="1" s="1"/>
  <c r="I848" i="1"/>
  <c r="N847" i="1"/>
  <c r="G844" i="1"/>
  <c r="D845" i="1"/>
  <c r="L845" i="1" s="1"/>
  <c r="O845" i="1" s="1"/>
  <c r="P845" i="1" s="1"/>
  <c r="E846" i="1"/>
  <c r="U846" i="1"/>
  <c r="W846" i="1" s="1"/>
  <c r="F846" i="1"/>
  <c r="X845" i="1" l="1"/>
  <c r="B845" i="1" s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D847" i="1" l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P846" i="1" s="1"/>
  <c r="X846" i="1" l="1"/>
  <c r="B846" i="1" s="1"/>
  <c r="L847" i="1"/>
  <c r="O847" i="1" s="1"/>
  <c r="P847" i="1" s="1"/>
  <c r="M850" i="1"/>
  <c r="I851" i="1"/>
  <c r="J850" i="1"/>
  <c r="K850" i="1" s="1"/>
  <c r="N850" i="1"/>
  <c r="D848" i="1"/>
  <c r="L848" i="1" s="1"/>
  <c r="O848" i="1" s="1"/>
  <c r="P848" i="1" s="1"/>
  <c r="U849" i="1"/>
  <c r="W849" i="1" s="1"/>
  <c r="F849" i="1"/>
  <c r="E849" i="1"/>
  <c r="X848" i="1" l="1"/>
  <c r="B848" i="1" s="1"/>
  <c r="X847" i="1"/>
  <c r="B847" i="1" s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P849" i="1" s="1"/>
  <c r="X849" i="1" l="1"/>
  <c r="B849" i="1" s="1"/>
  <c r="F851" i="1"/>
  <c r="U851" i="1"/>
  <c r="W851" i="1" s="1"/>
  <c r="E851" i="1"/>
  <c r="M852" i="1"/>
  <c r="I853" i="1"/>
  <c r="J852" i="1"/>
  <c r="K852" i="1" s="1"/>
  <c r="N852" i="1"/>
  <c r="G849" i="1"/>
  <c r="D850" i="1"/>
  <c r="L850" i="1" s="1"/>
  <c r="O850" i="1" s="1"/>
  <c r="P850" i="1" s="1"/>
  <c r="X850" i="1" l="1"/>
  <c r="B850" i="1" s="1"/>
  <c r="G850" i="1"/>
  <c r="M853" i="1"/>
  <c r="I854" i="1"/>
  <c r="J853" i="1"/>
  <c r="K853" i="1" s="1"/>
  <c r="N853" i="1"/>
  <c r="D851" i="1"/>
  <c r="L851" i="1" s="1"/>
  <c r="O851" i="1" s="1"/>
  <c r="P851" i="1" s="1"/>
  <c r="E852" i="1"/>
  <c r="U852" i="1"/>
  <c r="W852" i="1" s="1"/>
  <c r="F852" i="1"/>
  <c r="X851" i="1" l="1"/>
  <c r="B851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P852" i="1" s="1"/>
  <c r="X852" i="1" l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P853" i="1" s="1"/>
  <c r="G852" i="1"/>
  <c r="B852" i="1" l="1"/>
  <c r="X853" i="1"/>
  <c r="B853" i="1" s="1"/>
  <c r="F855" i="1"/>
  <c r="E855" i="1"/>
  <c r="U855" i="1"/>
  <c r="W855" i="1" s="1"/>
  <c r="D854" i="1"/>
  <c r="L854" i="1" s="1"/>
  <c r="O854" i="1" s="1"/>
  <c r="P854" i="1" s="1"/>
  <c r="I857" i="1"/>
  <c r="J856" i="1"/>
  <c r="K856" i="1" s="1"/>
  <c r="M856" i="1"/>
  <c r="N856" i="1"/>
  <c r="G853" i="1"/>
  <c r="X854" i="1" l="1"/>
  <c r="B854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P855" i="1" s="1"/>
  <c r="X855" i="1" l="1"/>
  <c r="B855" i="1" s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L856" i="1" l="1"/>
  <c r="O856" i="1" s="1"/>
  <c r="P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P857" i="1" s="1"/>
  <c r="X857" i="1" l="1"/>
  <c r="B857" i="1" s="1"/>
  <c r="X856" i="1"/>
  <c r="F859" i="1"/>
  <c r="E859" i="1"/>
  <c r="U859" i="1"/>
  <c r="W859" i="1" s="1"/>
  <c r="D858" i="1"/>
  <c r="L858" i="1" s="1"/>
  <c r="O858" i="1" s="1"/>
  <c r="P858" i="1" s="1"/>
  <c r="G857" i="1"/>
  <c r="I861" i="1"/>
  <c r="J860" i="1"/>
  <c r="K860" i="1" s="1"/>
  <c r="B856" i="1" l="1"/>
  <c r="X858" i="1"/>
  <c r="B858" i="1" s="1"/>
  <c r="G858" i="1"/>
  <c r="I862" i="1"/>
  <c r="J861" i="1"/>
  <c r="K861" i="1" s="1"/>
  <c r="D859" i="1"/>
  <c r="L859" i="1" s="1"/>
  <c r="U860" i="1"/>
  <c r="W860" i="1" s="1"/>
  <c r="E860" i="1"/>
  <c r="F860" i="1"/>
  <c r="U861" i="1" l="1"/>
  <c r="W861" i="1" s="1"/>
  <c r="G859" i="1"/>
  <c r="D860" i="1"/>
  <c r="L860" i="1" s="1"/>
  <c r="F861" i="1"/>
  <c r="E861" i="1"/>
  <c r="M860" i="1"/>
  <c r="N860" i="1" s="1"/>
  <c r="O859" i="1"/>
  <c r="P859" i="1" s="1"/>
  <c r="J862" i="1"/>
  <c r="K862" i="1" s="1"/>
  <c r="I863" i="1"/>
  <c r="X859" i="1" l="1"/>
  <c r="B859" i="1" s="1"/>
  <c r="G860" i="1"/>
  <c r="U862" i="1"/>
  <c r="W862" i="1" s="1"/>
  <c r="E862" i="1"/>
  <c r="F862" i="1"/>
  <c r="D861" i="1"/>
  <c r="G861" i="1" s="1"/>
  <c r="M861" i="1"/>
  <c r="O860" i="1"/>
  <c r="P860" i="1" s="1"/>
  <c r="I864" i="1"/>
  <c r="J863" i="1"/>
  <c r="K863" i="1" s="1"/>
  <c r="S860" i="1" l="1"/>
  <c r="X860" i="1"/>
  <c r="L861" i="1"/>
  <c r="M862" i="1"/>
  <c r="M863" i="1" s="1"/>
  <c r="N861" i="1"/>
  <c r="N862" i="1" s="1"/>
  <c r="N863" i="1" s="1"/>
  <c r="F863" i="1"/>
  <c r="E863" i="1"/>
  <c r="U863" i="1"/>
  <c r="W863" i="1" s="1"/>
  <c r="D862" i="1"/>
  <c r="G862" i="1" s="1"/>
  <c r="I865" i="1"/>
  <c r="J864" i="1"/>
  <c r="K864" i="1" s="1"/>
  <c r="O861" i="1" l="1"/>
  <c r="P861" i="1" s="1"/>
  <c r="S861" i="1"/>
  <c r="Y861" i="1" s="1"/>
  <c r="Y860" i="1"/>
  <c r="L862" i="1"/>
  <c r="O862" i="1" s="1"/>
  <c r="P862" i="1" s="1"/>
  <c r="I866" i="1"/>
  <c r="J865" i="1"/>
  <c r="K865" i="1" s="1"/>
  <c r="D863" i="1"/>
  <c r="G863" i="1" s="1"/>
  <c r="B860" i="1"/>
  <c r="E864" i="1"/>
  <c r="F864" i="1"/>
  <c r="U864" i="1"/>
  <c r="W864" i="1" s="1"/>
  <c r="X862" i="1" l="1"/>
  <c r="B862" i="1" s="1"/>
  <c r="X861" i="1"/>
  <c r="B861" i="1" s="1"/>
  <c r="L863" i="1"/>
  <c r="D864" i="1"/>
  <c r="G864" i="1" s="1"/>
  <c r="F865" i="1"/>
  <c r="E865" i="1"/>
  <c r="U865" i="1"/>
  <c r="W865" i="1" s="1"/>
  <c r="J866" i="1"/>
  <c r="K866" i="1" s="1"/>
  <c r="I867" i="1"/>
  <c r="O863" i="1" l="1"/>
  <c r="P863" i="1" s="1"/>
  <c r="X863" i="1" s="1"/>
  <c r="M864" i="1"/>
  <c r="N864" i="1" s="1"/>
  <c r="N865" i="1" s="1"/>
  <c r="N866" i="1" s="1"/>
  <c r="N867" i="1" s="1"/>
  <c r="L864" i="1"/>
  <c r="F866" i="1"/>
  <c r="U866" i="1"/>
  <c r="W866" i="1" s="1"/>
  <c r="E866" i="1"/>
  <c r="D865" i="1"/>
  <c r="G865" i="1" s="1"/>
  <c r="J867" i="1"/>
  <c r="K867" i="1" s="1"/>
  <c r="I868" i="1"/>
  <c r="O864" i="1" l="1"/>
  <c r="P864" i="1" s="1"/>
  <c r="M865" i="1"/>
  <c r="M866" i="1" s="1"/>
  <c r="M867" i="1" s="1"/>
  <c r="M868" i="1" s="1"/>
  <c r="B863" i="1"/>
  <c r="Y863" i="1"/>
  <c r="S864" i="1"/>
  <c r="Y864" i="1" s="1"/>
  <c r="L865" i="1"/>
  <c r="O865" i="1" s="1"/>
  <c r="P865" i="1" s="1"/>
  <c r="F867" i="1"/>
  <c r="E867" i="1"/>
  <c r="U867" i="1"/>
  <c r="W867" i="1" s="1"/>
  <c r="D866" i="1"/>
  <c r="G866" i="1" s="1"/>
  <c r="I869" i="1"/>
  <c r="J868" i="1"/>
  <c r="K868" i="1" s="1"/>
  <c r="N868" i="1"/>
  <c r="X865" i="1" l="1"/>
  <c r="X864" i="1"/>
  <c r="B864" i="1" s="1"/>
  <c r="L866" i="1"/>
  <c r="O866" i="1" s="1"/>
  <c r="P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B865" i="1" l="1"/>
  <c r="X866" i="1"/>
  <c r="B866" i="1" s="1"/>
  <c r="L867" i="1"/>
  <c r="O867" i="1" s="1"/>
  <c r="P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P868" i="1" s="1"/>
  <c r="X868" i="1" l="1"/>
  <c r="B868" i="1" s="1"/>
  <c r="X867" i="1"/>
  <c r="B867" i="1" s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L869" i="1" l="1"/>
  <c r="O869" i="1" s="1"/>
  <c r="P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X869" i="1" l="1"/>
  <c r="B869" i="1" s="1"/>
  <c r="L870" i="1"/>
  <c r="O870" i="1" s="1"/>
  <c r="P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X870" i="1" l="1"/>
  <c r="B870" i="1" s="1"/>
  <c r="L871" i="1"/>
  <c r="O871" i="1" s="1"/>
  <c r="P871" i="1" s="1"/>
  <c r="F873" i="1"/>
  <c r="U873" i="1"/>
  <c r="W873" i="1" s="1"/>
  <c r="E873" i="1"/>
  <c r="D872" i="1"/>
  <c r="L872" i="1" s="1"/>
  <c r="O872" i="1" s="1"/>
  <c r="P872" i="1" s="1"/>
  <c r="I875" i="1"/>
  <c r="J874" i="1"/>
  <c r="K874" i="1" s="1"/>
  <c r="M874" i="1"/>
  <c r="N874" i="1"/>
  <c r="X872" i="1" l="1"/>
  <c r="B872" i="1" s="1"/>
  <c r="X871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P873" i="1" s="1"/>
  <c r="B871" i="1" l="1"/>
  <c r="X873" i="1"/>
  <c r="B873" i="1" s="1"/>
  <c r="G873" i="1"/>
  <c r="D874" i="1"/>
  <c r="L874" i="1" s="1"/>
  <c r="O874" i="1" s="1"/>
  <c r="P874" i="1" s="1"/>
  <c r="I877" i="1"/>
  <c r="M876" i="1"/>
  <c r="J876" i="1"/>
  <c r="K876" i="1" s="1"/>
  <c r="N876" i="1"/>
  <c r="F875" i="1"/>
  <c r="U875" i="1"/>
  <c r="W875" i="1" s="1"/>
  <c r="E875" i="1"/>
  <c r="X874" i="1" l="1"/>
  <c r="B874" i="1" s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P875" i="1" s="1"/>
  <c r="X875" i="1" l="1"/>
  <c r="B875" i="1" s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P876" i="1" s="1"/>
  <c r="G875" i="1"/>
  <c r="X876" i="1" l="1"/>
  <c r="B876" i="1" s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L877" i="1" l="1"/>
  <c r="O877" i="1" s="1"/>
  <c r="P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P878" i="1" s="1"/>
  <c r="X878" i="1" l="1"/>
  <c r="B878" i="1" s="1"/>
  <c r="X877" i="1"/>
  <c r="B877" i="1" s="1"/>
  <c r="F880" i="1"/>
  <c r="E880" i="1"/>
  <c r="U880" i="1"/>
  <c r="W880" i="1" s="1"/>
  <c r="D879" i="1"/>
  <c r="L879" i="1" s="1"/>
  <c r="O879" i="1" s="1"/>
  <c r="P879" i="1" s="1"/>
  <c r="I882" i="1"/>
  <c r="J881" i="1"/>
  <c r="K881" i="1" s="1"/>
  <c r="M881" i="1"/>
  <c r="N881" i="1"/>
  <c r="G878" i="1"/>
  <c r="X879" i="1" l="1"/>
  <c r="B879" i="1" s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P880" i="1" s="1"/>
  <c r="X880" i="1" l="1"/>
  <c r="B880" i="1" s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P881" i="1" s="1"/>
  <c r="G880" i="1"/>
  <c r="X881" i="1" l="1"/>
  <c r="B881" i="1" s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L882" i="1" l="1"/>
  <c r="O882" i="1" s="1"/>
  <c r="P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X882" i="1" l="1"/>
  <c r="B882" i="1" s="1"/>
  <c r="L883" i="1"/>
  <c r="O883" i="1" s="1"/>
  <c r="P883" i="1" s="1"/>
  <c r="D884" i="1"/>
  <c r="L884" i="1" s="1"/>
  <c r="O884" i="1" s="1"/>
  <c r="P884" i="1" s="1"/>
  <c r="J886" i="1"/>
  <c r="K886" i="1" s="1"/>
  <c r="I887" i="1"/>
  <c r="M886" i="1"/>
  <c r="N886" i="1"/>
  <c r="F885" i="1"/>
  <c r="E885" i="1"/>
  <c r="U885" i="1"/>
  <c r="W885" i="1" s="1"/>
  <c r="X884" i="1" l="1"/>
  <c r="X883" i="1"/>
  <c r="B883" i="1" s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B884" i="1" l="1"/>
  <c r="D886" i="1"/>
  <c r="L886" i="1" s="1"/>
  <c r="O886" i="1" s="1"/>
  <c r="P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P885" i="1" s="1"/>
  <c r="X885" i="1" l="1"/>
  <c r="B885" i="1" s="1"/>
  <c r="X886" i="1"/>
  <c r="B886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P887" i="1" s="1"/>
  <c r="X887" i="1" l="1"/>
  <c r="B887" i="1" s="1"/>
  <c r="J890" i="1"/>
  <c r="K890" i="1" s="1"/>
  <c r="I891" i="1"/>
  <c r="F889" i="1"/>
  <c r="E889" i="1"/>
  <c r="U889" i="1"/>
  <c r="W889" i="1" s="1"/>
  <c r="D888" i="1"/>
  <c r="G888" i="1" s="1"/>
  <c r="G887" i="1"/>
  <c r="L888" i="1" l="1"/>
  <c r="O888" i="1" s="1"/>
  <c r="P888" i="1" s="1"/>
  <c r="D889" i="1"/>
  <c r="L889" i="1" s="1"/>
  <c r="J891" i="1"/>
  <c r="K891" i="1" s="1"/>
  <c r="I892" i="1"/>
  <c r="F890" i="1"/>
  <c r="U890" i="1"/>
  <c r="W890" i="1" s="1"/>
  <c r="E890" i="1"/>
  <c r="X888" i="1" l="1"/>
  <c r="B888" i="1" s="1"/>
  <c r="G889" i="1"/>
  <c r="O889" i="1"/>
  <c r="P889" i="1" s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X889" i="1" l="1"/>
  <c r="B889" i="1" s="1"/>
  <c r="U892" i="1"/>
  <c r="W892" i="1" s="1"/>
  <c r="L890" i="1"/>
  <c r="O890" i="1" s="1"/>
  <c r="P890" i="1" s="1"/>
  <c r="M891" i="1"/>
  <c r="D891" i="1"/>
  <c r="L891" i="1" s="1"/>
  <c r="I894" i="1"/>
  <c r="J893" i="1"/>
  <c r="K893" i="1" s="1"/>
  <c r="F892" i="1"/>
  <c r="E892" i="1"/>
  <c r="X890" i="1" l="1"/>
  <c r="B890" i="1" s="1"/>
  <c r="G891" i="1"/>
  <c r="I895" i="1"/>
  <c r="J894" i="1"/>
  <c r="K894" i="1" s="1"/>
  <c r="M892" i="1"/>
  <c r="N892" i="1" s="1"/>
  <c r="O891" i="1"/>
  <c r="P891" i="1" s="1"/>
  <c r="F893" i="1"/>
  <c r="E893" i="1"/>
  <c r="U893" i="1"/>
  <c r="W893" i="1" s="1"/>
  <c r="D892" i="1"/>
  <c r="L892" i="1" s="1"/>
  <c r="S891" i="1" l="1"/>
  <c r="X891" i="1"/>
  <c r="G892" i="1"/>
  <c r="D893" i="1"/>
  <c r="L893" i="1" s="1"/>
  <c r="E894" i="1"/>
  <c r="F894" i="1"/>
  <c r="U894" i="1"/>
  <c r="W894" i="1" s="1"/>
  <c r="M893" i="1"/>
  <c r="N893" i="1" s="1"/>
  <c r="N894" i="1" s="1"/>
  <c r="O892" i="1"/>
  <c r="P892" i="1" s="1"/>
  <c r="X892" i="1" s="1"/>
  <c r="I896" i="1"/>
  <c r="J895" i="1"/>
  <c r="K895" i="1" s="1"/>
  <c r="G893" i="1" l="1"/>
  <c r="B892" i="1"/>
  <c r="S892" i="1"/>
  <c r="Y891" i="1"/>
  <c r="D894" i="1"/>
  <c r="L894" i="1" s="1"/>
  <c r="O894" i="1" s="1"/>
  <c r="P894" i="1" s="1"/>
  <c r="B891" i="1"/>
  <c r="E895" i="1"/>
  <c r="U895" i="1"/>
  <c r="W895" i="1" s="1"/>
  <c r="F895" i="1"/>
  <c r="M894" i="1"/>
  <c r="O893" i="1"/>
  <c r="P893" i="1" s="1"/>
  <c r="I897" i="1"/>
  <c r="J896" i="1"/>
  <c r="K896" i="1" s="1"/>
  <c r="X894" i="1" l="1"/>
  <c r="X893" i="1"/>
  <c r="B893" i="1" s="1"/>
  <c r="M895" i="1"/>
  <c r="B894" i="1"/>
  <c r="Y894" i="1"/>
  <c r="Y892" i="1"/>
  <c r="G894" i="1"/>
  <c r="D895" i="1"/>
  <c r="L895" i="1" s="1"/>
  <c r="E896" i="1"/>
  <c r="F896" i="1"/>
  <c r="U896" i="1"/>
  <c r="W896" i="1" s="1"/>
  <c r="I898" i="1"/>
  <c r="J897" i="1"/>
  <c r="K897" i="1" s="1"/>
  <c r="M896" i="1" l="1"/>
  <c r="M897" i="1" s="1"/>
  <c r="M898" i="1" s="1"/>
  <c r="N895" i="1"/>
  <c r="N896" i="1" s="1"/>
  <c r="N897" i="1" s="1"/>
  <c r="N898" i="1" s="1"/>
  <c r="G895" i="1"/>
  <c r="J898" i="1"/>
  <c r="K898" i="1" s="1"/>
  <c r="I899" i="1"/>
  <c r="D896" i="1"/>
  <c r="L896" i="1" s="1"/>
  <c r="E897" i="1"/>
  <c r="F897" i="1"/>
  <c r="U897" i="1"/>
  <c r="W897" i="1" s="1"/>
  <c r="O896" i="1" l="1"/>
  <c r="P896" i="1" s="1"/>
  <c r="O895" i="1"/>
  <c r="P895" i="1" s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X895" i="1" l="1"/>
  <c r="B895" i="1" s="1"/>
  <c r="X896" i="1"/>
  <c r="B896" i="1" s="1"/>
  <c r="L897" i="1"/>
  <c r="O897" i="1" s="1"/>
  <c r="P897" i="1" s="1"/>
  <c r="D898" i="1"/>
  <c r="L898" i="1" s="1"/>
  <c r="O898" i="1" s="1"/>
  <c r="P898" i="1" s="1"/>
  <c r="E899" i="1"/>
  <c r="U899" i="1"/>
  <c r="W899" i="1" s="1"/>
  <c r="F899" i="1"/>
  <c r="I901" i="1"/>
  <c r="J900" i="1"/>
  <c r="K900" i="1" s="1"/>
  <c r="M900" i="1"/>
  <c r="N900" i="1"/>
  <c r="X897" i="1" l="1"/>
  <c r="B897" i="1" s="1"/>
  <c r="X898" i="1"/>
  <c r="B898" i="1" s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P899" i="1" s="1"/>
  <c r="X899" i="1" l="1"/>
  <c r="D900" i="1"/>
  <c r="L900" i="1" s="1"/>
  <c r="O900" i="1" s="1"/>
  <c r="P900" i="1" s="1"/>
  <c r="I903" i="1"/>
  <c r="J902" i="1"/>
  <c r="K902" i="1" s="1"/>
  <c r="M902" i="1"/>
  <c r="N902" i="1"/>
  <c r="F901" i="1"/>
  <c r="U901" i="1"/>
  <c r="W901" i="1" s="1"/>
  <c r="E901" i="1"/>
  <c r="G899" i="1"/>
  <c r="B899" i="1" l="1"/>
  <c r="X900" i="1"/>
  <c r="B900" i="1" s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P901" i="1" s="1"/>
  <c r="X901" i="1" l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B901" i="1" l="1"/>
  <c r="L902" i="1"/>
  <c r="O902" i="1" s="1"/>
  <c r="P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902" i="1" l="1"/>
  <c r="B902" i="1" s="1"/>
  <c r="L903" i="1"/>
  <c r="O903" i="1" s="1"/>
  <c r="P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X903" i="1" l="1"/>
  <c r="B903" i="1" s="1"/>
  <c r="F906" i="1"/>
  <c r="U906" i="1"/>
  <c r="W906" i="1" s="1"/>
  <c r="E906" i="1"/>
  <c r="D905" i="1"/>
  <c r="L905" i="1" s="1"/>
  <c r="O905" i="1" s="1"/>
  <c r="P905" i="1" s="1"/>
  <c r="L904" i="1"/>
  <c r="O904" i="1" s="1"/>
  <c r="P904" i="1" s="1"/>
  <c r="J907" i="1"/>
  <c r="K907" i="1" s="1"/>
  <c r="M907" i="1"/>
  <c r="I908" i="1"/>
  <c r="N907" i="1"/>
  <c r="X904" i="1" l="1"/>
  <c r="B904" i="1" s="1"/>
  <c r="X905" i="1"/>
  <c r="B905" i="1" s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L906" i="1" l="1"/>
  <c r="O906" i="1" s="1"/>
  <c r="P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P907" i="1" s="1"/>
  <c r="X907" i="1" l="1"/>
  <c r="B907" i="1" s="1"/>
  <c r="X906" i="1"/>
  <c r="B906" i="1" s="1"/>
  <c r="F909" i="1"/>
  <c r="E909" i="1"/>
  <c r="U909" i="1"/>
  <c r="W909" i="1" s="1"/>
  <c r="D908" i="1"/>
  <c r="L908" i="1" s="1"/>
  <c r="O908" i="1" s="1"/>
  <c r="P908" i="1" s="1"/>
  <c r="G907" i="1"/>
  <c r="J910" i="1"/>
  <c r="K910" i="1" s="1"/>
  <c r="I911" i="1"/>
  <c r="M910" i="1"/>
  <c r="N910" i="1"/>
  <c r="X908" i="1" l="1"/>
  <c r="B908" i="1" s="1"/>
  <c r="G908" i="1"/>
  <c r="F910" i="1"/>
  <c r="E910" i="1"/>
  <c r="U910" i="1"/>
  <c r="W910" i="1" s="1"/>
  <c r="D909" i="1"/>
  <c r="L909" i="1" s="1"/>
  <c r="O909" i="1" s="1"/>
  <c r="P909" i="1" s="1"/>
  <c r="J911" i="1"/>
  <c r="K911" i="1" s="1"/>
  <c r="M911" i="1"/>
  <c r="I912" i="1"/>
  <c r="N911" i="1"/>
  <c r="X909" i="1" l="1"/>
  <c r="B909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L910" i="1" l="1"/>
  <c r="O910" i="1" s="1"/>
  <c r="P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X910" i="1" l="1"/>
  <c r="B910" i="1" s="1"/>
  <c r="L911" i="1"/>
  <c r="O911" i="1" s="1"/>
  <c r="P911" i="1" s="1"/>
  <c r="D912" i="1"/>
  <c r="L912" i="1" s="1"/>
  <c r="O912" i="1" s="1"/>
  <c r="P912" i="1" s="1"/>
  <c r="I915" i="1"/>
  <c r="J914" i="1"/>
  <c r="K914" i="1" s="1"/>
  <c r="M914" i="1"/>
  <c r="N914" i="1"/>
  <c r="F913" i="1"/>
  <c r="U913" i="1"/>
  <c r="W913" i="1" s="1"/>
  <c r="E913" i="1"/>
  <c r="X911" i="1" l="1"/>
  <c r="B911" i="1" s="1"/>
  <c r="X912" i="1"/>
  <c r="B912" i="1" s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F915" i="1" l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P914" i="1" s="1"/>
  <c r="L913" i="1"/>
  <c r="O913" i="1" s="1"/>
  <c r="P913" i="1" s="1"/>
  <c r="X914" i="1" l="1"/>
  <c r="B914" i="1" s="1"/>
  <c r="X913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P915" i="1" s="1"/>
  <c r="G914" i="1"/>
  <c r="B913" i="1" l="1"/>
  <c r="X915" i="1"/>
  <c r="B915" i="1" s="1"/>
  <c r="G915" i="1"/>
  <c r="D916" i="1"/>
  <c r="L916" i="1" s="1"/>
  <c r="O916" i="1" s="1"/>
  <c r="P916" i="1" s="1"/>
  <c r="J918" i="1"/>
  <c r="K918" i="1" s="1"/>
  <c r="I919" i="1"/>
  <c r="M918" i="1"/>
  <c r="N918" i="1"/>
  <c r="F917" i="1"/>
  <c r="U917" i="1"/>
  <c r="W917" i="1" s="1"/>
  <c r="E917" i="1"/>
  <c r="X916" i="1" l="1"/>
  <c r="B916" i="1" s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P917" i="1" s="1"/>
  <c r="X917" i="1" l="1"/>
  <c r="B917" i="1" s="1"/>
  <c r="M920" i="1"/>
  <c r="J920" i="1"/>
  <c r="K920" i="1" s="1"/>
  <c r="I921" i="1"/>
  <c r="N920" i="1"/>
  <c r="D918" i="1"/>
  <c r="L918" i="1" s="1"/>
  <c r="O918" i="1" s="1"/>
  <c r="P918" i="1" s="1"/>
  <c r="F919" i="1"/>
  <c r="U919" i="1"/>
  <c r="W919" i="1" s="1"/>
  <c r="E919" i="1"/>
  <c r="G917" i="1"/>
  <c r="X918" i="1" l="1"/>
  <c r="B918" i="1" s="1"/>
  <c r="G918" i="1"/>
  <c r="D919" i="1"/>
  <c r="L919" i="1" s="1"/>
  <c r="O919" i="1" s="1"/>
  <c r="P919" i="1" s="1"/>
  <c r="J921" i="1"/>
  <c r="K921" i="1" s="1"/>
  <c r="I922" i="1"/>
  <c r="F920" i="1"/>
  <c r="U920" i="1"/>
  <c r="W920" i="1" s="1"/>
  <c r="E920" i="1"/>
  <c r="X919" i="1" l="1"/>
  <c r="B919" i="1" s="1"/>
  <c r="G919" i="1"/>
  <c r="J922" i="1"/>
  <c r="K922" i="1" s="1"/>
  <c r="I923" i="1"/>
  <c r="F921" i="1"/>
  <c r="E921" i="1"/>
  <c r="U921" i="1"/>
  <c r="W921" i="1" s="1"/>
  <c r="D920" i="1"/>
  <c r="L920" i="1" s="1"/>
  <c r="G920" i="1" l="1"/>
  <c r="M921" i="1"/>
  <c r="N921" i="1" s="1"/>
  <c r="O920" i="1"/>
  <c r="P920" i="1" s="1"/>
  <c r="D921" i="1"/>
  <c r="G921" i="1" s="1"/>
  <c r="I924" i="1"/>
  <c r="J923" i="1"/>
  <c r="K923" i="1" s="1"/>
  <c r="F922" i="1"/>
  <c r="U922" i="1"/>
  <c r="W922" i="1" s="1"/>
  <c r="E922" i="1"/>
  <c r="X920" i="1" l="1"/>
  <c r="B920" i="1" s="1"/>
  <c r="L921" i="1"/>
  <c r="O921" i="1" s="1"/>
  <c r="P921" i="1" s="1"/>
  <c r="X921" i="1" s="1"/>
  <c r="J924" i="1"/>
  <c r="K924" i="1" s="1"/>
  <c r="I925" i="1"/>
  <c r="D922" i="1"/>
  <c r="G922" i="1" s="1"/>
  <c r="F923" i="1"/>
  <c r="U923" i="1"/>
  <c r="W923" i="1" s="1"/>
  <c r="E923" i="1"/>
  <c r="L922" i="1" l="1"/>
  <c r="M922" i="1"/>
  <c r="M923" i="1" s="1"/>
  <c r="B921" i="1"/>
  <c r="S921" i="1"/>
  <c r="U924" i="1"/>
  <c r="W924" i="1" s="1"/>
  <c r="S922" i="1"/>
  <c r="Y922" i="1" s="1"/>
  <c r="D923" i="1"/>
  <c r="G923" i="1" s="1"/>
  <c r="I926" i="1"/>
  <c r="J925" i="1"/>
  <c r="K925" i="1" s="1"/>
  <c r="E924" i="1"/>
  <c r="F924" i="1"/>
  <c r="N922" i="1" l="1"/>
  <c r="N923" i="1" s="1"/>
  <c r="Y921" i="1"/>
  <c r="L923" i="1"/>
  <c r="U925" i="1"/>
  <c r="W925" i="1" s="1"/>
  <c r="F925" i="1"/>
  <c r="E925" i="1"/>
  <c r="I927" i="1"/>
  <c r="J926" i="1"/>
  <c r="K926" i="1" s="1"/>
  <c r="D924" i="1"/>
  <c r="G924" i="1" s="1"/>
  <c r="M924" i="1"/>
  <c r="O923" i="1" l="1"/>
  <c r="P923" i="1" s="1"/>
  <c r="N924" i="1"/>
  <c r="N925" i="1" s="1"/>
  <c r="O922" i="1"/>
  <c r="P922" i="1" s="1"/>
  <c r="L924" i="1"/>
  <c r="I928" i="1"/>
  <c r="J927" i="1"/>
  <c r="K927" i="1" s="1"/>
  <c r="D925" i="1"/>
  <c r="G925" i="1" s="1"/>
  <c r="M925" i="1"/>
  <c r="E926" i="1"/>
  <c r="U926" i="1"/>
  <c r="W926" i="1" s="1"/>
  <c r="F926" i="1"/>
  <c r="X922" i="1" l="1"/>
  <c r="B922" i="1" s="1"/>
  <c r="S923" i="1"/>
  <c r="X923" i="1"/>
  <c r="B923" i="1" s="1"/>
  <c r="O924" i="1"/>
  <c r="P924" i="1" s="1"/>
  <c r="S924" i="1"/>
  <c r="Y924" i="1" s="1"/>
  <c r="Y923" i="1"/>
  <c r="L925" i="1"/>
  <c r="O925" i="1" s="1"/>
  <c r="P925" i="1" s="1"/>
  <c r="E927" i="1"/>
  <c r="U927" i="1"/>
  <c r="W927" i="1" s="1"/>
  <c r="F927" i="1"/>
  <c r="D926" i="1"/>
  <c r="G926" i="1" s="1"/>
  <c r="J928" i="1"/>
  <c r="K928" i="1" s="1"/>
  <c r="I929" i="1"/>
  <c r="X925" i="1" l="1"/>
  <c r="B925" i="1" s="1"/>
  <c r="X924" i="1"/>
  <c r="B924" i="1" s="1"/>
  <c r="Y925" i="1"/>
  <c r="M926" i="1"/>
  <c r="L926" i="1"/>
  <c r="E928" i="1"/>
  <c r="F928" i="1"/>
  <c r="U928" i="1"/>
  <c r="W928" i="1" s="1"/>
  <c r="D927" i="1"/>
  <c r="L927" i="1" s="1"/>
  <c r="I930" i="1"/>
  <c r="J929" i="1"/>
  <c r="K929" i="1" s="1"/>
  <c r="M927" i="1" l="1"/>
  <c r="M928" i="1" s="1"/>
  <c r="M929" i="1" s="1"/>
  <c r="M930" i="1" s="1"/>
  <c r="N926" i="1"/>
  <c r="N927" i="1" s="1"/>
  <c r="N928" i="1" s="1"/>
  <c r="N929" i="1" s="1"/>
  <c r="N930" i="1" s="1"/>
  <c r="G927" i="1"/>
  <c r="I931" i="1"/>
  <c r="J930" i="1"/>
  <c r="K930" i="1" s="1"/>
  <c r="E929" i="1"/>
  <c r="F929" i="1"/>
  <c r="U929" i="1"/>
  <c r="W929" i="1" s="1"/>
  <c r="D928" i="1"/>
  <c r="L928" i="1" s="1"/>
  <c r="O928" i="1" l="1"/>
  <c r="P928" i="1" s="1"/>
  <c r="O927" i="1"/>
  <c r="P927" i="1" s="1"/>
  <c r="O926" i="1"/>
  <c r="P926" i="1" s="1"/>
  <c r="E930" i="1"/>
  <c r="U930" i="1"/>
  <c r="W930" i="1" s="1"/>
  <c r="F930" i="1"/>
  <c r="D929" i="1"/>
  <c r="G929" i="1" s="1"/>
  <c r="G928" i="1"/>
  <c r="J931" i="1"/>
  <c r="K931" i="1" s="1"/>
  <c r="M931" i="1"/>
  <c r="I932" i="1"/>
  <c r="N931" i="1"/>
  <c r="X926" i="1" l="1"/>
  <c r="B926" i="1" s="1"/>
  <c r="X927" i="1"/>
  <c r="B927" i="1" s="1"/>
  <c r="X928" i="1"/>
  <c r="L929" i="1"/>
  <c r="O929" i="1" s="1"/>
  <c r="P929" i="1" s="1"/>
  <c r="E931" i="1"/>
  <c r="F931" i="1"/>
  <c r="U931" i="1"/>
  <c r="W931" i="1" s="1"/>
  <c r="J932" i="1"/>
  <c r="K932" i="1" s="1"/>
  <c r="I933" i="1"/>
  <c r="M932" i="1"/>
  <c r="N932" i="1"/>
  <c r="D930" i="1"/>
  <c r="G930" i="1" s="1"/>
  <c r="B928" i="1" l="1"/>
  <c r="X929" i="1"/>
  <c r="B929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P930" i="1" s="1"/>
  <c r="D931" i="1"/>
  <c r="G931" i="1" s="1"/>
  <c r="X930" i="1" l="1"/>
  <c r="B930" i="1" s="1"/>
  <c r="L931" i="1"/>
  <c r="O931" i="1" s="1"/>
  <c r="P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P932" i="1" s="1"/>
  <c r="X932" i="1" l="1"/>
  <c r="B932" i="1" s="1"/>
  <c r="X931" i="1"/>
  <c r="B931" i="1" s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L933" i="1" l="1"/>
  <c r="O933" i="1" s="1"/>
  <c r="P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P934" i="1" s="1"/>
  <c r="X934" i="1" l="1"/>
  <c r="B934" i="1" s="1"/>
  <c r="X933" i="1"/>
  <c r="B933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P935" i="1" s="1"/>
  <c r="G934" i="1"/>
  <c r="X935" i="1" l="1"/>
  <c r="B935" i="1" s="1"/>
  <c r="E937" i="1"/>
  <c r="F937" i="1"/>
  <c r="U937" i="1"/>
  <c r="W937" i="1" s="1"/>
  <c r="D936" i="1"/>
  <c r="L936" i="1" s="1"/>
  <c r="O936" i="1" s="1"/>
  <c r="P936" i="1" s="1"/>
  <c r="G935" i="1"/>
  <c r="J938" i="1"/>
  <c r="K938" i="1" s="1"/>
  <c r="I939" i="1"/>
  <c r="M938" i="1"/>
  <c r="N938" i="1"/>
  <c r="X936" i="1" l="1"/>
  <c r="B936" i="1" s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P937" i="1" s="1"/>
  <c r="X937" i="1" l="1"/>
  <c r="B937" i="1" s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L938" i="1" l="1"/>
  <c r="O938" i="1" s="1"/>
  <c r="P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X938" i="1" l="1"/>
  <c r="B938" i="1" s="1"/>
  <c r="L939" i="1"/>
  <c r="O939" i="1" s="1"/>
  <c r="P939" i="1" s="1"/>
  <c r="E941" i="1"/>
  <c r="U941" i="1"/>
  <c r="W941" i="1" s="1"/>
  <c r="F941" i="1"/>
  <c r="D940" i="1"/>
  <c r="L940" i="1" s="1"/>
  <c r="O940" i="1" s="1"/>
  <c r="P940" i="1" s="1"/>
  <c r="J942" i="1"/>
  <c r="K942" i="1" s="1"/>
  <c r="I943" i="1"/>
  <c r="M942" i="1"/>
  <c r="N942" i="1"/>
  <c r="X940" i="1" l="1"/>
  <c r="B940" i="1" s="1"/>
  <c r="X939" i="1"/>
  <c r="B939" i="1" s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L941" i="1" l="1"/>
  <c r="O941" i="1" s="1"/>
  <c r="P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X941" i="1" l="1"/>
  <c r="B941" i="1" s="1"/>
  <c r="L942" i="1"/>
  <c r="O942" i="1" s="1"/>
  <c r="P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X942" i="1" l="1"/>
  <c r="B942" i="1" s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P943" i="1" s="1"/>
  <c r="X943" i="1" l="1"/>
  <c r="L944" i="1"/>
  <c r="O944" i="1" s="1"/>
  <c r="P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B943" i="1" l="1"/>
  <c r="X944" i="1"/>
  <c r="B944" i="1" s="1"/>
  <c r="L945" i="1"/>
  <c r="O945" i="1" s="1"/>
  <c r="P945" i="1" s="1"/>
  <c r="D946" i="1"/>
  <c r="L946" i="1" s="1"/>
  <c r="O946" i="1" s="1"/>
  <c r="P946" i="1" s="1"/>
  <c r="E947" i="1"/>
  <c r="U947" i="1"/>
  <c r="W947" i="1" s="1"/>
  <c r="F947" i="1"/>
  <c r="J948" i="1"/>
  <c r="K948" i="1" s="1"/>
  <c r="I949" i="1"/>
  <c r="M948" i="1"/>
  <c r="N948" i="1"/>
  <c r="X946" i="1" l="1"/>
  <c r="X945" i="1"/>
  <c r="B945" i="1" s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P947" i="1" s="1"/>
  <c r="B946" i="1" l="1"/>
  <c r="X947" i="1"/>
  <c r="B947" i="1" s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L948" i="1" l="1"/>
  <c r="O948" i="1" s="1"/>
  <c r="P948" i="1" s="1"/>
  <c r="D949" i="1"/>
  <c r="L949" i="1" s="1"/>
  <c r="O949" i="1" s="1"/>
  <c r="P949" i="1" s="1"/>
  <c r="I952" i="1"/>
  <c r="J951" i="1"/>
  <c r="K951" i="1" s="1"/>
  <c r="E950" i="1"/>
  <c r="F950" i="1"/>
  <c r="U950" i="1"/>
  <c r="W950" i="1" s="1"/>
  <c r="X949" i="1" l="1"/>
  <c r="B949" i="1" s="1"/>
  <c r="X948" i="1"/>
  <c r="B948" i="1" s="1"/>
  <c r="G949" i="1"/>
  <c r="J952" i="1"/>
  <c r="K952" i="1" s="1"/>
  <c r="I953" i="1"/>
  <c r="E951" i="1"/>
  <c r="U951" i="1"/>
  <c r="W951" i="1" s="1"/>
  <c r="F951" i="1"/>
  <c r="D950" i="1"/>
  <c r="L950" i="1" s="1"/>
  <c r="O950" i="1" l="1"/>
  <c r="P950" i="1" s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X950" i="1" l="1"/>
  <c r="B950" i="1" s="1"/>
  <c r="U953" i="1"/>
  <c r="W953" i="1" s="1"/>
  <c r="L951" i="1"/>
  <c r="O951" i="1" s="1"/>
  <c r="P951" i="1" s="1"/>
  <c r="X951" i="1" s="1"/>
  <c r="E953" i="1"/>
  <c r="F953" i="1"/>
  <c r="D952" i="1"/>
  <c r="L952" i="1" s="1"/>
  <c r="I955" i="1"/>
  <c r="J954" i="1"/>
  <c r="K954" i="1" s="1"/>
  <c r="B951" i="1" l="1"/>
  <c r="S951" i="1"/>
  <c r="M952" i="1"/>
  <c r="N952" i="1" s="1"/>
  <c r="O952" i="1" s="1"/>
  <c r="P952" i="1" s="1"/>
  <c r="G952" i="1"/>
  <c r="J955" i="1"/>
  <c r="K955" i="1" s="1"/>
  <c r="I956" i="1"/>
  <c r="D953" i="1"/>
  <c r="L953" i="1" s="1"/>
  <c r="E954" i="1"/>
  <c r="F954" i="1"/>
  <c r="U954" i="1"/>
  <c r="W954" i="1" s="1"/>
  <c r="S952" i="1" l="1"/>
  <c r="X952" i="1"/>
  <c r="M953" i="1"/>
  <c r="M954" i="1" s="1"/>
  <c r="M955" i="1" s="1"/>
  <c r="Y951" i="1"/>
  <c r="G953" i="1"/>
  <c r="D954" i="1"/>
  <c r="G954" i="1" s="1"/>
  <c r="N953" i="1"/>
  <c r="N954" i="1" s="1"/>
  <c r="N955" i="1" s="1"/>
  <c r="J956" i="1"/>
  <c r="K956" i="1" s="1"/>
  <c r="I957" i="1"/>
  <c r="E955" i="1"/>
  <c r="F955" i="1"/>
  <c r="U955" i="1"/>
  <c r="W955" i="1" s="1"/>
  <c r="L954" i="1" l="1"/>
  <c r="O954" i="1" s="1"/>
  <c r="P954" i="1" s="1"/>
  <c r="D955" i="1"/>
  <c r="L955" i="1" s="1"/>
  <c r="I958" i="1"/>
  <c r="J957" i="1"/>
  <c r="K957" i="1" s="1"/>
  <c r="F956" i="1"/>
  <c r="U956" i="1"/>
  <c r="W956" i="1" s="1"/>
  <c r="E956" i="1"/>
  <c r="Y952" i="1"/>
  <c r="B952" i="1"/>
  <c r="O953" i="1"/>
  <c r="P953" i="1" s="1"/>
  <c r="X953" i="1" s="1"/>
  <c r="X954" i="1" l="1"/>
  <c r="B954" i="1" s="1"/>
  <c r="G955" i="1"/>
  <c r="B953" i="1"/>
  <c r="S953" i="1"/>
  <c r="Y953" i="1" s="1"/>
  <c r="M956" i="1"/>
  <c r="O955" i="1"/>
  <c r="P955" i="1" s="1"/>
  <c r="X955" i="1" s="1"/>
  <c r="I959" i="1"/>
  <c r="J958" i="1"/>
  <c r="K958" i="1" s="1"/>
  <c r="U957" i="1"/>
  <c r="W957" i="1" s="1"/>
  <c r="E957" i="1"/>
  <c r="F957" i="1"/>
  <c r="D956" i="1"/>
  <c r="L956" i="1" s="1"/>
  <c r="B955" i="1" l="1"/>
  <c r="Y955" i="1"/>
  <c r="M957" i="1"/>
  <c r="N956" i="1"/>
  <c r="G956" i="1"/>
  <c r="D957" i="1"/>
  <c r="G957" i="1" s="1"/>
  <c r="F958" i="1"/>
  <c r="E958" i="1"/>
  <c r="U958" i="1"/>
  <c r="W958" i="1" s="1"/>
  <c r="J959" i="1"/>
  <c r="K959" i="1" s="1"/>
  <c r="I960" i="1"/>
  <c r="N957" i="1" l="1"/>
  <c r="N958" i="1" s="1"/>
  <c r="N959" i="1" s="1"/>
  <c r="O956" i="1"/>
  <c r="P956" i="1" s="1"/>
  <c r="L957" i="1"/>
  <c r="O957" i="1" s="1"/>
  <c r="P957" i="1" s="1"/>
  <c r="I961" i="1"/>
  <c r="J960" i="1"/>
  <c r="K960" i="1" s="1"/>
  <c r="N960" i="1"/>
  <c r="D958" i="1"/>
  <c r="L958" i="1" s="1"/>
  <c r="O958" i="1" s="1"/>
  <c r="P958" i="1" s="1"/>
  <c r="F959" i="1"/>
  <c r="U959" i="1"/>
  <c r="W959" i="1" s="1"/>
  <c r="E959" i="1"/>
  <c r="M958" i="1"/>
  <c r="M959" i="1" s="1"/>
  <c r="M960" i="1" s="1"/>
  <c r="X957" i="1" l="1"/>
  <c r="B957" i="1" s="1"/>
  <c r="X956" i="1"/>
  <c r="X958" i="1"/>
  <c r="B958" i="1" s="1"/>
  <c r="M961" i="1"/>
  <c r="G958" i="1"/>
  <c r="F960" i="1"/>
  <c r="E960" i="1"/>
  <c r="U960" i="1"/>
  <c r="W960" i="1" s="1"/>
  <c r="D959" i="1"/>
  <c r="L959" i="1" s="1"/>
  <c r="O959" i="1" s="1"/>
  <c r="P959" i="1" s="1"/>
  <c r="J961" i="1"/>
  <c r="K961" i="1" s="1"/>
  <c r="I962" i="1"/>
  <c r="N961" i="1"/>
  <c r="B956" i="1" l="1"/>
  <c r="Y956" i="1"/>
  <c r="X959" i="1"/>
  <c r="B959" i="1" s="1"/>
  <c r="M962" i="1"/>
  <c r="G959" i="1"/>
  <c r="F961" i="1"/>
  <c r="U961" i="1"/>
  <c r="W961" i="1" s="1"/>
  <c r="E961" i="1"/>
  <c r="D960" i="1"/>
  <c r="L960" i="1" s="1"/>
  <c r="O960" i="1" s="1"/>
  <c r="P960" i="1" s="1"/>
  <c r="I963" i="1"/>
  <c r="J962" i="1"/>
  <c r="K962" i="1" s="1"/>
  <c r="N962" i="1"/>
  <c r="X960" i="1" l="1"/>
  <c r="B960" i="1" s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D962" i="1" l="1"/>
  <c r="G962" i="1" s="1"/>
  <c r="F963" i="1"/>
  <c r="U963" i="1"/>
  <c r="W963" i="1" s="1"/>
  <c r="E963" i="1"/>
  <c r="L961" i="1"/>
  <c r="O961" i="1" s="1"/>
  <c r="P961" i="1" s="1"/>
  <c r="J964" i="1"/>
  <c r="K964" i="1" s="1"/>
  <c r="I965" i="1"/>
  <c r="M964" i="1"/>
  <c r="N964" i="1"/>
  <c r="X961" i="1" l="1"/>
  <c r="B961" i="1" s="1"/>
  <c r="L962" i="1"/>
  <c r="O962" i="1" s="1"/>
  <c r="P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X962" i="1" l="1"/>
  <c r="L963" i="1"/>
  <c r="O963" i="1" s="1"/>
  <c r="P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P964" i="1" s="1"/>
  <c r="B962" i="1" l="1"/>
  <c r="X964" i="1"/>
  <c r="B964" i="1" s="1"/>
  <c r="X963" i="1"/>
  <c r="B963" i="1" s="1"/>
  <c r="G964" i="1"/>
  <c r="J967" i="1"/>
  <c r="K967" i="1" s="1"/>
  <c r="I968" i="1"/>
  <c r="M967" i="1"/>
  <c r="N967" i="1"/>
  <c r="D965" i="1"/>
  <c r="L965" i="1" s="1"/>
  <c r="O965" i="1" s="1"/>
  <c r="P965" i="1" s="1"/>
  <c r="F966" i="1"/>
  <c r="E966" i="1"/>
  <c r="U966" i="1"/>
  <c r="W966" i="1" s="1"/>
  <c r="X965" i="1" l="1"/>
  <c r="B965" i="1" s="1"/>
  <c r="G965" i="1"/>
  <c r="D966" i="1"/>
  <c r="L966" i="1" s="1"/>
  <c r="O966" i="1" s="1"/>
  <c r="P966" i="1" s="1"/>
  <c r="I969" i="1"/>
  <c r="J968" i="1"/>
  <c r="K968" i="1" s="1"/>
  <c r="M968" i="1"/>
  <c r="N968" i="1"/>
  <c r="F967" i="1"/>
  <c r="U967" i="1"/>
  <c r="W967" i="1" s="1"/>
  <c r="E967" i="1"/>
  <c r="X966" i="1" l="1"/>
  <c r="B966" i="1" s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L967" i="1" l="1"/>
  <c r="O967" i="1" s="1"/>
  <c r="P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X967" i="1" l="1"/>
  <c r="B967" i="1" s="1"/>
  <c r="L968" i="1"/>
  <c r="O968" i="1" s="1"/>
  <c r="P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P969" i="1" s="1"/>
  <c r="X969" i="1" l="1"/>
  <c r="B969" i="1" s="1"/>
  <c r="X968" i="1"/>
  <c r="B968" i="1" s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P970" i="1" s="1"/>
  <c r="G969" i="1"/>
  <c r="X970" i="1" l="1"/>
  <c r="B970" i="1" s="1"/>
  <c r="D971" i="1"/>
  <c r="L971" i="1" s="1"/>
  <c r="O971" i="1" s="1"/>
  <c r="P971" i="1" s="1"/>
  <c r="F972" i="1"/>
  <c r="U972" i="1"/>
  <c r="W972" i="1" s="1"/>
  <c r="E972" i="1"/>
  <c r="J973" i="1"/>
  <c r="K973" i="1" s="1"/>
  <c r="I974" i="1"/>
  <c r="M973" i="1"/>
  <c r="N973" i="1"/>
  <c r="G970" i="1"/>
  <c r="X971" i="1" l="1"/>
  <c r="B971" i="1" s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P972" i="1" s="1"/>
  <c r="X972" i="1" l="1"/>
  <c r="B972" i="1" s="1"/>
  <c r="G972" i="1"/>
  <c r="J975" i="1"/>
  <c r="K975" i="1" s="1"/>
  <c r="I976" i="1"/>
  <c r="M975" i="1"/>
  <c r="N975" i="1"/>
  <c r="D973" i="1"/>
  <c r="L973" i="1" s="1"/>
  <c r="O973" i="1" s="1"/>
  <c r="P973" i="1" s="1"/>
  <c r="F974" i="1"/>
  <c r="E974" i="1"/>
  <c r="U974" i="1"/>
  <c r="W974" i="1" s="1"/>
  <c r="X973" i="1" l="1"/>
  <c r="B973" i="1" s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P974" i="1" s="1"/>
  <c r="X974" i="1" l="1"/>
  <c r="B974" i="1" s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L975" i="1" l="1"/>
  <c r="O975" i="1" s="1"/>
  <c r="P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X975" i="1" l="1"/>
  <c r="L976" i="1"/>
  <c r="O976" i="1" s="1"/>
  <c r="P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B975" i="1" l="1"/>
  <c r="X976" i="1"/>
  <c r="B976" i="1" s="1"/>
  <c r="M980" i="1"/>
  <c r="D978" i="1"/>
  <c r="L978" i="1" s="1"/>
  <c r="O978" i="1" s="1"/>
  <c r="P978" i="1" s="1"/>
  <c r="L977" i="1"/>
  <c r="O977" i="1" s="1"/>
  <c r="P977" i="1" s="1"/>
  <c r="J980" i="1"/>
  <c r="K980" i="1" s="1"/>
  <c r="I981" i="1"/>
  <c r="N980" i="1"/>
  <c r="F979" i="1"/>
  <c r="U979" i="1"/>
  <c r="W979" i="1" s="1"/>
  <c r="E979" i="1"/>
  <c r="X977" i="1" l="1"/>
  <c r="B977" i="1" s="1"/>
  <c r="X978" i="1"/>
  <c r="B978" i="1" s="1"/>
  <c r="M981" i="1"/>
  <c r="G978" i="1"/>
  <c r="F980" i="1"/>
  <c r="E980" i="1"/>
  <c r="U980" i="1"/>
  <c r="W980" i="1" s="1"/>
  <c r="D979" i="1"/>
  <c r="L979" i="1" s="1"/>
  <c r="O979" i="1" s="1"/>
  <c r="P979" i="1" s="1"/>
  <c r="I982" i="1"/>
  <c r="J981" i="1"/>
  <c r="K981" i="1" s="1"/>
  <c r="N981" i="1"/>
  <c r="X979" i="1" l="1"/>
  <c r="B979" i="1" s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P980" i="1" s="1"/>
  <c r="X980" i="1" l="1"/>
  <c r="B980" i="1" s="1"/>
  <c r="F982" i="1"/>
  <c r="E982" i="1"/>
  <c r="U982" i="1"/>
  <c r="W982" i="1" s="1"/>
  <c r="I984" i="1"/>
  <c r="J983" i="1"/>
  <c r="K983" i="1" s="1"/>
  <c r="D981" i="1"/>
  <c r="G981" i="1" s="1"/>
  <c r="G980" i="1"/>
  <c r="U983" i="1" l="1"/>
  <c r="W983" i="1" s="1"/>
  <c r="L981" i="1"/>
  <c r="F983" i="1"/>
  <c r="E983" i="1"/>
  <c r="J984" i="1"/>
  <c r="K984" i="1" s="1"/>
  <c r="I985" i="1"/>
  <c r="D982" i="1"/>
  <c r="G982" i="1" s="1"/>
  <c r="O981" i="1" l="1"/>
  <c r="P981" i="1" s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X981" i="1" l="1"/>
  <c r="B981" i="1" s="1"/>
  <c r="O982" i="1"/>
  <c r="P982" i="1" s="1"/>
  <c r="M983" i="1"/>
  <c r="N983" i="1" s="1"/>
  <c r="O983" i="1" s="1"/>
  <c r="P983" i="1" s="1"/>
  <c r="X983" i="1" s="1"/>
  <c r="G983" i="1"/>
  <c r="D984" i="1"/>
  <c r="L984" i="1" s="1"/>
  <c r="E985" i="1"/>
  <c r="F985" i="1"/>
  <c r="U985" i="1"/>
  <c r="W985" i="1" s="1"/>
  <c r="I987" i="1"/>
  <c r="J986" i="1"/>
  <c r="K986" i="1" s="1"/>
  <c r="S982" i="1" l="1"/>
  <c r="X982" i="1"/>
  <c r="Y982" i="1"/>
  <c r="M984" i="1"/>
  <c r="M985" i="1" s="1"/>
  <c r="N984" i="1"/>
  <c r="N985" i="1" s="1"/>
  <c r="G984" i="1"/>
  <c r="B983" i="1"/>
  <c r="S983" i="1"/>
  <c r="F986" i="1"/>
  <c r="E986" i="1"/>
  <c r="U986" i="1"/>
  <c r="W986" i="1" s="1"/>
  <c r="D985" i="1"/>
  <c r="G985" i="1" s="1"/>
  <c r="I988" i="1"/>
  <c r="J987" i="1"/>
  <c r="K987" i="1" s="1"/>
  <c r="B982" i="1" l="1"/>
  <c r="O984" i="1"/>
  <c r="P984" i="1" s="1"/>
  <c r="Y983" i="1"/>
  <c r="L985" i="1"/>
  <c r="O985" i="1" s="1"/>
  <c r="P985" i="1" s="1"/>
  <c r="X985" i="1" s="1"/>
  <c r="I989" i="1"/>
  <c r="J988" i="1"/>
  <c r="K988" i="1" s="1"/>
  <c r="E987" i="1"/>
  <c r="F987" i="1"/>
  <c r="U987" i="1"/>
  <c r="W987" i="1" s="1"/>
  <c r="D986" i="1"/>
  <c r="L986" i="1" s="1"/>
  <c r="X984" i="1" l="1"/>
  <c r="B984" i="1" s="1"/>
  <c r="M986" i="1"/>
  <c r="M987" i="1" s="1"/>
  <c r="M988" i="1" s="1"/>
  <c r="M989" i="1" s="1"/>
  <c r="B985" i="1"/>
  <c r="Y985" i="1"/>
  <c r="G986" i="1"/>
  <c r="D987" i="1"/>
  <c r="L987" i="1" s="1"/>
  <c r="E988" i="1"/>
  <c r="F988" i="1"/>
  <c r="U988" i="1"/>
  <c r="W988" i="1" s="1"/>
  <c r="I990" i="1"/>
  <c r="J989" i="1"/>
  <c r="K989" i="1" s="1"/>
  <c r="N986" i="1" l="1"/>
  <c r="N987" i="1" s="1"/>
  <c r="N988" i="1" s="1"/>
  <c r="N989" i="1" s="1"/>
  <c r="N990" i="1" s="1"/>
  <c r="G987" i="1"/>
  <c r="D988" i="1"/>
  <c r="L988" i="1" s="1"/>
  <c r="I991" i="1"/>
  <c r="J990" i="1"/>
  <c r="K990" i="1" s="1"/>
  <c r="M990" i="1"/>
  <c r="E989" i="1"/>
  <c r="F989" i="1"/>
  <c r="U989" i="1"/>
  <c r="W989" i="1" s="1"/>
  <c r="O988" i="1" l="1"/>
  <c r="P988" i="1" s="1"/>
  <c r="O986" i="1"/>
  <c r="P986" i="1" s="1"/>
  <c r="O987" i="1"/>
  <c r="P987" i="1" s="1"/>
  <c r="M991" i="1"/>
  <c r="G988" i="1"/>
  <c r="E990" i="1"/>
  <c r="U990" i="1"/>
  <c r="W990" i="1" s="1"/>
  <c r="F990" i="1"/>
  <c r="D989" i="1"/>
  <c r="L989" i="1" s="1"/>
  <c r="O989" i="1" s="1"/>
  <c r="P989" i="1" s="1"/>
  <c r="J991" i="1"/>
  <c r="K991" i="1" s="1"/>
  <c r="I992" i="1"/>
  <c r="N991" i="1"/>
  <c r="X986" i="1" l="1"/>
  <c r="B986" i="1" s="1"/>
  <c r="X987" i="1"/>
  <c r="B987" i="1" s="1"/>
  <c r="X989" i="1"/>
  <c r="B989" i="1" s="1"/>
  <c r="X988" i="1"/>
  <c r="B988" i="1" s="1"/>
  <c r="G989" i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P990" i="1" s="1"/>
  <c r="X990" i="1" l="1"/>
  <c r="B990" i="1" s="1"/>
  <c r="E992" i="1"/>
  <c r="F992" i="1"/>
  <c r="U992" i="1"/>
  <c r="W992" i="1" s="1"/>
  <c r="D991" i="1"/>
  <c r="L991" i="1" s="1"/>
  <c r="O991" i="1" s="1"/>
  <c r="P991" i="1" s="1"/>
  <c r="G990" i="1"/>
  <c r="J993" i="1"/>
  <c r="K993" i="1" s="1"/>
  <c r="I994" i="1"/>
  <c r="M993" i="1"/>
  <c r="N993" i="1"/>
  <c r="X991" i="1" l="1"/>
  <c r="B991" i="1" s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F994" i="1" l="1"/>
  <c r="E994" i="1"/>
  <c r="U994" i="1"/>
  <c r="W994" i="1" s="1"/>
  <c r="D993" i="1"/>
  <c r="L993" i="1" s="1"/>
  <c r="O993" i="1" s="1"/>
  <c r="P993" i="1" s="1"/>
  <c r="J995" i="1"/>
  <c r="K995" i="1" s="1"/>
  <c r="M995" i="1"/>
  <c r="I996" i="1"/>
  <c r="N995" i="1"/>
  <c r="L992" i="1"/>
  <c r="O992" i="1" s="1"/>
  <c r="P992" i="1" s="1"/>
  <c r="X993" i="1" l="1"/>
  <c r="B993" i="1" s="1"/>
  <c r="X992" i="1"/>
  <c r="G993" i="1"/>
  <c r="F995" i="1"/>
  <c r="U995" i="1"/>
  <c r="W995" i="1" s="1"/>
  <c r="E995" i="1"/>
  <c r="D994" i="1"/>
  <c r="L994" i="1" s="1"/>
  <c r="O994" i="1" s="1"/>
  <c r="P994" i="1" s="1"/>
  <c r="J996" i="1"/>
  <c r="K996" i="1" s="1"/>
  <c r="I997" i="1"/>
  <c r="M996" i="1"/>
  <c r="N996" i="1"/>
  <c r="B992" i="1" l="1"/>
  <c r="X994" i="1"/>
  <c r="B994" i="1" s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I999" i="1" l="1"/>
  <c r="J998" i="1"/>
  <c r="K998" i="1" s="1"/>
  <c r="M998" i="1"/>
  <c r="N998" i="1"/>
  <c r="D996" i="1"/>
  <c r="L996" i="1" s="1"/>
  <c r="O996" i="1" s="1"/>
  <c r="P996" i="1" s="1"/>
  <c r="F997" i="1"/>
  <c r="E997" i="1"/>
  <c r="U997" i="1"/>
  <c r="W997" i="1" s="1"/>
  <c r="L995" i="1"/>
  <c r="O995" i="1" s="1"/>
  <c r="P995" i="1" s="1"/>
  <c r="X996" i="1" l="1"/>
  <c r="B996" i="1" s="1"/>
  <c r="X995" i="1"/>
  <c r="G996" i="1"/>
  <c r="F998" i="1"/>
  <c r="E998" i="1"/>
  <c r="U998" i="1"/>
  <c r="W998" i="1" s="1"/>
  <c r="D997" i="1"/>
  <c r="L997" i="1" s="1"/>
  <c r="O997" i="1" s="1"/>
  <c r="P997" i="1" s="1"/>
  <c r="J999" i="1"/>
  <c r="K999" i="1" s="1"/>
  <c r="I1000" i="1"/>
  <c r="M999" i="1"/>
  <c r="N999" i="1"/>
  <c r="B995" i="1" l="1"/>
  <c r="X997" i="1"/>
  <c r="B997" i="1" s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J1001" i="1" l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P999" i="1" s="1"/>
  <c r="L998" i="1"/>
  <c r="O998" i="1" s="1"/>
  <c r="P998" i="1" s="1"/>
  <c r="X999" i="1" l="1"/>
  <c r="B999" i="1" s="1"/>
  <c r="X998" i="1"/>
  <c r="B998" i="1" s="1"/>
  <c r="G999" i="1"/>
  <c r="D1000" i="1"/>
  <c r="L1000" i="1" s="1"/>
  <c r="O1000" i="1" s="1"/>
  <c r="P1000" i="1" s="1"/>
  <c r="J1002" i="1"/>
  <c r="K1002" i="1" s="1"/>
  <c r="I1003" i="1"/>
  <c r="M1002" i="1"/>
  <c r="N1002" i="1"/>
  <c r="F1001" i="1"/>
  <c r="E1001" i="1"/>
  <c r="U1001" i="1"/>
  <c r="W1001" i="1" s="1"/>
  <c r="X1000" i="1" l="1"/>
  <c r="B1000" i="1" s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P1001" i="1" s="1"/>
  <c r="X1001" i="1" l="1"/>
  <c r="B1001" i="1" s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L1002" i="1" l="1"/>
  <c r="O1002" i="1" s="1"/>
  <c r="P1002" i="1" s="1"/>
  <c r="D1003" i="1"/>
  <c r="L1003" i="1" s="1"/>
  <c r="O1003" i="1" s="1"/>
  <c r="P1003" i="1" s="1"/>
  <c r="F1004" i="1"/>
  <c r="U1004" i="1"/>
  <c r="W1004" i="1" s="1"/>
  <c r="E1004" i="1"/>
  <c r="M1005" i="1"/>
  <c r="I1006" i="1"/>
  <c r="J1005" i="1"/>
  <c r="K1005" i="1" s="1"/>
  <c r="N1005" i="1"/>
  <c r="X1003" i="1" l="1"/>
  <c r="B1003" i="1" s="1"/>
  <c r="X1002" i="1"/>
  <c r="B1002" i="1" s="1"/>
  <c r="G1003" i="1"/>
  <c r="J1006" i="1"/>
  <c r="K1006" i="1" s="1"/>
  <c r="M1006" i="1"/>
  <c r="I1007" i="1"/>
  <c r="N1006" i="1"/>
  <c r="D1004" i="1"/>
  <c r="L1004" i="1" s="1"/>
  <c r="O1004" i="1" s="1"/>
  <c r="P1004" i="1" s="1"/>
  <c r="F1005" i="1"/>
  <c r="U1005" i="1"/>
  <c r="W1005" i="1" s="1"/>
  <c r="E1005" i="1"/>
  <c r="X1004" i="1" l="1"/>
  <c r="B1004" i="1" s="1"/>
  <c r="G1004" i="1"/>
  <c r="I1008" i="1"/>
  <c r="J1007" i="1"/>
  <c r="K1007" i="1" s="1"/>
  <c r="M1007" i="1"/>
  <c r="N1007" i="1"/>
  <c r="D1005" i="1"/>
  <c r="L1005" i="1" s="1"/>
  <c r="O1005" i="1" s="1"/>
  <c r="P1005" i="1" s="1"/>
  <c r="F1006" i="1"/>
  <c r="U1006" i="1"/>
  <c r="W1006" i="1" s="1"/>
  <c r="E1006" i="1"/>
  <c r="X1005" i="1" l="1"/>
  <c r="B1005" i="1" s="1"/>
  <c r="G1005" i="1"/>
  <c r="F1007" i="1"/>
  <c r="E1007" i="1"/>
  <c r="U1007" i="1"/>
  <c r="W1007" i="1" s="1"/>
  <c r="D1006" i="1"/>
  <c r="L1006" i="1" s="1"/>
  <c r="O1006" i="1" s="1"/>
  <c r="P1006" i="1" s="1"/>
  <c r="J1008" i="1"/>
  <c r="K1008" i="1" s="1"/>
  <c r="I1009" i="1"/>
  <c r="M1008" i="1"/>
  <c r="N1008" i="1"/>
  <c r="X1006" i="1" l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P1007" i="1" s="1"/>
  <c r="B1006" i="1" l="1"/>
  <c r="X1007" i="1"/>
  <c r="B1007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D1009" i="1" l="1"/>
  <c r="G1009" i="1" s="1"/>
  <c r="F1010" i="1"/>
  <c r="E1010" i="1"/>
  <c r="U1010" i="1"/>
  <c r="W1010" i="1" s="1"/>
  <c r="L1008" i="1"/>
  <c r="O1008" i="1" s="1"/>
  <c r="P1008" i="1" s="1"/>
  <c r="J1011" i="1"/>
  <c r="K1011" i="1" s="1"/>
  <c r="I1012" i="1"/>
  <c r="N1011" i="1"/>
  <c r="X1008" i="1" l="1"/>
  <c r="B1008" i="1" s="1"/>
  <c r="L1009" i="1"/>
  <c r="O1009" i="1" s="1"/>
  <c r="P1009" i="1" s="1"/>
  <c r="F1011" i="1"/>
  <c r="U1011" i="1"/>
  <c r="W1011" i="1" s="1"/>
  <c r="E1011" i="1"/>
  <c r="D1010" i="1"/>
  <c r="L1010" i="1" s="1"/>
  <c r="I1013" i="1"/>
  <c r="J1012" i="1"/>
  <c r="K1012" i="1" s="1"/>
  <c r="N1012" i="1"/>
  <c r="X1009" i="1" l="1"/>
  <c r="B1009" i="1" s="1"/>
  <c r="G1010" i="1"/>
  <c r="F1012" i="1"/>
  <c r="U1012" i="1"/>
  <c r="W1012" i="1" s="1"/>
  <c r="E1012" i="1"/>
  <c r="M1011" i="1"/>
  <c r="O1010" i="1"/>
  <c r="P1010" i="1" s="1"/>
  <c r="I1014" i="1"/>
  <c r="J1013" i="1"/>
  <c r="K1013" i="1" s="1"/>
  <c r="D1011" i="1"/>
  <c r="L1011" i="1" s="1"/>
  <c r="X1010" i="1" l="1"/>
  <c r="B1010" i="1" s="1"/>
  <c r="G1011" i="1"/>
  <c r="I1015" i="1"/>
  <c r="J1014" i="1"/>
  <c r="K1014" i="1" s="1"/>
  <c r="D1012" i="1"/>
  <c r="L1012" i="1" s="1"/>
  <c r="O1012" i="1" s="1"/>
  <c r="P1012" i="1" s="1"/>
  <c r="F1013" i="1"/>
  <c r="U1013" i="1"/>
  <c r="W1013" i="1" s="1"/>
  <c r="E1013" i="1"/>
  <c r="M1012" i="1"/>
  <c r="M1013" i="1" s="1"/>
  <c r="O1011" i="1"/>
  <c r="P1011" i="1" s="1"/>
  <c r="X1012" i="1" l="1"/>
  <c r="B1012" i="1" s="1"/>
  <c r="X1011" i="1"/>
  <c r="B1011" i="1" s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O1013" i="1" l="1"/>
  <c r="P1013" i="1" s="1"/>
  <c r="U1015" i="1"/>
  <c r="W1015" i="1" s="1"/>
  <c r="S1013" i="1"/>
  <c r="M1014" i="1"/>
  <c r="N1014" i="1" s="1"/>
  <c r="G1013" i="1"/>
  <c r="F1015" i="1"/>
  <c r="E1015" i="1"/>
  <c r="J1016" i="1"/>
  <c r="K1016" i="1" s="1"/>
  <c r="I1017" i="1"/>
  <c r="D1014" i="1"/>
  <c r="L1014" i="1" s="1"/>
  <c r="X1013" i="1" l="1"/>
  <c r="B1013" i="1" s="1"/>
  <c r="Y1013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O1014" i="1"/>
  <c r="P1014" i="1" s="1"/>
  <c r="S1014" i="1" l="1"/>
  <c r="X1014" i="1"/>
  <c r="G1015" i="1"/>
  <c r="M1016" i="1"/>
  <c r="O1015" i="1"/>
  <c r="P1015" i="1" s="1"/>
  <c r="X1015" i="1" s="1"/>
  <c r="D1016" i="1"/>
  <c r="L1016" i="1" s="1"/>
  <c r="O1016" i="1" s="1"/>
  <c r="P1016" i="1" s="1"/>
  <c r="X1016" i="1" s="1"/>
  <c r="U1017" i="1"/>
  <c r="W1017" i="1" s="1"/>
  <c r="F1017" i="1"/>
  <c r="E1017" i="1"/>
  <c r="Y1014" i="1"/>
  <c r="J1018" i="1"/>
  <c r="K1018" i="1" s="1"/>
  <c r="I1019" i="1"/>
  <c r="M1017" i="1" l="1"/>
  <c r="B1016" i="1"/>
  <c r="Y1016" i="1"/>
  <c r="G1016" i="1"/>
  <c r="B1015" i="1"/>
  <c r="S1015" i="1"/>
  <c r="Y1015" i="1" s="1"/>
  <c r="E1018" i="1"/>
  <c r="F1018" i="1"/>
  <c r="U1018" i="1"/>
  <c r="W1018" i="1" s="1"/>
  <c r="B1014" i="1"/>
  <c r="D1017" i="1"/>
  <c r="L1017" i="1" s="1"/>
  <c r="J1019" i="1"/>
  <c r="K1019" i="1" s="1"/>
  <c r="I1020" i="1"/>
  <c r="M1018" i="1" l="1"/>
  <c r="M1019" i="1" s="1"/>
  <c r="M1020" i="1" s="1"/>
  <c r="N1017" i="1"/>
  <c r="N1018" i="1" s="1"/>
  <c r="N1019" i="1" s="1"/>
  <c r="N1020" i="1" s="1"/>
  <c r="G1017" i="1"/>
  <c r="E1019" i="1"/>
  <c r="F1019" i="1"/>
  <c r="U1019" i="1"/>
  <c r="W1019" i="1" s="1"/>
  <c r="J1020" i="1"/>
  <c r="K1020" i="1" s="1"/>
  <c r="I1021" i="1"/>
  <c r="D1018" i="1"/>
  <c r="G1018" i="1" s="1"/>
  <c r="O1017" i="1" l="1"/>
  <c r="P1017" i="1" s="1"/>
  <c r="L1018" i="1"/>
  <c r="O1018" i="1" s="1"/>
  <c r="P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X1018" i="1" l="1"/>
  <c r="B1018" i="1" s="1"/>
  <c r="X1017" i="1"/>
  <c r="L1019" i="1"/>
  <c r="O1019" i="1" s="1"/>
  <c r="P1019" i="1" s="1"/>
  <c r="D1020" i="1"/>
  <c r="L1020" i="1" s="1"/>
  <c r="O1020" i="1" s="1"/>
  <c r="P1020" i="1" s="1"/>
  <c r="J1022" i="1"/>
  <c r="K1022" i="1" s="1"/>
  <c r="I1023" i="1"/>
  <c r="M1022" i="1"/>
  <c r="N1022" i="1"/>
  <c r="F1021" i="1"/>
  <c r="U1021" i="1"/>
  <c r="W1021" i="1" s="1"/>
  <c r="E1021" i="1"/>
  <c r="B1017" i="1" l="1"/>
  <c r="X1020" i="1"/>
  <c r="B1020" i="1" s="1"/>
  <c r="X1019" i="1"/>
  <c r="B1019" i="1" s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P1021" i="1" s="1"/>
  <c r="X1021" i="1" l="1"/>
  <c r="B1021" i="1" s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P1022" i="1" s="1"/>
  <c r="G1021" i="1"/>
  <c r="X1022" i="1" l="1"/>
  <c r="B1022" i="1" s="1"/>
  <c r="G1022" i="1"/>
  <c r="D1023" i="1"/>
  <c r="L1023" i="1" s="1"/>
  <c r="O1023" i="1" s="1"/>
  <c r="P1023" i="1" s="1"/>
  <c r="I1026" i="1"/>
  <c r="J1025" i="1"/>
  <c r="K1025" i="1" s="1"/>
  <c r="M1025" i="1"/>
  <c r="N1025" i="1"/>
  <c r="F1024" i="1"/>
  <c r="U1024" i="1"/>
  <c r="W1024" i="1" s="1"/>
  <c r="E1024" i="1"/>
  <c r="X1023" i="1" l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P1024" i="1" s="1"/>
  <c r="B1023" i="1" l="1"/>
  <c r="X1024" i="1"/>
  <c r="B1024" i="1" s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P1025" i="1" s="1"/>
  <c r="G1024" i="1"/>
  <c r="X1025" i="1" l="1"/>
  <c r="B1025" i="1" s="1"/>
  <c r="D1026" i="1"/>
  <c r="L1026" i="1" s="1"/>
  <c r="O1026" i="1" s="1"/>
  <c r="P1026" i="1" s="1"/>
  <c r="F1027" i="1"/>
  <c r="U1027" i="1"/>
  <c r="W1027" i="1" s="1"/>
  <c r="E1027" i="1"/>
  <c r="G1025" i="1"/>
  <c r="M1028" i="1"/>
  <c r="I1029" i="1"/>
  <c r="J1028" i="1"/>
  <c r="K1028" i="1" s="1"/>
  <c r="N1028" i="1"/>
  <c r="X1026" i="1" l="1"/>
  <c r="B1026" i="1" s="1"/>
  <c r="G1026" i="1"/>
  <c r="D1027" i="1"/>
  <c r="L1027" i="1" s="1"/>
  <c r="O1027" i="1" s="1"/>
  <c r="P1027" i="1" s="1"/>
  <c r="F1028" i="1"/>
  <c r="E1028" i="1"/>
  <c r="U1028" i="1"/>
  <c r="W1028" i="1" s="1"/>
  <c r="M1029" i="1"/>
  <c r="I1030" i="1"/>
  <c r="J1029" i="1"/>
  <c r="K1029" i="1" s="1"/>
  <c r="N1029" i="1"/>
  <c r="X1027" i="1" l="1"/>
  <c r="B1027" i="1" s="1"/>
  <c r="G1027" i="1"/>
  <c r="J1030" i="1"/>
  <c r="K1030" i="1" s="1"/>
  <c r="I1031" i="1"/>
  <c r="M1030" i="1"/>
  <c r="N1030" i="1"/>
  <c r="D1028" i="1"/>
  <c r="L1028" i="1" s="1"/>
  <c r="O1028" i="1" s="1"/>
  <c r="P1028" i="1" s="1"/>
  <c r="F1029" i="1"/>
  <c r="U1029" i="1"/>
  <c r="W1029" i="1" s="1"/>
  <c r="E1029" i="1"/>
  <c r="X1028" i="1" l="1"/>
  <c r="B1028" i="1" s="1"/>
  <c r="G1028" i="1"/>
  <c r="D1029" i="1"/>
  <c r="L1029" i="1" s="1"/>
  <c r="O1029" i="1" s="1"/>
  <c r="P1029" i="1" s="1"/>
  <c r="I1032" i="1"/>
  <c r="M1031" i="1"/>
  <c r="J1031" i="1"/>
  <c r="K1031" i="1" s="1"/>
  <c r="N1031" i="1"/>
  <c r="F1030" i="1"/>
  <c r="E1030" i="1"/>
  <c r="U1030" i="1"/>
  <c r="W1030" i="1" s="1"/>
  <c r="X1029" i="1" l="1"/>
  <c r="B1029" i="1" s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P1030" i="1" s="1"/>
  <c r="X1030" i="1" l="1"/>
  <c r="B1030" i="1" s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P1031" i="1" s="1"/>
  <c r="G1030" i="1"/>
  <c r="X1031" i="1" l="1"/>
  <c r="B1031" i="1" s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D1033" i="1" l="1"/>
  <c r="L1033" i="1" s="1"/>
  <c r="O1033" i="1" s="1"/>
  <c r="P1033" i="1" s="1"/>
  <c r="L1032" i="1"/>
  <c r="O1032" i="1" s="1"/>
  <c r="P1032" i="1" s="1"/>
  <c r="M1035" i="1"/>
  <c r="J1035" i="1"/>
  <c r="K1035" i="1" s="1"/>
  <c r="I1036" i="1"/>
  <c r="N1035" i="1"/>
  <c r="F1034" i="1"/>
  <c r="U1034" i="1"/>
  <c r="W1034" i="1" s="1"/>
  <c r="E1034" i="1"/>
  <c r="X1032" i="1" l="1"/>
  <c r="B1032" i="1" s="1"/>
  <c r="X1033" i="1"/>
  <c r="B1033" i="1" s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P1034" i="1" s="1"/>
  <c r="X1034" i="1" l="1"/>
  <c r="B1034" i="1" s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P1035" i="1" s="1"/>
  <c r="G1034" i="1"/>
  <c r="X1035" i="1" l="1"/>
  <c r="B1035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P1036" i="1" s="1"/>
  <c r="G1035" i="1"/>
  <c r="X1036" i="1" l="1"/>
  <c r="B1036" i="1" s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I1041" i="1" l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P1038" i="1" s="1"/>
  <c r="L1037" i="1"/>
  <c r="O1037" i="1" s="1"/>
  <c r="P1037" i="1" s="1"/>
  <c r="X1038" i="1" l="1"/>
  <c r="X1037" i="1"/>
  <c r="B1037" i="1" s="1"/>
  <c r="D1039" i="1"/>
  <c r="L1039" i="1" s="1"/>
  <c r="O1039" i="1" s="1"/>
  <c r="P1039" i="1" s="1"/>
  <c r="F1040" i="1"/>
  <c r="U1040" i="1"/>
  <c r="W1040" i="1" s="1"/>
  <c r="E1040" i="1"/>
  <c r="G1038" i="1"/>
  <c r="J1041" i="1"/>
  <c r="K1041" i="1" s="1"/>
  <c r="I1042" i="1"/>
  <c r="M1041" i="1"/>
  <c r="N1041" i="1"/>
  <c r="B1038" i="1" l="1"/>
  <c r="X1039" i="1"/>
  <c r="B1039" i="1" s="1"/>
  <c r="G1039" i="1"/>
  <c r="F1041" i="1"/>
  <c r="U1041" i="1"/>
  <c r="W1041" i="1" s="1"/>
  <c r="E1041" i="1"/>
  <c r="D1040" i="1"/>
  <c r="L1040" i="1" s="1"/>
  <c r="O1040" i="1" s="1"/>
  <c r="P1040" i="1" s="1"/>
  <c r="I1043" i="1"/>
  <c r="J1042" i="1"/>
  <c r="K1042" i="1" s="1"/>
  <c r="N1042" i="1"/>
  <c r="X1040" i="1" l="1"/>
  <c r="B1040" i="1" s="1"/>
  <c r="G1040" i="1"/>
  <c r="F1042" i="1"/>
  <c r="U1042" i="1"/>
  <c r="W1042" i="1" s="1"/>
  <c r="E1042" i="1"/>
  <c r="J1043" i="1"/>
  <c r="K1043" i="1" s="1"/>
  <c r="I1044" i="1"/>
  <c r="D1041" i="1"/>
  <c r="G1041" i="1" s="1"/>
  <c r="I1045" i="1" l="1"/>
  <c r="J1044" i="1"/>
  <c r="K1044" i="1" s="1"/>
  <c r="L1041" i="1"/>
  <c r="F1043" i="1"/>
  <c r="U1043" i="1"/>
  <c r="W1043" i="1" s="1"/>
  <c r="E1043" i="1"/>
  <c r="D1042" i="1"/>
  <c r="L1042" i="1" s="1"/>
  <c r="O1042" i="1" l="1"/>
  <c r="P1042" i="1" s="1"/>
  <c r="D1043" i="1"/>
  <c r="L1043" i="1" s="1"/>
  <c r="F1044" i="1"/>
  <c r="E1044" i="1"/>
  <c r="U1044" i="1"/>
  <c r="W1044" i="1" s="1"/>
  <c r="M1042" i="1"/>
  <c r="M1043" i="1" s="1"/>
  <c r="O1041" i="1"/>
  <c r="P1041" i="1" s="1"/>
  <c r="G1042" i="1"/>
  <c r="J1045" i="1"/>
  <c r="K1045" i="1" s="1"/>
  <c r="I1046" i="1"/>
  <c r="X1041" i="1" l="1"/>
  <c r="B1041" i="1" s="1"/>
  <c r="X1042" i="1"/>
  <c r="B1042" i="1" s="1"/>
  <c r="G1043" i="1"/>
  <c r="U1045" i="1"/>
  <c r="W1045" i="1" s="1"/>
  <c r="M1044" i="1"/>
  <c r="N1043" i="1"/>
  <c r="D1044" i="1"/>
  <c r="L1044" i="1" s="1"/>
  <c r="F1045" i="1"/>
  <c r="E1045" i="1"/>
  <c r="J1046" i="1"/>
  <c r="K1046" i="1" s="1"/>
  <c r="I1047" i="1"/>
  <c r="N1044" i="1" l="1"/>
  <c r="O1044" i="1" s="1"/>
  <c r="P1044" i="1" s="1"/>
  <c r="O1043" i="1"/>
  <c r="P1043" i="1" s="1"/>
  <c r="X1043" i="1" s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S1044" i="1" l="1"/>
  <c r="X1044" i="1"/>
  <c r="B1043" i="1"/>
  <c r="S1043" i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Y1043" i="1" l="1"/>
  <c r="G1046" i="1"/>
  <c r="Y1044" i="1"/>
  <c r="M1047" i="1"/>
  <c r="O1046" i="1"/>
  <c r="P1046" i="1" s="1"/>
  <c r="X1046" i="1" s="1"/>
  <c r="B1044" i="1"/>
  <c r="O1045" i="1"/>
  <c r="P1045" i="1" s="1"/>
  <c r="X1045" i="1" s="1"/>
  <c r="I1050" i="1"/>
  <c r="J1049" i="1"/>
  <c r="K1049" i="1" s="1"/>
  <c r="D1047" i="1"/>
  <c r="L1047" i="1" s="1"/>
  <c r="O1047" i="1" s="1"/>
  <c r="P1047" i="1" s="1"/>
  <c r="X1047" i="1" s="1"/>
  <c r="F1048" i="1"/>
  <c r="E1048" i="1"/>
  <c r="U1048" i="1"/>
  <c r="W1048" i="1" s="1"/>
  <c r="B1047" i="1" l="1"/>
  <c r="Y1047" i="1"/>
  <c r="M1048" i="1"/>
  <c r="N1048" i="1" s="1"/>
  <c r="N1049" i="1" s="1"/>
  <c r="N1050" i="1" s="1"/>
  <c r="B1046" i="1"/>
  <c r="S1046" i="1"/>
  <c r="Y1046" i="1" s="1"/>
  <c r="B1045" i="1"/>
  <c r="S1045" i="1"/>
  <c r="Y1045" i="1" s="1"/>
  <c r="J1050" i="1"/>
  <c r="K1050" i="1" s="1"/>
  <c r="I1051" i="1"/>
  <c r="E1049" i="1"/>
  <c r="F1049" i="1"/>
  <c r="U1049" i="1"/>
  <c r="W1049" i="1" s="1"/>
  <c r="D1048" i="1"/>
  <c r="G1048" i="1" s="1"/>
  <c r="G1047" i="1"/>
  <c r="L1048" i="1" l="1"/>
  <c r="O1048" i="1" s="1"/>
  <c r="P1048" i="1" s="1"/>
  <c r="M1049" i="1"/>
  <c r="M1050" i="1" s="1"/>
  <c r="M1051" i="1" s="1"/>
  <c r="D1049" i="1"/>
  <c r="L1049" i="1" s="1"/>
  <c r="O1049" i="1" s="1"/>
  <c r="P1049" i="1" s="1"/>
  <c r="I1052" i="1"/>
  <c r="J1051" i="1"/>
  <c r="K1051" i="1" s="1"/>
  <c r="N1051" i="1"/>
  <c r="U1050" i="1"/>
  <c r="W1050" i="1" s="1"/>
  <c r="E1050" i="1"/>
  <c r="F1050" i="1"/>
  <c r="X1049" i="1" l="1"/>
  <c r="B1049" i="1" s="1"/>
  <c r="X1048" i="1"/>
  <c r="B1048" i="1" s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P1050" i="1" s="1"/>
  <c r="M1052" i="1"/>
  <c r="X1050" i="1" l="1"/>
  <c r="B1050" i="1" s="1"/>
  <c r="M1053" i="1"/>
  <c r="D1051" i="1"/>
  <c r="L1051" i="1" s="1"/>
  <c r="O1051" i="1" s="1"/>
  <c r="P1051" i="1" s="1"/>
  <c r="F1052" i="1"/>
  <c r="E1052" i="1"/>
  <c r="U1052" i="1"/>
  <c r="W1052" i="1" s="1"/>
  <c r="G1050" i="1"/>
  <c r="J1053" i="1"/>
  <c r="K1053" i="1" s="1"/>
  <c r="I1054" i="1"/>
  <c r="N1053" i="1"/>
  <c r="X1051" i="1" l="1"/>
  <c r="B1051" i="1" s="1"/>
  <c r="G1051" i="1"/>
  <c r="F1053" i="1"/>
  <c r="E1053" i="1"/>
  <c r="U1053" i="1"/>
  <c r="W1053" i="1" s="1"/>
  <c r="D1052" i="1"/>
  <c r="L1052" i="1" s="1"/>
  <c r="O1052" i="1" s="1"/>
  <c r="P1052" i="1" s="1"/>
  <c r="J1054" i="1"/>
  <c r="K1054" i="1" s="1"/>
  <c r="I1055" i="1"/>
  <c r="M1054" i="1"/>
  <c r="N1054" i="1"/>
  <c r="X1052" i="1" l="1"/>
  <c r="B1052" i="1" s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F1055" i="1" l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P1054" i="1" s="1"/>
  <c r="L1053" i="1"/>
  <c r="O1053" i="1" s="1"/>
  <c r="P1053" i="1" s="1"/>
  <c r="X1054" i="1" l="1"/>
  <c r="B1054" i="1" s="1"/>
  <c r="X1053" i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P1055" i="1" s="1"/>
  <c r="G1054" i="1"/>
  <c r="B1053" i="1" l="1"/>
  <c r="X1055" i="1"/>
  <c r="B1055" i="1" s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L1056" i="1" l="1"/>
  <c r="O1056" i="1" s="1"/>
  <c r="P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X1056" i="1" l="1"/>
  <c r="B1056" i="1" s="1"/>
  <c r="L1057" i="1"/>
  <c r="O1057" i="1" s="1"/>
  <c r="P1057" i="1" s="1"/>
  <c r="I1061" i="1"/>
  <c r="M1060" i="1"/>
  <c r="J1060" i="1"/>
  <c r="K1060" i="1" s="1"/>
  <c r="N1060" i="1"/>
  <c r="D1058" i="1"/>
  <c r="L1058" i="1" s="1"/>
  <c r="O1058" i="1" s="1"/>
  <c r="P1058" i="1" s="1"/>
  <c r="F1059" i="1"/>
  <c r="U1059" i="1"/>
  <c r="W1059" i="1" s="1"/>
  <c r="E1059" i="1"/>
  <c r="X1058" i="1" l="1"/>
  <c r="B1058" i="1" s="1"/>
  <c r="X1057" i="1"/>
  <c r="B1057" i="1" s="1"/>
  <c r="G1058" i="1"/>
  <c r="F1060" i="1"/>
  <c r="U1060" i="1"/>
  <c r="W1060" i="1" s="1"/>
  <c r="E1060" i="1"/>
  <c r="D1059" i="1"/>
  <c r="L1059" i="1" s="1"/>
  <c r="O1059" i="1" s="1"/>
  <c r="P1059" i="1" s="1"/>
  <c r="J1061" i="1"/>
  <c r="K1061" i="1" s="1"/>
  <c r="I1062" i="1"/>
  <c r="M1061" i="1"/>
  <c r="N1061" i="1"/>
  <c r="X1059" i="1" l="1"/>
  <c r="B1059" i="1" s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P1060" i="1" s="1"/>
  <c r="X1060" i="1" l="1"/>
  <c r="B1060" i="1" s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M1064" i="1" l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P1062" i="1" s="1"/>
  <c r="L1061" i="1"/>
  <c r="O1061" i="1" s="1"/>
  <c r="P1061" i="1" s="1"/>
  <c r="X1062" i="1" l="1"/>
  <c r="B1062" i="1" s="1"/>
  <c r="X1061" i="1"/>
  <c r="B1061" i="1" s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L1063" i="1" l="1"/>
  <c r="O1063" i="1" s="1"/>
  <c r="P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X1063" i="1" l="1"/>
  <c r="B1063" i="1" s="1"/>
  <c r="L1064" i="1"/>
  <c r="O1064" i="1" s="1"/>
  <c r="P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X1064" i="1" l="1"/>
  <c r="B1064" i="1" s="1"/>
  <c r="L1065" i="1"/>
  <c r="O1065" i="1" s="1"/>
  <c r="P1065" i="1" s="1"/>
  <c r="F1067" i="1"/>
  <c r="U1067" i="1"/>
  <c r="W1067" i="1" s="1"/>
  <c r="E1067" i="1"/>
  <c r="D1066" i="1"/>
  <c r="L1066" i="1" s="1"/>
  <c r="O1066" i="1" s="1"/>
  <c r="P1066" i="1" s="1"/>
  <c r="I1069" i="1"/>
  <c r="J1068" i="1"/>
  <c r="K1068" i="1" s="1"/>
  <c r="M1068" i="1"/>
  <c r="N1068" i="1"/>
  <c r="X1066" i="1" l="1"/>
  <c r="B1066" i="1" s="1"/>
  <c r="X1065" i="1"/>
  <c r="B1065" i="1" s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M1070" i="1" l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P1068" i="1" s="1"/>
  <c r="L1067" i="1"/>
  <c r="O1067" i="1" s="1"/>
  <c r="P1067" i="1" s="1"/>
  <c r="X1068" i="1" l="1"/>
  <c r="B1068" i="1" s="1"/>
  <c r="X1067" i="1"/>
  <c r="M1071" i="1"/>
  <c r="G1068" i="1"/>
  <c r="D1069" i="1"/>
  <c r="L1069" i="1" s="1"/>
  <c r="O1069" i="1" s="1"/>
  <c r="P1069" i="1" s="1"/>
  <c r="F1070" i="1"/>
  <c r="E1070" i="1"/>
  <c r="U1070" i="1"/>
  <c r="W1070" i="1" s="1"/>
  <c r="J1071" i="1"/>
  <c r="K1071" i="1" s="1"/>
  <c r="I1072" i="1"/>
  <c r="N1071" i="1"/>
  <c r="B1067" i="1" l="1"/>
  <c r="X1069" i="1"/>
  <c r="B1069" i="1" s="1"/>
  <c r="G1069" i="1"/>
  <c r="F1071" i="1"/>
  <c r="U1071" i="1"/>
  <c r="W1071" i="1" s="1"/>
  <c r="E1071" i="1"/>
  <c r="D1070" i="1"/>
  <c r="L1070" i="1" s="1"/>
  <c r="O1070" i="1" s="1"/>
  <c r="P1070" i="1" s="1"/>
  <c r="J1072" i="1"/>
  <c r="K1072" i="1" s="1"/>
  <c r="I1073" i="1"/>
  <c r="N1072" i="1"/>
  <c r="X1070" i="1" l="1"/>
  <c r="B1070" i="1" s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G1071" i="1" l="1"/>
  <c r="M1072" i="1"/>
  <c r="M1073" i="1" s="1"/>
  <c r="O1071" i="1"/>
  <c r="P1071" i="1" s="1"/>
  <c r="D1072" i="1"/>
  <c r="L1072" i="1" s="1"/>
  <c r="O1072" i="1" s="1"/>
  <c r="P1072" i="1" s="1"/>
  <c r="J1074" i="1"/>
  <c r="K1074" i="1" s="1"/>
  <c r="I1075" i="1"/>
  <c r="F1073" i="1"/>
  <c r="E1073" i="1"/>
  <c r="U1073" i="1"/>
  <c r="W1073" i="1" s="1"/>
  <c r="X1071" i="1" l="1"/>
  <c r="B1071" i="1" s="1"/>
  <c r="X1072" i="1"/>
  <c r="B1072" i="1" s="1"/>
  <c r="G1072" i="1"/>
  <c r="I1076" i="1"/>
  <c r="J1075" i="1"/>
  <c r="K1075" i="1" s="1"/>
  <c r="F1074" i="1"/>
  <c r="E1074" i="1"/>
  <c r="U1074" i="1"/>
  <c r="W1074" i="1" s="1"/>
  <c r="D1073" i="1"/>
  <c r="G1073" i="1" s="1"/>
  <c r="U1075" i="1" l="1"/>
  <c r="W1075" i="1" s="1"/>
  <c r="L1073" i="1"/>
  <c r="E1075" i="1"/>
  <c r="F1075" i="1"/>
  <c r="D1074" i="1"/>
  <c r="L1074" i="1" s="1"/>
  <c r="I1077" i="1"/>
  <c r="J1076" i="1"/>
  <c r="K1076" i="1" s="1"/>
  <c r="G1074" i="1" l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P1074" i="1" s="1"/>
  <c r="O1073" i="1"/>
  <c r="P1073" i="1" s="1"/>
  <c r="X1073" i="1" s="1"/>
  <c r="S1074" i="1" l="1"/>
  <c r="X1074" i="1"/>
  <c r="M1075" i="1"/>
  <c r="N1075" i="1" s="1"/>
  <c r="L1075" i="1"/>
  <c r="B1073" i="1"/>
  <c r="J1078" i="1"/>
  <c r="K1078" i="1" s="1"/>
  <c r="I1079" i="1"/>
  <c r="E1077" i="1"/>
  <c r="U1077" i="1"/>
  <c r="W1077" i="1" s="1"/>
  <c r="F1077" i="1"/>
  <c r="Y1074" i="1"/>
  <c r="D1076" i="1"/>
  <c r="L1076" i="1" s="1"/>
  <c r="G1076" i="1" l="1"/>
  <c r="D1077" i="1"/>
  <c r="L1077" i="1" s="1"/>
  <c r="F1078" i="1"/>
  <c r="E1078" i="1"/>
  <c r="U1078" i="1"/>
  <c r="W1078" i="1" s="1"/>
  <c r="I1080" i="1"/>
  <c r="J1079" i="1"/>
  <c r="K1079" i="1" s="1"/>
  <c r="B1074" i="1"/>
  <c r="M1076" i="1"/>
  <c r="M1077" i="1" s="1"/>
  <c r="M1078" i="1" s="1"/>
  <c r="M1079" i="1" s="1"/>
  <c r="O1075" i="1"/>
  <c r="P1075" i="1" s="1"/>
  <c r="X1075" i="1" s="1"/>
  <c r="N1076" i="1" l="1"/>
  <c r="G1077" i="1"/>
  <c r="B1075" i="1"/>
  <c r="S1075" i="1"/>
  <c r="I1081" i="1"/>
  <c r="J1080" i="1"/>
  <c r="K1080" i="1" s="1"/>
  <c r="M1080" i="1"/>
  <c r="E1079" i="1"/>
  <c r="F1079" i="1"/>
  <c r="U1079" i="1"/>
  <c r="W1079" i="1" s="1"/>
  <c r="D1078" i="1"/>
  <c r="L1078" i="1" s="1"/>
  <c r="Y1075" i="1" l="1"/>
  <c r="N1077" i="1"/>
  <c r="O1076" i="1"/>
  <c r="P1076" i="1" s="1"/>
  <c r="M1081" i="1"/>
  <c r="D1079" i="1"/>
  <c r="L1079" i="1" s="1"/>
  <c r="G1078" i="1"/>
  <c r="E1080" i="1"/>
  <c r="F1080" i="1"/>
  <c r="U1080" i="1"/>
  <c r="W1080" i="1" s="1"/>
  <c r="J1081" i="1"/>
  <c r="K1081" i="1" s="1"/>
  <c r="I1082" i="1"/>
  <c r="X1076" i="1" l="1"/>
  <c r="B1076" i="1" s="1"/>
  <c r="N1078" i="1"/>
  <c r="O1077" i="1"/>
  <c r="P1077" i="1" s="1"/>
  <c r="G1079" i="1"/>
  <c r="D1080" i="1"/>
  <c r="L1080" i="1" s="1"/>
  <c r="J1082" i="1"/>
  <c r="K1082" i="1" s="1"/>
  <c r="I1083" i="1"/>
  <c r="E1081" i="1"/>
  <c r="F1081" i="1"/>
  <c r="U1081" i="1"/>
  <c r="W1081" i="1" s="1"/>
  <c r="M1082" i="1"/>
  <c r="X1077" i="1" l="1"/>
  <c r="B1077" i="1" s="1"/>
  <c r="N1079" i="1"/>
  <c r="O1078" i="1"/>
  <c r="P1078" i="1" s="1"/>
  <c r="G1080" i="1"/>
  <c r="E1082" i="1"/>
  <c r="U1082" i="1"/>
  <c r="W1082" i="1" s="1"/>
  <c r="F1082" i="1"/>
  <c r="J1083" i="1"/>
  <c r="K1083" i="1" s="1"/>
  <c r="I1084" i="1"/>
  <c r="M1083" i="1"/>
  <c r="D1081" i="1"/>
  <c r="L1081" i="1" s="1"/>
  <c r="X1078" i="1" l="1"/>
  <c r="B1078" i="1" s="1"/>
  <c r="N1080" i="1"/>
  <c r="O1079" i="1"/>
  <c r="P1079" i="1" s="1"/>
  <c r="M1084" i="1"/>
  <c r="J1084" i="1"/>
  <c r="K1084" i="1" s="1"/>
  <c r="I1085" i="1"/>
  <c r="E1083" i="1"/>
  <c r="U1083" i="1"/>
  <c r="W1083" i="1" s="1"/>
  <c r="F1083" i="1"/>
  <c r="G1081" i="1"/>
  <c r="D1082" i="1"/>
  <c r="G1082" i="1" s="1"/>
  <c r="X1079" i="1" l="1"/>
  <c r="B1079" i="1" s="1"/>
  <c r="N1081" i="1"/>
  <c r="O1080" i="1"/>
  <c r="P1080" i="1" s="1"/>
  <c r="L1082" i="1"/>
  <c r="D1083" i="1"/>
  <c r="G1083" i="1" s="1"/>
  <c r="I1086" i="1"/>
  <c r="M1085" i="1"/>
  <c r="J1085" i="1"/>
  <c r="K1085" i="1" s="1"/>
  <c r="E1084" i="1"/>
  <c r="F1084" i="1"/>
  <c r="U1084" i="1"/>
  <c r="W1084" i="1" s="1"/>
  <c r="X1080" i="1" l="1"/>
  <c r="B1080" i="1" s="1"/>
  <c r="N1082" i="1"/>
  <c r="N1083" i="1" s="1"/>
  <c r="N1084" i="1" s="1"/>
  <c r="N1085" i="1" s="1"/>
  <c r="N1086" i="1" s="1"/>
  <c r="O1081" i="1"/>
  <c r="P1081" i="1" s="1"/>
  <c r="L1083" i="1"/>
  <c r="D1084" i="1"/>
  <c r="G1084" i="1" s="1"/>
  <c r="I1087" i="1"/>
  <c r="J1086" i="1"/>
  <c r="K1086" i="1" s="1"/>
  <c r="M1086" i="1"/>
  <c r="E1085" i="1"/>
  <c r="U1085" i="1"/>
  <c r="W1085" i="1" s="1"/>
  <c r="F1085" i="1"/>
  <c r="X1081" i="1" l="1"/>
  <c r="B1081" i="1" s="1"/>
  <c r="O1083" i="1"/>
  <c r="P1083" i="1" s="1"/>
  <c r="O1082" i="1"/>
  <c r="P1082" i="1" s="1"/>
  <c r="L1084" i="1"/>
  <c r="O1084" i="1" s="1"/>
  <c r="P1084" i="1" s="1"/>
  <c r="D1085" i="1"/>
  <c r="L1085" i="1" s="1"/>
  <c r="O1085" i="1" s="1"/>
  <c r="P1085" i="1" s="1"/>
  <c r="E1086" i="1"/>
  <c r="U1086" i="1"/>
  <c r="W1086" i="1" s="1"/>
  <c r="F1086" i="1"/>
  <c r="M1087" i="1"/>
  <c r="I1088" i="1"/>
  <c r="J1087" i="1"/>
  <c r="K1087" i="1" s="1"/>
  <c r="N1087" i="1"/>
  <c r="X1085" i="1" l="1"/>
  <c r="B1085" i="1" s="1"/>
  <c r="X1083" i="1"/>
  <c r="X1084" i="1"/>
  <c r="B1084" i="1" s="1"/>
  <c r="X1082" i="1"/>
  <c r="B1082" i="1" s="1"/>
  <c r="G1085" i="1"/>
  <c r="J1088" i="1"/>
  <c r="K1088" i="1" s="1"/>
  <c r="I1089" i="1"/>
  <c r="M1088" i="1"/>
  <c r="N1088" i="1"/>
  <c r="D1086" i="1"/>
  <c r="L1086" i="1" s="1"/>
  <c r="O1086" i="1" s="1"/>
  <c r="P1086" i="1" s="1"/>
  <c r="U1087" i="1"/>
  <c r="W1087" i="1" s="1"/>
  <c r="E1087" i="1"/>
  <c r="F1087" i="1"/>
  <c r="B1083" i="1" l="1"/>
  <c r="X1086" i="1"/>
  <c r="B1086" i="1" s="1"/>
  <c r="G1086" i="1"/>
  <c r="D1087" i="1"/>
  <c r="L1087" i="1" s="1"/>
  <c r="O1087" i="1" s="1"/>
  <c r="P1087" i="1" s="1"/>
  <c r="M1089" i="1"/>
  <c r="J1089" i="1"/>
  <c r="K1089" i="1" s="1"/>
  <c r="I1090" i="1"/>
  <c r="N1089" i="1"/>
  <c r="E1088" i="1"/>
  <c r="F1088" i="1"/>
  <c r="U1088" i="1"/>
  <c r="W1088" i="1" s="1"/>
  <c r="X1087" i="1" l="1"/>
  <c r="B1087" i="1" s="1"/>
  <c r="G1087" i="1"/>
  <c r="E1089" i="1"/>
  <c r="U1089" i="1"/>
  <c r="W1089" i="1" s="1"/>
  <c r="F1089" i="1"/>
  <c r="D1088" i="1"/>
  <c r="L1088" i="1" s="1"/>
  <c r="O1088" i="1" s="1"/>
  <c r="P1088" i="1" s="1"/>
  <c r="M1090" i="1"/>
  <c r="I1091" i="1"/>
  <c r="J1090" i="1"/>
  <c r="K1090" i="1" s="1"/>
  <c r="N1090" i="1"/>
  <c r="X1088" i="1" l="1"/>
  <c r="B1088" i="1" s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P1089" i="1" s="1"/>
  <c r="X1089" i="1" l="1"/>
  <c r="B1089" i="1" s="1"/>
  <c r="D1090" i="1"/>
  <c r="L1090" i="1" s="1"/>
  <c r="O1090" i="1" s="1"/>
  <c r="P1090" i="1" s="1"/>
  <c r="E1091" i="1"/>
  <c r="F1091" i="1"/>
  <c r="U1091" i="1"/>
  <c r="W1091" i="1" s="1"/>
  <c r="G1089" i="1"/>
  <c r="I1093" i="1"/>
  <c r="M1092" i="1"/>
  <c r="J1092" i="1"/>
  <c r="K1092" i="1" s="1"/>
  <c r="N1092" i="1"/>
  <c r="X1090" i="1" l="1"/>
  <c r="B1090" i="1" s="1"/>
  <c r="G1090" i="1"/>
  <c r="M1093" i="1"/>
  <c r="J1093" i="1"/>
  <c r="K1093" i="1" s="1"/>
  <c r="I1094" i="1"/>
  <c r="N1093" i="1"/>
  <c r="D1091" i="1"/>
  <c r="L1091" i="1" s="1"/>
  <c r="O1091" i="1" s="1"/>
  <c r="P1091" i="1" s="1"/>
  <c r="E1092" i="1"/>
  <c r="U1092" i="1"/>
  <c r="W1092" i="1" s="1"/>
  <c r="F1092" i="1"/>
  <c r="X1091" i="1" l="1"/>
  <c r="B1091" i="1" s="1"/>
  <c r="G1091" i="1"/>
  <c r="D1092" i="1"/>
  <c r="L1092" i="1" s="1"/>
  <c r="O1092" i="1" s="1"/>
  <c r="P1092" i="1" s="1"/>
  <c r="I1095" i="1"/>
  <c r="J1094" i="1"/>
  <c r="K1094" i="1" s="1"/>
  <c r="M1094" i="1"/>
  <c r="N1094" i="1"/>
  <c r="E1093" i="1"/>
  <c r="U1093" i="1"/>
  <c r="W1093" i="1" s="1"/>
  <c r="F1093" i="1"/>
  <c r="X1092" i="1" l="1"/>
  <c r="B1092" i="1" s="1"/>
  <c r="G1092" i="1"/>
  <c r="E1094" i="1"/>
  <c r="F1094" i="1"/>
  <c r="U1094" i="1"/>
  <c r="W1094" i="1" s="1"/>
  <c r="D1093" i="1"/>
  <c r="L1093" i="1" s="1"/>
  <c r="O1093" i="1" s="1"/>
  <c r="P1093" i="1" s="1"/>
  <c r="J1095" i="1"/>
  <c r="K1095" i="1" s="1"/>
  <c r="M1095" i="1"/>
  <c r="I1096" i="1"/>
  <c r="N1095" i="1"/>
  <c r="X1093" i="1" l="1"/>
  <c r="B1093" i="1" s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J1097" i="1" l="1"/>
  <c r="K1097" i="1" s="1"/>
  <c r="M1097" i="1"/>
  <c r="I1098" i="1"/>
  <c r="N1097" i="1"/>
  <c r="E1096" i="1"/>
  <c r="U1096" i="1"/>
  <c r="W1096" i="1" s="1"/>
  <c r="F1096" i="1"/>
  <c r="L1094" i="1"/>
  <c r="O1094" i="1" s="1"/>
  <c r="P1094" i="1" s="1"/>
  <c r="D1095" i="1"/>
  <c r="L1095" i="1" s="1"/>
  <c r="O1095" i="1" s="1"/>
  <c r="P1095" i="1" s="1"/>
  <c r="X1094" i="1" l="1"/>
  <c r="B1094" i="1" s="1"/>
  <c r="X1095" i="1"/>
  <c r="B1095" i="1" s="1"/>
  <c r="M1098" i="1"/>
  <c r="J1098" i="1"/>
  <c r="K1098" i="1" s="1"/>
  <c r="I1099" i="1"/>
  <c r="N1098" i="1"/>
  <c r="D1096" i="1"/>
  <c r="L1096" i="1" s="1"/>
  <c r="O1096" i="1" s="1"/>
  <c r="P1096" i="1" s="1"/>
  <c r="G1095" i="1"/>
  <c r="E1097" i="1"/>
  <c r="F1097" i="1"/>
  <c r="U1097" i="1"/>
  <c r="W1097" i="1" s="1"/>
  <c r="X1096" i="1" l="1"/>
  <c r="B1096" i="1" s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P1097" i="1" s="1"/>
  <c r="X1097" i="1" l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B1097" i="1" l="1"/>
  <c r="M1101" i="1"/>
  <c r="D1099" i="1"/>
  <c r="L1099" i="1" s="1"/>
  <c r="O1099" i="1" s="1"/>
  <c r="P1099" i="1" s="1"/>
  <c r="L1098" i="1"/>
  <c r="O1098" i="1" s="1"/>
  <c r="P1098" i="1" s="1"/>
  <c r="J1101" i="1"/>
  <c r="K1101" i="1" s="1"/>
  <c r="I1102" i="1"/>
  <c r="N1101" i="1"/>
  <c r="E1100" i="1"/>
  <c r="U1100" i="1"/>
  <c r="W1100" i="1" s="1"/>
  <c r="F1100" i="1"/>
  <c r="X1098" i="1" l="1"/>
  <c r="B1098" i="1" s="1"/>
  <c r="X1099" i="1"/>
  <c r="B1099" i="1" s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P1100" i="1" s="1"/>
  <c r="M1102" i="1"/>
  <c r="X1100" i="1" l="1"/>
  <c r="G1100" i="1"/>
  <c r="E1102" i="1"/>
  <c r="U1102" i="1"/>
  <c r="W1102" i="1" s="1"/>
  <c r="F1102" i="1"/>
  <c r="D1101" i="1"/>
  <c r="L1101" i="1" s="1"/>
  <c r="O1101" i="1" s="1"/>
  <c r="P1101" i="1" s="1"/>
  <c r="J1103" i="1"/>
  <c r="K1103" i="1" s="1"/>
  <c r="I1104" i="1"/>
  <c r="N1103" i="1"/>
  <c r="B1100" i="1" l="1"/>
  <c r="X1101" i="1"/>
  <c r="B1101" i="1" s="1"/>
  <c r="G1101" i="1"/>
  <c r="I1105" i="1"/>
  <c r="J1104" i="1"/>
  <c r="K1104" i="1" s="1"/>
  <c r="E1103" i="1"/>
  <c r="F1103" i="1"/>
  <c r="U1103" i="1"/>
  <c r="W1103" i="1" s="1"/>
  <c r="D1102" i="1"/>
  <c r="G1102" i="1" s="1"/>
  <c r="L1102" i="1" l="1"/>
  <c r="O1102" i="1" s="1"/>
  <c r="P1102" i="1" s="1"/>
  <c r="M1103" i="1"/>
  <c r="E1104" i="1"/>
  <c r="U1104" i="1"/>
  <c r="W1104" i="1" s="1"/>
  <c r="F1104" i="1"/>
  <c r="D1103" i="1"/>
  <c r="L1103" i="1" s="1"/>
  <c r="I1106" i="1"/>
  <c r="J1105" i="1"/>
  <c r="K1105" i="1" s="1"/>
  <c r="X1102" i="1" l="1"/>
  <c r="B1102" i="1" s="1"/>
  <c r="G1103" i="1"/>
  <c r="M1104" i="1"/>
  <c r="O1103" i="1"/>
  <c r="P1103" i="1" s="1"/>
  <c r="D1104" i="1"/>
  <c r="G1104" i="1" s="1"/>
  <c r="E1105" i="1"/>
  <c r="F1105" i="1"/>
  <c r="U1105" i="1"/>
  <c r="W1105" i="1" s="1"/>
  <c r="J1106" i="1"/>
  <c r="K1106" i="1" s="1"/>
  <c r="I1107" i="1"/>
  <c r="U1106" i="1" l="1"/>
  <c r="W1106" i="1" s="1"/>
  <c r="X1103" i="1"/>
  <c r="B1103" i="1" s="1"/>
  <c r="L1104" i="1"/>
  <c r="M1105" i="1" s="1"/>
  <c r="N1104" i="1"/>
  <c r="D1105" i="1"/>
  <c r="G1105" i="1" s="1"/>
  <c r="I1108" i="1"/>
  <c r="J1107" i="1"/>
  <c r="K1107" i="1" s="1"/>
  <c r="F1106" i="1"/>
  <c r="E1106" i="1"/>
  <c r="N1105" i="1" l="1"/>
  <c r="L1105" i="1"/>
  <c r="O1104" i="1"/>
  <c r="P1104" i="1" s="1"/>
  <c r="X1104" i="1" s="1"/>
  <c r="E1107" i="1"/>
  <c r="F1107" i="1"/>
  <c r="U1107" i="1"/>
  <c r="W1107" i="1" s="1"/>
  <c r="I1109" i="1"/>
  <c r="J1108" i="1"/>
  <c r="K1108" i="1" s="1"/>
  <c r="D1106" i="1"/>
  <c r="G1106" i="1" s="1"/>
  <c r="M1106" i="1"/>
  <c r="O1105" i="1" l="1"/>
  <c r="P1105" i="1" s="1"/>
  <c r="B1104" i="1"/>
  <c r="S1104" i="1"/>
  <c r="L1106" i="1"/>
  <c r="F1108" i="1"/>
  <c r="E1108" i="1"/>
  <c r="U1108" i="1"/>
  <c r="W1108" i="1" s="1"/>
  <c r="J1109" i="1"/>
  <c r="K1109" i="1" s="1"/>
  <c r="I1110" i="1"/>
  <c r="M1107" i="1"/>
  <c r="M1108" i="1" s="1"/>
  <c r="N1106" i="1"/>
  <c r="N1107" i="1" s="1"/>
  <c r="N1108" i="1" s="1"/>
  <c r="D1107" i="1"/>
  <c r="L1107" i="1" s="1"/>
  <c r="S1105" i="1" l="1"/>
  <c r="X1105" i="1"/>
  <c r="B1105" i="1" s="1"/>
  <c r="Y1104" i="1"/>
  <c r="G1107" i="1"/>
  <c r="O1107" i="1"/>
  <c r="P1107" i="1" s="1"/>
  <c r="I1111" i="1"/>
  <c r="J1110" i="1"/>
  <c r="K1110" i="1" s="1"/>
  <c r="E1109" i="1"/>
  <c r="F1109" i="1"/>
  <c r="U1109" i="1"/>
  <c r="W1109" i="1" s="1"/>
  <c r="D1108" i="1"/>
  <c r="L1108" i="1" s="1"/>
  <c r="O1108" i="1" s="1"/>
  <c r="P1108" i="1" s="1"/>
  <c r="X1108" i="1" s="1"/>
  <c r="Y1105" i="1"/>
  <c r="O1106" i="1"/>
  <c r="P1106" i="1" s="1"/>
  <c r="X1106" i="1" s="1"/>
  <c r="X1107" i="1" l="1"/>
  <c r="B1107" i="1" s="1"/>
  <c r="B1108" i="1"/>
  <c r="Y1108" i="1"/>
  <c r="M1109" i="1"/>
  <c r="B1106" i="1"/>
  <c r="S1106" i="1"/>
  <c r="Y1106" i="1" s="1"/>
  <c r="G1108" i="1"/>
  <c r="U1110" i="1"/>
  <c r="W1110" i="1" s="1"/>
  <c r="E1110" i="1"/>
  <c r="F1110" i="1"/>
  <c r="D1109" i="1"/>
  <c r="L1109" i="1" s="1"/>
  <c r="J1111" i="1"/>
  <c r="K1111" i="1" s="1"/>
  <c r="I1112" i="1"/>
  <c r="N1109" i="1" l="1"/>
  <c r="N1110" i="1" s="1"/>
  <c r="N1111" i="1" s="1"/>
  <c r="N1112" i="1" s="1"/>
  <c r="M1110" i="1"/>
  <c r="M1111" i="1" s="1"/>
  <c r="M1112" i="1" s="1"/>
  <c r="G1109" i="1"/>
  <c r="F1111" i="1"/>
  <c r="E1111" i="1"/>
  <c r="U1111" i="1"/>
  <c r="W1111" i="1" s="1"/>
  <c r="D1110" i="1"/>
  <c r="L1110" i="1" s="1"/>
  <c r="J1112" i="1"/>
  <c r="K1112" i="1" s="1"/>
  <c r="I1113" i="1"/>
  <c r="O1110" i="1" l="1"/>
  <c r="P1110" i="1" s="1"/>
  <c r="O1109" i="1"/>
  <c r="P1109" i="1" s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P1111" i="1" s="1"/>
  <c r="X1109" i="1" l="1"/>
  <c r="B1109" i="1" s="1"/>
  <c r="X1111" i="1"/>
  <c r="B1111" i="1" s="1"/>
  <c r="X1110" i="1"/>
  <c r="B1110" i="1" s="1"/>
  <c r="D1112" i="1"/>
  <c r="L1112" i="1" s="1"/>
  <c r="O1112" i="1" s="1"/>
  <c r="P1112" i="1" s="1"/>
  <c r="F1113" i="1"/>
  <c r="U1113" i="1"/>
  <c r="W1113" i="1" s="1"/>
  <c r="E1113" i="1"/>
  <c r="G1111" i="1"/>
  <c r="I1115" i="1"/>
  <c r="J1114" i="1"/>
  <c r="K1114" i="1" s="1"/>
  <c r="M1114" i="1"/>
  <c r="N1114" i="1"/>
  <c r="X1112" i="1" l="1"/>
  <c r="B1112" i="1" s="1"/>
  <c r="G1112" i="1"/>
  <c r="M1115" i="1"/>
  <c r="I1116" i="1"/>
  <c r="J1115" i="1"/>
  <c r="K1115" i="1" s="1"/>
  <c r="N1115" i="1"/>
  <c r="D1113" i="1"/>
  <c r="L1113" i="1" s="1"/>
  <c r="O1113" i="1" s="1"/>
  <c r="P1113" i="1" s="1"/>
  <c r="E1114" i="1"/>
  <c r="U1114" i="1"/>
  <c r="W1114" i="1" s="1"/>
  <c r="F1114" i="1"/>
  <c r="X1113" i="1" l="1"/>
  <c r="B1113" i="1" s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P1114" i="1" s="1"/>
  <c r="X1114" i="1" l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B1114" i="1" l="1"/>
  <c r="L1115" i="1"/>
  <c r="O1115" i="1" s="1"/>
  <c r="P1115" i="1" s="1"/>
  <c r="F1117" i="1"/>
  <c r="U1117" i="1"/>
  <c r="W1117" i="1" s="1"/>
  <c r="E1117" i="1"/>
  <c r="D1116" i="1"/>
  <c r="G1116" i="1" s="1"/>
  <c r="J1118" i="1"/>
  <c r="K1118" i="1" s="1"/>
  <c r="I1119" i="1"/>
  <c r="M1118" i="1"/>
  <c r="N1118" i="1"/>
  <c r="X1115" i="1" l="1"/>
  <c r="B1115" i="1" s="1"/>
  <c r="L1116" i="1"/>
  <c r="O1116" i="1" s="1"/>
  <c r="P1116" i="1" s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P1117" i="1" s="1"/>
  <c r="X1117" i="1" l="1"/>
  <c r="B1117" i="1" s="1"/>
  <c r="X1116" i="1"/>
  <c r="B1116" i="1" s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L1118" i="1" l="1"/>
  <c r="O1118" i="1" s="1"/>
  <c r="P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X1118" i="1" l="1"/>
  <c r="B1118" i="1" s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P1119" i="1" s="1"/>
  <c r="D1120" i="1"/>
  <c r="L1120" i="1" s="1"/>
  <c r="O1120" i="1" s="1"/>
  <c r="P1120" i="1" s="1"/>
  <c r="X1120" i="1" l="1"/>
  <c r="B1120" i="1" s="1"/>
  <c r="X1119" i="1"/>
  <c r="B1119" i="1" s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P1121" i="1" s="1"/>
  <c r="X1121" i="1" l="1"/>
  <c r="B1121" i="1" s="1"/>
  <c r="G1121" i="1"/>
  <c r="D1122" i="1"/>
  <c r="L1122" i="1" s="1"/>
  <c r="O1122" i="1" s="1"/>
  <c r="P1122" i="1" s="1"/>
  <c r="I1125" i="1"/>
  <c r="M1124" i="1"/>
  <c r="J1124" i="1"/>
  <c r="K1124" i="1" s="1"/>
  <c r="N1124" i="1"/>
  <c r="E1123" i="1"/>
  <c r="F1123" i="1"/>
  <c r="U1123" i="1"/>
  <c r="W1123" i="1" s="1"/>
  <c r="X1122" i="1" l="1"/>
  <c r="B1122" i="1" s="1"/>
  <c r="G1122" i="1"/>
  <c r="D1123" i="1"/>
  <c r="L1123" i="1" s="1"/>
  <c r="O1123" i="1" s="1"/>
  <c r="P1123" i="1" s="1"/>
  <c r="I1126" i="1"/>
  <c r="M1125" i="1"/>
  <c r="J1125" i="1"/>
  <c r="K1125" i="1" s="1"/>
  <c r="N1125" i="1"/>
  <c r="E1124" i="1"/>
  <c r="U1124" i="1"/>
  <c r="W1124" i="1" s="1"/>
  <c r="F1124" i="1"/>
  <c r="X1123" i="1" l="1"/>
  <c r="B1123" i="1" s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L1124" i="1" l="1"/>
  <c r="O1124" i="1" s="1"/>
  <c r="P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X1124" i="1" l="1"/>
  <c r="B1124" i="1" s="1"/>
  <c r="D1126" i="1"/>
  <c r="G1126" i="1" s="1"/>
  <c r="F1127" i="1"/>
  <c r="E1127" i="1"/>
  <c r="U1127" i="1"/>
  <c r="W1127" i="1" s="1"/>
  <c r="L1125" i="1"/>
  <c r="O1125" i="1" s="1"/>
  <c r="P1125" i="1" s="1"/>
  <c r="M1128" i="1"/>
  <c r="J1128" i="1"/>
  <c r="K1128" i="1" s="1"/>
  <c r="I1129" i="1"/>
  <c r="N1128" i="1"/>
  <c r="X1125" i="1" l="1"/>
  <c r="L1126" i="1"/>
  <c r="O1126" i="1" s="1"/>
  <c r="P1126" i="1" s="1"/>
  <c r="D1127" i="1"/>
  <c r="L1127" i="1" s="1"/>
  <c r="O1127" i="1" s="1"/>
  <c r="P1127" i="1" s="1"/>
  <c r="J1129" i="1"/>
  <c r="K1129" i="1" s="1"/>
  <c r="I1130" i="1"/>
  <c r="M1129" i="1"/>
  <c r="N1129" i="1"/>
  <c r="E1128" i="1"/>
  <c r="U1128" i="1"/>
  <c r="W1128" i="1" s="1"/>
  <c r="F1128" i="1"/>
  <c r="B1125" i="1" l="1"/>
  <c r="X1126" i="1"/>
  <c r="B1126" i="1" s="1"/>
  <c r="X1127" i="1"/>
  <c r="B1127" i="1" s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L1128" i="1" l="1"/>
  <c r="O1128" i="1" s="1"/>
  <c r="P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X1128" i="1" l="1"/>
  <c r="B1128" i="1" s="1"/>
  <c r="M1132" i="1"/>
  <c r="L1129" i="1"/>
  <c r="O1129" i="1" s="1"/>
  <c r="P1129" i="1" s="1"/>
  <c r="D1130" i="1"/>
  <c r="G1130" i="1" s="1"/>
  <c r="J1132" i="1"/>
  <c r="K1132" i="1" s="1"/>
  <c r="I1133" i="1"/>
  <c r="N1132" i="1"/>
  <c r="F1131" i="1"/>
  <c r="E1131" i="1"/>
  <c r="U1131" i="1"/>
  <c r="W1131" i="1" s="1"/>
  <c r="X1129" i="1" l="1"/>
  <c r="B1129" i="1" s="1"/>
  <c r="L1130" i="1"/>
  <c r="O1130" i="1" s="1"/>
  <c r="P1130" i="1" s="1"/>
  <c r="D1131" i="1"/>
  <c r="L1131" i="1" s="1"/>
  <c r="O1131" i="1" s="1"/>
  <c r="P1131" i="1" s="1"/>
  <c r="J1133" i="1"/>
  <c r="K1133" i="1" s="1"/>
  <c r="I1134" i="1"/>
  <c r="N1133" i="1"/>
  <c r="E1132" i="1"/>
  <c r="F1132" i="1"/>
  <c r="U1132" i="1"/>
  <c r="W1132" i="1" s="1"/>
  <c r="X1130" i="1" l="1"/>
  <c r="B1130" i="1" s="1"/>
  <c r="X1131" i="1"/>
  <c r="B1131" i="1" s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G1132" i="1" l="1"/>
  <c r="E1134" i="1"/>
  <c r="U1134" i="1"/>
  <c r="W1134" i="1" s="1"/>
  <c r="F1134" i="1"/>
  <c r="M1133" i="1"/>
  <c r="O1132" i="1"/>
  <c r="P1132" i="1" s="1"/>
  <c r="D1133" i="1"/>
  <c r="G1133" i="1" s="1"/>
  <c r="I1136" i="1"/>
  <c r="J1135" i="1"/>
  <c r="K1135" i="1" s="1"/>
  <c r="X1132" i="1" l="1"/>
  <c r="B1132" i="1" s="1"/>
  <c r="L1133" i="1"/>
  <c r="O1133" i="1" s="1"/>
  <c r="P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P1134" i="1" s="1"/>
  <c r="X1133" i="1" l="1"/>
  <c r="B1133" i="1" s="1"/>
  <c r="X1134" i="1"/>
  <c r="B1134" i="1" s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G1135" i="1" l="1"/>
  <c r="E1137" i="1"/>
  <c r="F1137" i="1"/>
  <c r="U1137" i="1"/>
  <c r="W1137" i="1" s="1"/>
  <c r="M1136" i="1"/>
  <c r="O1135" i="1"/>
  <c r="P1135" i="1" s="1"/>
  <c r="I1139" i="1"/>
  <c r="J1138" i="1"/>
  <c r="K1138" i="1" s="1"/>
  <c r="D1136" i="1"/>
  <c r="G1136" i="1" s="1"/>
  <c r="S1135" i="1" l="1"/>
  <c r="X1135" i="1"/>
  <c r="B1135" i="1" s="1"/>
  <c r="L1136" i="1"/>
  <c r="M1137" i="1" s="1"/>
  <c r="F1138" i="1"/>
  <c r="U1138" i="1"/>
  <c r="W1138" i="1" s="1"/>
  <c r="E1138" i="1"/>
  <c r="J1139" i="1"/>
  <c r="K1139" i="1" s="1"/>
  <c r="I1140" i="1"/>
  <c r="N1136" i="1"/>
  <c r="D1137" i="1"/>
  <c r="L1137" i="1" s="1"/>
  <c r="N1137" i="1" l="1"/>
  <c r="O1137" i="1" s="1"/>
  <c r="P1137" i="1" s="1"/>
  <c r="X1137" i="1" s="1"/>
  <c r="O1136" i="1"/>
  <c r="P1136" i="1" s="1"/>
  <c r="S1136" i="1"/>
  <c r="G1137" i="1"/>
  <c r="M1138" i="1"/>
  <c r="M1139" i="1" s="1"/>
  <c r="M1140" i="1" s="1"/>
  <c r="I1141" i="1"/>
  <c r="J1140" i="1"/>
  <c r="K1140" i="1" s="1"/>
  <c r="F1139" i="1"/>
  <c r="E1139" i="1"/>
  <c r="U1139" i="1"/>
  <c r="W1139" i="1" s="1"/>
  <c r="D1138" i="1"/>
  <c r="L1138" i="1" s="1"/>
  <c r="Y1135" i="1"/>
  <c r="X1136" i="1" l="1"/>
  <c r="B1136" i="1" s="1"/>
  <c r="N1138" i="1"/>
  <c r="N1139" i="1" s="1"/>
  <c r="N1140" i="1" s="1"/>
  <c r="N1141" i="1" s="1"/>
  <c r="B1137" i="1"/>
  <c r="S1137" i="1"/>
  <c r="G1138" i="1"/>
  <c r="F1140" i="1"/>
  <c r="E1140" i="1"/>
  <c r="U1140" i="1"/>
  <c r="W1140" i="1" s="1"/>
  <c r="D1139" i="1"/>
  <c r="G1139" i="1" s="1"/>
  <c r="J1141" i="1"/>
  <c r="K1141" i="1" s="1"/>
  <c r="I1142" i="1"/>
  <c r="M1141" i="1"/>
  <c r="Y1136" i="1" l="1"/>
  <c r="Y1137" i="1"/>
  <c r="O1138" i="1"/>
  <c r="P1138" i="1" s="1"/>
  <c r="L1139" i="1"/>
  <c r="O1139" i="1" s="1"/>
  <c r="P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X1138" i="1" l="1"/>
  <c r="B1138" i="1" s="1"/>
  <c r="X1139" i="1"/>
  <c r="B1139" i="1" s="1"/>
  <c r="L1140" i="1"/>
  <c r="O1140" i="1" s="1"/>
  <c r="P1140" i="1" s="1"/>
  <c r="D1141" i="1"/>
  <c r="L1141" i="1" s="1"/>
  <c r="O1141" i="1" s="1"/>
  <c r="P1141" i="1" s="1"/>
  <c r="M1143" i="1"/>
  <c r="J1143" i="1"/>
  <c r="K1143" i="1" s="1"/>
  <c r="I1144" i="1"/>
  <c r="N1143" i="1"/>
  <c r="E1142" i="1"/>
  <c r="F1142" i="1"/>
  <c r="U1142" i="1"/>
  <c r="W1142" i="1" s="1"/>
  <c r="X1141" i="1" l="1"/>
  <c r="B1141" i="1" s="1"/>
  <c r="X1140" i="1"/>
  <c r="B1140" i="1" s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P1142" i="1" s="1"/>
  <c r="X1142" i="1" l="1"/>
  <c r="B1142" i="1" s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L1143" i="1" l="1"/>
  <c r="O1143" i="1" s="1"/>
  <c r="P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X1143" i="1" l="1"/>
  <c r="B1143" i="1" s="1"/>
  <c r="L1144" i="1"/>
  <c r="O1144" i="1" s="1"/>
  <c r="P1144" i="1" s="1"/>
  <c r="E1146" i="1"/>
  <c r="U1146" i="1"/>
  <c r="W1146" i="1" s="1"/>
  <c r="F1146" i="1"/>
  <c r="D1145" i="1"/>
  <c r="L1145" i="1" s="1"/>
  <c r="O1145" i="1" s="1"/>
  <c r="P1145" i="1" s="1"/>
  <c r="J1147" i="1"/>
  <c r="K1147" i="1" s="1"/>
  <c r="M1147" i="1"/>
  <c r="I1148" i="1"/>
  <c r="N1147" i="1"/>
  <c r="X1145" i="1" l="1"/>
  <c r="B1145" i="1" s="1"/>
  <c r="X1144" i="1"/>
  <c r="B1144" i="1" s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L1146" i="1" l="1"/>
  <c r="O1146" i="1" s="1"/>
  <c r="P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X1146" i="1" l="1"/>
  <c r="B1146" i="1" s="1"/>
  <c r="E1149" i="1"/>
  <c r="F1149" i="1"/>
  <c r="U1149" i="1"/>
  <c r="W1149" i="1" s="1"/>
  <c r="L1147" i="1"/>
  <c r="O1147" i="1" s="1"/>
  <c r="P1147" i="1" s="1"/>
  <c r="J1150" i="1"/>
  <c r="K1150" i="1" s="1"/>
  <c r="I1151" i="1"/>
  <c r="M1150" i="1"/>
  <c r="N1150" i="1"/>
  <c r="D1148" i="1"/>
  <c r="L1148" i="1" s="1"/>
  <c r="O1148" i="1" s="1"/>
  <c r="P1148" i="1" s="1"/>
  <c r="X1147" i="1" l="1"/>
  <c r="B1147" i="1" s="1"/>
  <c r="X1148" i="1"/>
  <c r="B1148" i="1" s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D1150" i="1" l="1"/>
  <c r="L1150" i="1" s="1"/>
  <c r="O1150" i="1" s="1"/>
  <c r="P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P1149" i="1" s="1"/>
  <c r="X1149" i="1" l="1"/>
  <c r="B1149" i="1" s="1"/>
  <c r="X1150" i="1"/>
  <c r="B1150" i="1" s="1"/>
  <c r="G1150" i="1"/>
  <c r="M1153" i="1"/>
  <c r="I1154" i="1"/>
  <c r="J1153" i="1"/>
  <c r="K1153" i="1" s="1"/>
  <c r="N1153" i="1"/>
  <c r="D1151" i="1"/>
  <c r="L1151" i="1" s="1"/>
  <c r="O1151" i="1" s="1"/>
  <c r="P1151" i="1" s="1"/>
  <c r="E1152" i="1"/>
  <c r="U1152" i="1"/>
  <c r="W1152" i="1" s="1"/>
  <c r="F1152" i="1"/>
  <c r="X1151" i="1" l="1"/>
  <c r="B1151" i="1" s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L1152" i="1" l="1"/>
  <c r="O1152" i="1" s="1"/>
  <c r="P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P1153" i="1" s="1"/>
  <c r="X1153" i="1" l="1"/>
  <c r="B1153" i="1" s="1"/>
  <c r="X1152" i="1"/>
  <c r="B1152" i="1" s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P1154" i="1" s="1"/>
  <c r="X1154" i="1" l="1"/>
  <c r="B1154" i="1" s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M1158" i="1" l="1"/>
  <c r="J1158" i="1"/>
  <c r="K1158" i="1" s="1"/>
  <c r="I1159" i="1"/>
  <c r="N1158" i="1"/>
  <c r="E1157" i="1"/>
  <c r="F1157" i="1"/>
  <c r="U1157" i="1"/>
  <c r="W1157" i="1" s="1"/>
  <c r="L1155" i="1"/>
  <c r="O1155" i="1" s="1"/>
  <c r="P1155" i="1" s="1"/>
  <c r="D1156" i="1"/>
  <c r="G1156" i="1" s="1"/>
  <c r="L1156" i="1"/>
  <c r="O1156" i="1" s="1"/>
  <c r="P1156" i="1" s="1"/>
  <c r="X1155" i="1" l="1"/>
  <c r="B1155" i="1" s="1"/>
  <c r="X1156" i="1"/>
  <c r="B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L1157" i="1" l="1"/>
  <c r="O1157" i="1" s="1"/>
  <c r="P1157" i="1" s="1"/>
  <c r="D1158" i="1"/>
  <c r="L1158" i="1" s="1"/>
  <c r="O1158" i="1" s="1"/>
  <c r="P1158" i="1" s="1"/>
  <c r="I1161" i="1"/>
  <c r="J1160" i="1"/>
  <c r="K1160" i="1" s="1"/>
  <c r="M1160" i="1"/>
  <c r="N1160" i="1"/>
  <c r="E1159" i="1"/>
  <c r="U1159" i="1"/>
  <c r="W1159" i="1" s="1"/>
  <c r="F1159" i="1"/>
  <c r="X1158" i="1" l="1"/>
  <c r="B1158" i="1" s="1"/>
  <c r="X1157" i="1"/>
  <c r="B1157" i="1" s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M1162" i="1" l="1"/>
  <c r="I1163" i="1"/>
  <c r="J1162" i="1"/>
  <c r="K1162" i="1" s="1"/>
  <c r="N1162" i="1"/>
  <c r="E1161" i="1"/>
  <c r="U1161" i="1"/>
  <c r="W1161" i="1" s="1"/>
  <c r="F1161" i="1"/>
  <c r="L1159" i="1"/>
  <c r="O1159" i="1" s="1"/>
  <c r="P1159" i="1" s="1"/>
  <c r="D1160" i="1"/>
  <c r="G1160" i="1" s="1"/>
  <c r="X1159" i="1" l="1"/>
  <c r="B1159" i="1" s="1"/>
  <c r="L1160" i="1"/>
  <c r="O1160" i="1" s="1"/>
  <c r="P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X1160" i="1" l="1"/>
  <c r="B1160" i="1" s="1"/>
  <c r="L1161" i="1"/>
  <c r="O1161" i="1" s="1"/>
  <c r="P1161" i="1" s="1"/>
  <c r="D1162" i="1"/>
  <c r="L1162" i="1" s="1"/>
  <c r="O1162" i="1" s="1"/>
  <c r="P1162" i="1" s="1"/>
  <c r="I1165" i="1"/>
  <c r="J1164" i="1"/>
  <c r="K1164" i="1" s="1"/>
  <c r="N1164" i="1"/>
  <c r="E1163" i="1"/>
  <c r="U1163" i="1"/>
  <c r="W1163" i="1" s="1"/>
  <c r="F1163" i="1"/>
  <c r="X1162" i="1" l="1"/>
  <c r="B1162" i="1" s="1"/>
  <c r="X1161" i="1"/>
  <c r="B1161" i="1" s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G1163" i="1" l="1"/>
  <c r="E1165" i="1"/>
  <c r="U1165" i="1"/>
  <c r="W1165" i="1" s="1"/>
  <c r="F1165" i="1"/>
  <c r="I1167" i="1"/>
  <c r="J1166" i="1"/>
  <c r="K1166" i="1" s="1"/>
  <c r="M1164" i="1"/>
  <c r="O1163" i="1"/>
  <c r="P1163" i="1" s="1"/>
  <c r="D1164" i="1"/>
  <c r="L1164" i="1" s="1"/>
  <c r="X1163" i="1" l="1"/>
  <c r="B1163" i="1" s="1"/>
  <c r="G1164" i="1"/>
  <c r="E1166" i="1"/>
  <c r="U1166" i="1"/>
  <c r="W1166" i="1" s="1"/>
  <c r="F1166" i="1"/>
  <c r="I1168" i="1"/>
  <c r="J1167" i="1"/>
  <c r="K1167" i="1" s="1"/>
  <c r="M1165" i="1"/>
  <c r="O1164" i="1"/>
  <c r="P1164" i="1" s="1"/>
  <c r="D1165" i="1"/>
  <c r="L1165" i="1" s="1"/>
  <c r="X1164" i="1" l="1"/>
  <c r="B1164" i="1" s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P1165" i="1" s="1"/>
  <c r="D1166" i="1"/>
  <c r="L1166" i="1" s="1"/>
  <c r="X1165" i="1" l="1"/>
  <c r="B1165" i="1" s="1"/>
  <c r="M1167" i="1"/>
  <c r="N1167" i="1" s="1"/>
  <c r="O1166" i="1"/>
  <c r="P1166" i="1" s="1"/>
  <c r="X1166" i="1" s="1"/>
  <c r="G1166" i="1"/>
  <c r="D1167" i="1"/>
  <c r="L1167" i="1" s="1"/>
  <c r="I1170" i="1"/>
  <c r="J1169" i="1"/>
  <c r="K1169" i="1" s="1"/>
  <c r="U1168" i="1"/>
  <c r="W1168" i="1" s="1"/>
  <c r="F1168" i="1"/>
  <c r="E1168" i="1"/>
  <c r="B1166" i="1" l="1"/>
  <c r="S1166" i="1"/>
  <c r="U1169" i="1"/>
  <c r="W1169" i="1" s="1"/>
  <c r="G1167" i="1"/>
  <c r="E1169" i="1"/>
  <c r="F1169" i="1"/>
  <c r="M1168" i="1"/>
  <c r="N1168" i="1" s="1"/>
  <c r="O1167" i="1"/>
  <c r="P1167" i="1" s="1"/>
  <c r="X1167" i="1" s="1"/>
  <c r="D1168" i="1"/>
  <c r="G1168" i="1" s="1"/>
  <c r="J1170" i="1"/>
  <c r="K1170" i="1" s="1"/>
  <c r="I1171" i="1"/>
  <c r="Y1166" i="1" l="1"/>
  <c r="L1168" i="1"/>
  <c r="O1168" i="1" s="1"/>
  <c r="P1168" i="1" s="1"/>
  <c r="B1167" i="1"/>
  <c r="S1167" i="1"/>
  <c r="M1169" i="1"/>
  <c r="F1170" i="1"/>
  <c r="E1170" i="1"/>
  <c r="U1170" i="1"/>
  <c r="W1170" i="1" s="1"/>
  <c r="J1171" i="1"/>
  <c r="K1171" i="1" s="1"/>
  <c r="I1172" i="1"/>
  <c r="D1169" i="1"/>
  <c r="L1169" i="1" s="1"/>
  <c r="S1168" i="1" l="1"/>
  <c r="X1168" i="1"/>
  <c r="Y1167" i="1"/>
  <c r="G1169" i="1"/>
  <c r="D1170" i="1"/>
  <c r="L1170" i="1" s="1"/>
  <c r="F1171" i="1"/>
  <c r="U1171" i="1"/>
  <c r="W1171" i="1" s="1"/>
  <c r="E1171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M1173" i="1" l="1"/>
  <c r="G1170" i="1"/>
  <c r="O1169" i="1"/>
  <c r="P1169" i="1" s="1"/>
  <c r="X1169" i="1" s="1"/>
  <c r="D1171" i="1"/>
  <c r="G1171" i="1" s="1"/>
  <c r="F1172" i="1"/>
  <c r="E1172" i="1"/>
  <c r="U1172" i="1"/>
  <c r="W1172" i="1" s="1"/>
  <c r="O1170" i="1"/>
  <c r="P1170" i="1" s="1"/>
  <c r="Y1168" i="1"/>
  <c r="I1174" i="1"/>
  <c r="J1173" i="1"/>
  <c r="K1173" i="1" s="1"/>
  <c r="N1173" i="1"/>
  <c r="B1168" i="1"/>
  <c r="X1170" i="1" l="1"/>
  <c r="B1170" i="1" s="1"/>
  <c r="L1171" i="1"/>
  <c r="O1171" i="1" s="1"/>
  <c r="P1171" i="1" s="1"/>
  <c r="B1169" i="1"/>
  <c r="S1169" i="1"/>
  <c r="Y1169" i="1" s="1"/>
  <c r="F1173" i="1"/>
  <c r="U1173" i="1"/>
  <c r="W1173" i="1" s="1"/>
  <c r="E1173" i="1"/>
  <c r="D1172" i="1"/>
  <c r="L1172" i="1" s="1"/>
  <c r="O1172" i="1" s="1"/>
  <c r="P1172" i="1" s="1"/>
  <c r="M1174" i="1"/>
  <c r="I1175" i="1"/>
  <c r="J1174" i="1"/>
  <c r="K1174" i="1" s="1"/>
  <c r="N1174" i="1"/>
  <c r="X1171" i="1" l="1"/>
  <c r="B1171" i="1" s="1"/>
  <c r="X1172" i="1"/>
  <c r="B1172" i="1" s="1"/>
  <c r="G1172" i="1"/>
  <c r="J1175" i="1"/>
  <c r="K1175" i="1" s="1"/>
  <c r="I1176" i="1"/>
  <c r="M1175" i="1"/>
  <c r="N1175" i="1"/>
  <c r="D1173" i="1"/>
  <c r="L1173" i="1" s="1"/>
  <c r="O1173" i="1" s="1"/>
  <c r="P1173" i="1" s="1"/>
  <c r="E1174" i="1"/>
  <c r="U1174" i="1"/>
  <c r="W1174" i="1" s="1"/>
  <c r="F1174" i="1"/>
  <c r="X1173" i="1" l="1"/>
  <c r="B1173" i="1" s="1"/>
  <c r="G1173" i="1"/>
  <c r="D1174" i="1"/>
  <c r="L1174" i="1" s="1"/>
  <c r="O1174" i="1" s="1"/>
  <c r="P1174" i="1" s="1"/>
  <c r="M1176" i="1"/>
  <c r="J1176" i="1"/>
  <c r="K1176" i="1" s="1"/>
  <c r="I1177" i="1"/>
  <c r="N1176" i="1"/>
  <c r="U1175" i="1"/>
  <c r="W1175" i="1" s="1"/>
  <c r="F1175" i="1"/>
  <c r="E1175" i="1"/>
  <c r="X1174" i="1" l="1"/>
  <c r="B1174" i="1" s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P1175" i="1" s="1"/>
  <c r="X1175" i="1" l="1"/>
  <c r="B1175" i="1" s="1"/>
  <c r="I1179" i="1"/>
  <c r="M1178" i="1"/>
  <c r="J1178" i="1"/>
  <c r="K1178" i="1" s="1"/>
  <c r="N1178" i="1"/>
  <c r="D1176" i="1"/>
  <c r="L1176" i="1" s="1"/>
  <c r="O1176" i="1" s="1"/>
  <c r="P1176" i="1" s="1"/>
  <c r="U1177" i="1"/>
  <c r="W1177" i="1" s="1"/>
  <c r="E1177" i="1"/>
  <c r="F1177" i="1"/>
  <c r="G1175" i="1"/>
  <c r="X1176" i="1" l="1"/>
  <c r="B1176" i="1" s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L1177" i="1" l="1"/>
  <c r="O1177" i="1" s="1"/>
  <c r="P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P1178" i="1" s="1"/>
  <c r="X1178" i="1" l="1"/>
  <c r="B1178" i="1" s="1"/>
  <c r="X1177" i="1"/>
  <c r="B1177" i="1" s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M1182" i="1" l="1"/>
  <c r="I1183" i="1"/>
  <c r="J1182" i="1"/>
  <c r="K1182" i="1" s="1"/>
  <c r="N1182" i="1"/>
  <c r="D1180" i="1"/>
  <c r="L1180" i="1" s="1"/>
  <c r="O1180" i="1" s="1"/>
  <c r="P1180" i="1" s="1"/>
  <c r="U1181" i="1"/>
  <c r="W1181" i="1" s="1"/>
  <c r="E1181" i="1"/>
  <c r="F1181" i="1"/>
  <c r="L1179" i="1"/>
  <c r="O1179" i="1" s="1"/>
  <c r="P1179" i="1" s="1"/>
  <c r="X1180" i="1" l="1"/>
  <c r="B1180" i="1" s="1"/>
  <c r="X1179" i="1"/>
  <c r="B1179" i="1" s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P1181" i="1" s="1"/>
  <c r="X1181" i="1" l="1"/>
  <c r="B1181" i="1" s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L1182" i="1" l="1"/>
  <c r="O1182" i="1" s="1"/>
  <c r="P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P1183" i="1" s="1"/>
  <c r="X1183" i="1" l="1"/>
  <c r="B1183" i="1" s="1"/>
  <c r="X1182" i="1"/>
  <c r="B1182" i="1" s="1"/>
  <c r="D1184" i="1"/>
  <c r="L1184" i="1" s="1"/>
  <c r="O1184" i="1" s="1"/>
  <c r="P1184" i="1" s="1"/>
  <c r="M1186" i="1"/>
  <c r="J1186" i="1"/>
  <c r="K1186" i="1" s="1"/>
  <c r="I1187" i="1"/>
  <c r="N1186" i="1"/>
  <c r="E1185" i="1"/>
  <c r="F1185" i="1"/>
  <c r="U1185" i="1"/>
  <c r="W1185" i="1" s="1"/>
  <c r="G1183" i="1"/>
  <c r="X1184" i="1" l="1"/>
  <c r="B1184" i="1" s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P1185" i="1" s="1"/>
  <c r="X1185" i="1" l="1"/>
  <c r="B1185" i="1" s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P1186" i="1" s="1"/>
  <c r="X1186" i="1" l="1"/>
  <c r="B1186" i="1" s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L1187" i="1" l="1"/>
  <c r="O1187" i="1" s="1"/>
  <c r="P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X1187" i="1" l="1"/>
  <c r="B1187" i="1" s="1"/>
  <c r="U1190" i="1"/>
  <c r="W1190" i="1" s="1"/>
  <c r="F1190" i="1"/>
  <c r="E1190" i="1"/>
  <c r="D1189" i="1"/>
  <c r="L1189" i="1" s="1"/>
  <c r="O1189" i="1" s="1"/>
  <c r="P1189" i="1" s="1"/>
  <c r="L1188" i="1"/>
  <c r="O1188" i="1" s="1"/>
  <c r="P1188" i="1" s="1"/>
  <c r="I1192" i="1"/>
  <c r="J1191" i="1"/>
  <c r="K1191" i="1" s="1"/>
  <c r="M1191" i="1"/>
  <c r="N1191" i="1"/>
  <c r="X1189" i="1" l="1"/>
  <c r="B1189" i="1" s="1"/>
  <c r="X1188" i="1"/>
  <c r="B1188" i="1" s="1"/>
  <c r="G1189" i="1"/>
  <c r="I1193" i="1"/>
  <c r="J1192" i="1"/>
  <c r="K1192" i="1" s="1"/>
  <c r="N1192" i="1"/>
  <c r="D1190" i="1"/>
  <c r="L1190" i="1" s="1"/>
  <c r="O1190" i="1" s="1"/>
  <c r="P1190" i="1" s="1"/>
  <c r="M1192" i="1"/>
  <c r="E1191" i="1"/>
  <c r="U1191" i="1"/>
  <c r="W1191" i="1" s="1"/>
  <c r="F1191" i="1"/>
  <c r="X1190" i="1" l="1"/>
  <c r="B1190" i="1" s="1"/>
  <c r="M1193" i="1"/>
  <c r="G1190" i="1"/>
  <c r="D1191" i="1"/>
  <c r="L1191" i="1" s="1"/>
  <c r="O1191" i="1" s="1"/>
  <c r="P1191" i="1" s="1"/>
  <c r="U1192" i="1"/>
  <c r="W1192" i="1" s="1"/>
  <c r="F1192" i="1"/>
  <c r="E1192" i="1"/>
  <c r="I1194" i="1"/>
  <c r="J1193" i="1"/>
  <c r="K1193" i="1" s="1"/>
  <c r="N1193" i="1"/>
  <c r="X1191" i="1" l="1"/>
  <c r="B1191" i="1" s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P1192" i="1" s="1"/>
  <c r="X1192" i="1" l="1"/>
  <c r="B1192" i="1" s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P1193" i="1" s="1"/>
  <c r="X1193" i="1" l="1"/>
  <c r="B1193" i="1" s="1"/>
  <c r="J1196" i="1"/>
  <c r="K1196" i="1" s="1"/>
  <c r="I1197" i="1"/>
  <c r="U1195" i="1"/>
  <c r="W1195" i="1" s="1"/>
  <c r="E1195" i="1"/>
  <c r="F1195" i="1"/>
  <c r="D1194" i="1"/>
  <c r="L1194" i="1" s="1"/>
  <c r="G1193" i="1"/>
  <c r="G1194" i="1" l="1"/>
  <c r="M1195" i="1"/>
  <c r="N1195" i="1" s="1"/>
  <c r="O1194" i="1"/>
  <c r="P1194" i="1" s="1"/>
  <c r="D1195" i="1"/>
  <c r="L1195" i="1" s="1"/>
  <c r="I1198" i="1"/>
  <c r="J1197" i="1"/>
  <c r="K1197" i="1" s="1"/>
  <c r="E1196" i="1"/>
  <c r="F1196" i="1"/>
  <c r="U1196" i="1"/>
  <c r="W1196" i="1" s="1"/>
  <c r="X1194" i="1" l="1"/>
  <c r="B1194" i="1" s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P1195" i="1" s="1"/>
  <c r="X1195" i="1" s="1"/>
  <c r="D1196" i="1"/>
  <c r="L1196" i="1" s="1"/>
  <c r="B1195" i="1" l="1"/>
  <c r="S1195" i="1"/>
  <c r="G1196" i="1"/>
  <c r="E1198" i="1"/>
  <c r="F1198" i="1"/>
  <c r="J1199" i="1"/>
  <c r="K1199" i="1" s="1"/>
  <c r="I1200" i="1"/>
  <c r="M1197" i="1"/>
  <c r="O1196" i="1"/>
  <c r="P1196" i="1" s="1"/>
  <c r="X1196" i="1" s="1"/>
  <c r="D1197" i="1"/>
  <c r="L1197" i="1" s="1"/>
  <c r="Y1195" i="1" l="1"/>
  <c r="B1196" i="1"/>
  <c r="S1196" i="1"/>
  <c r="Y1196" i="1" s="1"/>
  <c r="M1198" i="1"/>
  <c r="O1197" i="1"/>
  <c r="P1197" i="1" s="1"/>
  <c r="E1199" i="1"/>
  <c r="U1199" i="1"/>
  <c r="W1199" i="1" s="1"/>
  <c r="F1199" i="1"/>
  <c r="I1201" i="1"/>
  <c r="J1200" i="1"/>
  <c r="K1200" i="1" s="1"/>
  <c r="G1197" i="1"/>
  <c r="D1198" i="1"/>
  <c r="L1198" i="1" s="1"/>
  <c r="S1197" i="1" l="1"/>
  <c r="X1197" i="1"/>
  <c r="B1197" i="1" s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l="1"/>
  <c r="N1200" i="1" s="1"/>
  <c r="N1201" i="1" s="1"/>
  <c r="N1202" i="1" s="1"/>
  <c r="M1202" i="1"/>
  <c r="G1199" i="1"/>
  <c r="E1201" i="1"/>
  <c r="U1201" i="1"/>
  <c r="W1201" i="1" s="1"/>
  <c r="F1201" i="1"/>
  <c r="O1198" i="1"/>
  <c r="P1198" i="1" s="1"/>
  <c r="X1198" i="1" s="1"/>
  <c r="J1202" i="1"/>
  <c r="K1202" i="1" s="1"/>
  <c r="I1203" i="1"/>
  <c r="Y1197" i="1"/>
  <c r="D1200" i="1"/>
  <c r="L1200" i="1" s="1"/>
  <c r="O1200" i="1" l="1"/>
  <c r="P1200" i="1" s="1"/>
  <c r="O1199" i="1"/>
  <c r="P1199" i="1" s="1"/>
  <c r="G1200" i="1"/>
  <c r="B1198" i="1"/>
  <c r="S1198" i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X1199" i="1" l="1"/>
  <c r="B1199" i="1" s="1"/>
  <c r="X1200" i="1"/>
  <c r="B1200" i="1" s="1"/>
  <c r="Y1198" i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P1201" i="1" s="1"/>
  <c r="D1202" i="1"/>
  <c r="L1202" i="1" s="1"/>
  <c r="O1202" i="1" s="1"/>
  <c r="P1202" i="1" s="1"/>
  <c r="X1202" i="1" l="1"/>
  <c r="B1202" i="1" s="1"/>
  <c r="X1201" i="1"/>
  <c r="B1201" i="1" s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P1203" i="1" s="1"/>
  <c r="X1203" i="1" l="1"/>
  <c r="B1203" i="1" s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L1204" i="1" l="1"/>
  <c r="O1204" i="1" s="1"/>
  <c r="P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X1204" i="1" l="1"/>
  <c r="B1204" i="1" s="1"/>
  <c r="L1205" i="1"/>
  <c r="O1205" i="1" s="1"/>
  <c r="P1205" i="1" s="1"/>
  <c r="D1206" i="1"/>
  <c r="L1206" i="1" s="1"/>
  <c r="O1206" i="1" s="1"/>
  <c r="P1206" i="1" s="1"/>
  <c r="M1208" i="1"/>
  <c r="I1209" i="1"/>
  <c r="J1208" i="1"/>
  <c r="K1208" i="1" s="1"/>
  <c r="N1208" i="1"/>
  <c r="E1207" i="1"/>
  <c r="U1207" i="1"/>
  <c r="W1207" i="1" s="1"/>
  <c r="F1207" i="1"/>
  <c r="X1205" i="1" l="1"/>
  <c r="B1205" i="1" s="1"/>
  <c r="X1206" i="1"/>
  <c r="B1206" i="1" s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P1207" i="1" s="1"/>
  <c r="X1207" i="1" l="1"/>
  <c r="B1207" i="1" s="1"/>
  <c r="E1209" i="1"/>
  <c r="F1209" i="1"/>
  <c r="U1209" i="1"/>
  <c r="W1209" i="1" s="1"/>
  <c r="D1208" i="1"/>
  <c r="L1208" i="1" s="1"/>
  <c r="O1208" i="1" s="1"/>
  <c r="P1208" i="1" s="1"/>
  <c r="J1210" i="1"/>
  <c r="K1210" i="1" s="1"/>
  <c r="I1211" i="1"/>
  <c r="M1210" i="1"/>
  <c r="N1210" i="1"/>
  <c r="G1207" i="1"/>
  <c r="X1208" i="1" l="1"/>
  <c r="B1208" i="1" s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D1210" i="1" l="1"/>
  <c r="L1210" i="1" s="1"/>
  <c r="O1210" i="1" s="1"/>
  <c r="P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P1209" i="1" s="1"/>
  <c r="X1209" i="1" l="1"/>
  <c r="B1209" i="1" s="1"/>
  <c r="X1210" i="1"/>
  <c r="B1210" i="1" s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L1211" i="1" l="1"/>
  <c r="O1211" i="1" s="1"/>
  <c r="P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P1212" i="1" s="1"/>
  <c r="X1212" i="1" l="1"/>
  <c r="B1212" i="1" s="1"/>
  <c r="X1211" i="1"/>
  <c r="B1211" i="1" s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L1213" i="1" l="1"/>
  <c r="O1213" i="1" s="1"/>
  <c r="P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X1213" i="1" l="1"/>
  <c r="B1213" i="1" s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P1214" i="1" s="1"/>
  <c r="D1215" i="1"/>
  <c r="G1215" i="1" s="1"/>
  <c r="X1214" i="1" l="1"/>
  <c r="B1214" i="1" s="1"/>
  <c r="L1215" i="1"/>
  <c r="O1215" i="1" s="1"/>
  <c r="P1215" i="1" s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X1215" i="1" l="1"/>
  <c r="B1215" i="1" s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P1216" i="1" s="1"/>
  <c r="X1216" i="1" l="1"/>
  <c r="B1216" i="1" s="1"/>
  <c r="L1217" i="1"/>
  <c r="O1217" i="1" s="1"/>
  <c r="P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X1217" i="1" l="1"/>
  <c r="B1217" i="1" s="1"/>
  <c r="E1220" i="1"/>
  <c r="U1220" i="1"/>
  <c r="W1220" i="1" s="1"/>
  <c r="F1220" i="1"/>
  <c r="D1219" i="1"/>
  <c r="G1219" i="1" s="1"/>
  <c r="L1218" i="1"/>
  <c r="O1218" i="1" s="1"/>
  <c r="P1218" i="1" s="1"/>
  <c r="M1221" i="1"/>
  <c r="I1222" i="1"/>
  <c r="J1221" i="1"/>
  <c r="K1221" i="1" s="1"/>
  <c r="N1221" i="1"/>
  <c r="X1218" i="1" l="1"/>
  <c r="B1218" i="1" s="1"/>
  <c r="L1219" i="1"/>
  <c r="O1219" i="1" s="1"/>
  <c r="P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P1220" i="1" s="1"/>
  <c r="X1220" i="1" l="1"/>
  <c r="B1220" i="1" s="1"/>
  <c r="X1219" i="1"/>
  <c r="B1219" i="1" s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P1221" i="1" s="1"/>
  <c r="X1221" i="1" l="1"/>
  <c r="B1221" i="1" s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L1222" i="1" l="1"/>
  <c r="O1222" i="1" s="1"/>
  <c r="P1222" i="1" s="1"/>
  <c r="D1223" i="1"/>
  <c r="L1223" i="1" s="1"/>
  <c r="O1223" i="1" s="1"/>
  <c r="P1223" i="1" s="1"/>
  <c r="J1225" i="1"/>
  <c r="K1225" i="1" s="1"/>
  <c r="I1226" i="1"/>
  <c r="N1225" i="1"/>
  <c r="E1224" i="1"/>
  <c r="U1224" i="1"/>
  <c r="W1224" i="1" s="1"/>
  <c r="F1224" i="1"/>
  <c r="X1223" i="1" l="1"/>
  <c r="B1223" i="1" s="1"/>
  <c r="X1222" i="1"/>
  <c r="B1222" i="1" s="1"/>
  <c r="G1223" i="1"/>
  <c r="D1224" i="1"/>
  <c r="G1224" i="1" s="1"/>
  <c r="J1226" i="1"/>
  <c r="K1226" i="1" s="1"/>
  <c r="I1227" i="1"/>
  <c r="E1225" i="1"/>
  <c r="U1225" i="1"/>
  <c r="W1225" i="1" s="1"/>
  <c r="F1225" i="1"/>
  <c r="L1224" i="1" l="1"/>
  <c r="O1224" i="1" s="1"/>
  <c r="P1224" i="1" s="1"/>
  <c r="D1225" i="1"/>
  <c r="L1225" i="1" s="1"/>
  <c r="J1227" i="1"/>
  <c r="K1227" i="1" s="1"/>
  <c r="I1228" i="1"/>
  <c r="M1225" i="1"/>
  <c r="E1226" i="1"/>
  <c r="U1226" i="1"/>
  <c r="W1226" i="1" s="1"/>
  <c r="F1226" i="1"/>
  <c r="X1224" i="1" l="1"/>
  <c r="B1224" i="1" s="1"/>
  <c r="U1227" i="1"/>
  <c r="W1227" i="1" s="1"/>
  <c r="G1225" i="1"/>
  <c r="E1227" i="1"/>
  <c r="F1227" i="1"/>
  <c r="I1229" i="1"/>
  <c r="J1228" i="1"/>
  <c r="K1228" i="1" s="1"/>
  <c r="M1226" i="1"/>
  <c r="N1226" i="1" s="1"/>
  <c r="O1225" i="1"/>
  <c r="P1225" i="1" s="1"/>
  <c r="D1226" i="1"/>
  <c r="L1226" i="1" s="1"/>
  <c r="X1225" i="1" l="1"/>
  <c r="B1225" i="1" s="1"/>
  <c r="M1227" i="1"/>
  <c r="O1226" i="1"/>
  <c r="P1226" i="1" s="1"/>
  <c r="E1228" i="1"/>
  <c r="F1228" i="1"/>
  <c r="U1228" i="1"/>
  <c r="W1228" i="1" s="1"/>
  <c r="I1230" i="1"/>
  <c r="J1229" i="1"/>
  <c r="K1229" i="1" s="1"/>
  <c r="G1226" i="1"/>
  <c r="D1227" i="1"/>
  <c r="G1227" i="1" s="1"/>
  <c r="S1226" i="1" l="1"/>
  <c r="X1226" i="1"/>
  <c r="L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Y1226" i="1" l="1"/>
  <c r="G1228" i="1"/>
  <c r="B1226" i="1"/>
  <c r="M1229" i="1"/>
  <c r="M1230" i="1" s="1"/>
  <c r="M1231" i="1" s="1"/>
  <c r="O1228" i="1"/>
  <c r="P1228" i="1" s="1"/>
  <c r="X1228" i="1" s="1"/>
  <c r="E1230" i="1"/>
  <c r="F1230" i="1"/>
  <c r="U1230" i="1"/>
  <c r="W1230" i="1" s="1"/>
  <c r="D1229" i="1"/>
  <c r="G1229" i="1" s="1"/>
  <c r="O1227" i="1"/>
  <c r="P1227" i="1" s="1"/>
  <c r="X1227" i="1" s="1"/>
  <c r="J1231" i="1"/>
  <c r="K1231" i="1" s="1"/>
  <c r="I1232" i="1"/>
  <c r="N1229" i="1" l="1"/>
  <c r="N1230" i="1" s="1"/>
  <c r="N1231" i="1" s="1"/>
  <c r="N1232" i="1" s="1"/>
  <c r="M1232" i="1"/>
  <c r="B1228" i="1"/>
  <c r="S1228" i="1"/>
  <c r="B1227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O1229" i="1" l="1"/>
  <c r="P1229" i="1" s="1"/>
  <c r="O1230" i="1"/>
  <c r="P1230" i="1" s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X1230" i="1" l="1"/>
  <c r="B1230" i="1" s="1"/>
  <c r="X1229" i="1"/>
  <c r="B1229" i="1" s="1"/>
  <c r="L1231" i="1"/>
  <c r="O1231" i="1" s="1"/>
  <c r="P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X1231" i="1" l="1"/>
  <c r="B1231" i="1" s="1"/>
  <c r="L1232" i="1"/>
  <c r="O1232" i="1" s="1"/>
  <c r="P1232" i="1" s="1"/>
  <c r="D1233" i="1"/>
  <c r="L1233" i="1" s="1"/>
  <c r="O1233" i="1" s="1"/>
  <c r="P1233" i="1" s="1"/>
  <c r="I1236" i="1"/>
  <c r="M1235" i="1"/>
  <c r="J1235" i="1"/>
  <c r="K1235" i="1" s="1"/>
  <c r="N1235" i="1"/>
  <c r="E1234" i="1"/>
  <c r="F1234" i="1"/>
  <c r="U1234" i="1"/>
  <c r="W1234" i="1" s="1"/>
  <c r="X1233" i="1" l="1"/>
  <c r="B1233" i="1" s="1"/>
  <c r="X1232" i="1"/>
  <c r="B1232" i="1" s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P1234" i="1" s="1"/>
  <c r="X1234" i="1" s="1"/>
  <c r="B1234" i="1" l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P1235" i="1" s="1"/>
  <c r="X1235" i="1" l="1"/>
  <c r="B1235" i="1" s="1"/>
  <c r="G1235" i="1"/>
  <c r="D1236" i="1"/>
  <c r="L1236" i="1" s="1"/>
  <c r="O1236" i="1" s="1"/>
  <c r="P1236" i="1" s="1"/>
  <c r="J1238" i="1"/>
  <c r="K1238" i="1" s="1"/>
  <c r="M1238" i="1"/>
  <c r="I1239" i="1"/>
  <c r="N1238" i="1"/>
  <c r="E1237" i="1"/>
  <c r="U1237" i="1"/>
  <c r="W1237" i="1" s="1"/>
  <c r="F1237" i="1"/>
  <c r="X1236" i="1" l="1"/>
  <c r="B1236" i="1" s="1"/>
  <c r="G1236" i="1"/>
  <c r="D1237" i="1"/>
  <c r="L1237" i="1" s="1"/>
  <c r="O1237" i="1" s="1"/>
  <c r="P1237" i="1" s="1"/>
  <c r="E1238" i="1"/>
  <c r="F1238" i="1"/>
  <c r="U1238" i="1"/>
  <c r="W1238" i="1" s="1"/>
  <c r="M1239" i="1"/>
  <c r="I1240" i="1"/>
  <c r="J1239" i="1"/>
  <c r="K1239" i="1" s="1"/>
  <c r="N1239" i="1"/>
  <c r="X1237" i="1" l="1"/>
  <c r="B1237" i="1" s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L1238" i="1" l="1"/>
  <c r="O1238" i="1" s="1"/>
  <c r="P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P1239" i="1" s="1"/>
  <c r="X1239" i="1" l="1"/>
  <c r="B1239" i="1" s="1"/>
  <c r="X1238" i="1"/>
  <c r="B1238" i="1" s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L1240" i="1" l="1"/>
  <c r="O1240" i="1" s="1"/>
  <c r="P1240" i="1" s="1"/>
  <c r="D1241" i="1"/>
  <c r="L1241" i="1" s="1"/>
  <c r="O1241" i="1" s="1"/>
  <c r="P1241" i="1" s="1"/>
  <c r="M1243" i="1"/>
  <c r="I1244" i="1"/>
  <c r="J1243" i="1"/>
  <c r="K1243" i="1" s="1"/>
  <c r="N1243" i="1"/>
  <c r="E1242" i="1"/>
  <c r="U1242" i="1"/>
  <c r="W1242" i="1" s="1"/>
  <c r="F1242" i="1"/>
  <c r="X1241" i="1" l="1"/>
  <c r="B1241" i="1" s="1"/>
  <c r="X1240" i="1"/>
  <c r="B1240" i="1" s="1"/>
  <c r="G1241" i="1"/>
  <c r="D1242" i="1"/>
  <c r="L1242" i="1" s="1"/>
  <c r="O1242" i="1" s="1"/>
  <c r="P1242" i="1" s="1"/>
  <c r="E1243" i="1"/>
  <c r="U1243" i="1"/>
  <c r="W1243" i="1" s="1"/>
  <c r="F1243" i="1"/>
  <c r="M1244" i="1"/>
  <c r="I1245" i="1"/>
  <c r="J1244" i="1"/>
  <c r="K1244" i="1" s="1"/>
  <c r="N1244" i="1"/>
  <c r="X1242" i="1" l="1"/>
  <c r="B1242" i="1" s="1"/>
  <c r="G1242" i="1"/>
  <c r="M1245" i="1"/>
  <c r="I1246" i="1"/>
  <c r="J1245" i="1"/>
  <c r="K1245" i="1" s="1"/>
  <c r="N1245" i="1"/>
  <c r="D1243" i="1"/>
  <c r="L1243" i="1" s="1"/>
  <c r="O1243" i="1" s="1"/>
  <c r="P1243" i="1" s="1"/>
  <c r="E1244" i="1"/>
  <c r="F1244" i="1"/>
  <c r="U1244" i="1"/>
  <c r="W1244" i="1" s="1"/>
  <c r="X1243" i="1" l="1"/>
  <c r="B1243" i="1" s="1"/>
  <c r="G1243" i="1"/>
  <c r="D1244" i="1"/>
  <c r="L1244" i="1" s="1"/>
  <c r="O1244" i="1" s="1"/>
  <c r="P1244" i="1" s="1"/>
  <c r="E1245" i="1"/>
  <c r="U1245" i="1"/>
  <c r="W1245" i="1" s="1"/>
  <c r="F1245" i="1"/>
  <c r="J1246" i="1"/>
  <c r="K1246" i="1" s="1"/>
  <c r="M1246" i="1"/>
  <c r="I1247" i="1"/>
  <c r="N1246" i="1"/>
  <c r="X1244" i="1" l="1"/>
  <c r="B1244" i="1" s="1"/>
  <c r="G1244" i="1"/>
  <c r="E1246" i="1"/>
  <c r="U1246" i="1"/>
  <c r="W1246" i="1" s="1"/>
  <c r="F1246" i="1"/>
  <c r="D1245" i="1"/>
  <c r="L1245" i="1" s="1"/>
  <c r="O1245" i="1" s="1"/>
  <c r="P1245" i="1" s="1"/>
  <c r="I1248" i="1"/>
  <c r="M1247" i="1"/>
  <c r="J1247" i="1"/>
  <c r="K1247" i="1" s="1"/>
  <c r="N1247" i="1"/>
  <c r="X1245" i="1" l="1"/>
  <c r="B1245" i="1" s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E1248" i="1" l="1"/>
  <c r="F1248" i="1"/>
  <c r="U1248" i="1"/>
  <c r="W1248" i="1" s="1"/>
  <c r="D1247" i="1"/>
  <c r="L1247" i="1" s="1"/>
  <c r="O1247" i="1" s="1"/>
  <c r="P1247" i="1" s="1"/>
  <c r="L1246" i="1"/>
  <c r="O1246" i="1" s="1"/>
  <c r="P1246" i="1" s="1"/>
  <c r="J1249" i="1"/>
  <c r="K1249" i="1" s="1"/>
  <c r="M1249" i="1"/>
  <c r="I1250" i="1"/>
  <c r="N1249" i="1"/>
  <c r="X1247" i="1" l="1"/>
  <c r="B1247" i="1" s="1"/>
  <c r="X1246" i="1"/>
  <c r="B1246" i="1" s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P1248" i="1" s="1"/>
  <c r="X1248" i="1" l="1"/>
  <c r="B1248" i="1" s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L1249" i="1" l="1"/>
  <c r="O1249" i="1" s="1"/>
  <c r="P1249" i="1" s="1"/>
  <c r="D1250" i="1"/>
  <c r="L1250" i="1" s="1"/>
  <c r="O1250" i="1" s="1"/>
  <c r="P1250" i="1" s="1"/>
  <c r="M1252" i="1"/>
  <c r="J1252" i="1"/>
  <c r="K1252" i="1" s="1"/>
  <c r="I1253" i="1"/>
  <c r="N1252" i="1"/>
  <c r="E1251" i="1"/>
  <c r="U1251" i="1"/>
  <c r="W1251" i="1" s="1"/>
  <c r="F1251" i="1"/>
  <c r="X1250" i="1" l="1"/>
  <c r="B1250" i="1" s="1"/>
  <c r="X1249" i="1"/>
  <c r="B1249" i="1" s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M1254" i="1" l="1"/>
  <c r="E1253" i="1"/>
  <c r="F1253" i="1"/>
  <c r="U1253" i="1"/>
  <c r="W1253" i="1" s="1"/>
  <c r="J1254" i="1"/>
  <c r="K1254" i="1" s="1"/>
  <c r="I1255" i="1"/>
  <c r="N1254" i="1"/>
  <c r="L1251" i="1"/>
  <c r="O1251" i="1" s="1"/>
  <c r="P1251" i="1" s="1"/>
  <c r="D1252" i="1"/>
  <c r="L1252" i="1" s="1"/>
  <c r="O1252" i="1" s="1"/>
  <c r="P1252" i="1" s="1"/>
  <c r="X1251" i="1" l="1"/>
  <c r="B1251" i="1" s="1"/>
  <c r="X1252" i="1"/>
  <c r="B1252" i="1" s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P1253" i="1" s="1"/>
  <c r="X1253" i="1" l="1"/>
  <c r="B1253" i="1" s="1"/>
  <c r="E1255" i="1"/>
  <c r="F1255" i="1"/>
  <c r="U1255" i="1"/>
  <c r="W1255" i="1" s="1"/>
  <c r="D1254" i="1"/>
  <c r="L1254" i="1" s="1"/>
  <c r="O1254" i="1" s="1"/>
  <c r="P1254" i="1" s="1"/>
  <c r="G1253" i="1"/>
  <c r="J1256" i="1"/>
  <c r="K1256" i="1" s="1"/>
  <c r="I1257" i="1"/>
  <c r="X1254" i="1" l="1"/>
  <c r="B1254" i="1" s="1"/>
  <c r="G1254" i="1"/>
  <c r="E1256" i="1"/>
  <c r="U1256" i="1"/>
  <c r="W1256" i="1" s="1"/>
  <c r="F1256" i="1"/>
  <c r="I1258" i="1"/>
  <c r="J1257" i="1"/>
  <c r="K1257" i="1" s="1"/>
  <c r="D1255" i="1"/>
  <c r="G1255" i="1" s="1"/>
  <c r="L1255" i="1" l="1"/>
  <c r="O1255" i="1" s="1"/>
  <c r="P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X1255" i="1" l="1"/>
  <c r="B1255" i="1" s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P1256" i="1" s="1"/>
  <c r="X1256" i="1" s="1"/>
  <c r="D1257" i="1"/>
  <c r="G1257" i="1" s="1"/>
  <c r="B1256" i="1" l="1"/>
  <c r="S1256" i="1"/>
  <c r="N1257" i="1"/>
  <c r="N1258" i="1" s="1"/>
  <c r="N1259" i="1" s="1"/>
  <c r="D1258" i="1"/>
  <c r="G1258" i="1" s="1"/>
  <c r="L1257" i="1"/>
  <c r="J1260" i="1"/>
  <c r="K1260" i="1" s="1"/>
  <c r="I1261" i="1"/>
  <c r="F1259" i="1"/>
  <c r="E1259" i="1"/>
  <c r="U1259" i="1"/>
  <c r="W1259" i="1" s="1"/>
  <c r="U1260" i="1" l="1"/>
  <c r="W1260" i="1" s="1"/>
  <c r="O1257" i="1"/>
  <c r="P1257" i="1" s="1"/>
  <c r="Y1256" i="1"/>
  <c r="L1258" i="1"/>
  <c r="O1258" i="1" s="1"/>
  <c r="P1258" i="1" s="1"/>
  <c r="S1257" i="1"/>
  <c r="Y1257" i="1" s="1"/>
  <c r="M1259" i="1"/>
  <c r="E1260" i="1"/>
  <c r="F1260" i="1"/>
  <c r="J1261" i="1"/>
  <c r="K1261" i="1" s="1"/>
  <c r="I1262" i="1"/>
  <c r="D1259" i="1"/>
  <c r="L1259" i="1" s="1"/>
  <c r="X1257" i="1" l="1"/>
  <c r="B1257" i="1" s="1"/>
  <c r="X1258" i="1"/>
  <c r="B1258" i="1" s="1"/>
  <c r="M1260" i="1"/>
  <c r="O1259" i="1"/>
  <c r="P1259" i="1" s="1"/>
  <c r="U1261" i="1"/>
  <c r="W1261" i="1" s="1"/>
  <c r="F1261" i="1"/>
  <c r="E1261" i="1"/>
  <c r="I1263" i="1"/>
  <c r="J1262" i="1"/>
  <c r="K1262" i="1" s="1"/>
  <c r="D1260" i="1"/>
  <c r="L1260" i="1" s="1"/>
  <c r="G1259" i="1"/>
  <c r="S1259" i="1" l="1"/>
  <c r="X1259" i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N1260" i="1"/>
  <c r="N1261" i="1" s="1"/>
  <c r="L1261" i="1" l="1"/>
  <c r="O1261" i="1" s="1"/>
  <c r="P1261" i="1" s="1"/>
  <c r="X1261" i="1" s="1"/>
  <c r="Y1259" i="1"/>
  <c r="O1260" i="1"/>
  <c r="P1260" i="1" s="1"/>
  <c r="X1260" i="1" s="1"/>
  <c r="D1262" i="1"/>
  <c r="L1262" i="1" s="1"/>
  <c r="F1263" i="1"/>
  <c r="E1263" i="1"/>
  <c r="U1263" i="1"/>
  <c r="W1263" i="1" s="1"/>
  <c r="I1265" i="1"/>
  <c r="J1264" i="1"/>
  <c r="K1264" i="1" s="1"/>
  <c r="B1259" i="1"/>
  <c r="B1261" i="1" l="1"/>
  <c r="Y1261" i="1"/>
  <c r="M1262" i="1"/>
  <c r="G1262" i="1"/>
  <c r="B1260" i="1"/>
  <c r="S1260" i="1"/>
  <c r="Y1260" i="1" s="1"/>
  <c r="I1266" i="1"/>
  <c r="J1265" i="1"/>
  <c r="K1265" i="1" s="1"/>
  <c r="D1263" i="1"/>
  <c r="L1263" i="1" s="1"/>
  <c r="E1264" i="1"/>
  <c r="U1264" i="1"/>
  <c r="W1264" i="1" s="1"/>
  <c r="F1264" i="1"/>
  <c r="M1263" i="1" l="1"/>
  <c r="M1264" i="1" s="1"/>
  <c r="M1265" i="1" s="1"/>
  <c r="M1266" i="1" s="1"/>
  <c r="N1262" i="1"/>
  <c r="G1263" i="1"/>
  <c r="D1264" i="1"/>
  <c r="G1264" i="1" s="1"/>
  <c r="F1265" i="1"/>
  <c r="U1265" i="1"/>
  <c r="W1265" i="1" s="1"/>
  <c r="E1265" i="1"/>
  <c r="I1267" i="1"/>
  <c r="J1266" i="1"/>
  <c r="K1266" i="1" s="1"/>
  <c r="N1263" i="1" l="1"/>
  <c r="O1262" i="1"/>
  <c r="P1262" i="1" s="1"/>
  <c r="L1264" i="1"/>
  <c r="M1267" i="1"/>
  <c r="I1268" i="1"/>
  <c r="J1267" i="1"/>
  <c r="K1267" i="1" s="1"/>
  <c r="D1265" i="1"/>
  <c r="G1265" i="1" s="1"/>
  <c r="U1266" i="1"/>
  <c r="W1266" i="1" s="1"/>
  <c r="E1266" i="1"/>
  <c r="F1266" i="1"/>
  <c r="X1262" i="1" l="1"/>
  <c r="B1262" i="1" s="1"/>
  <c r="N1264" i="1"/>
  <c r="N1265" i="1" s="1"/>
  <c r="N1266" i="1" s="1"/>
  <c r="N1267" i="1" s="1"/>
  <c r="N1268" i="1" s="1"/>
  <c r="O1263" i="1"/>
  <c r="P1263" i="1" s="1"/>
  <c r="L1265" i="1"/>
  <c r="F1267" i="1"/>
  <c r="U1267" i="1"/>
  <c r="W1267" i="1" s="1"/>
  <c r="E1267" i="1"/>
  <c r="I1269" i="1"/>
  <c r="M1268" i="1"/>
  <c r="J1268" i="1"/>
  <c r="K1268" i="1" s="1"/>
  <c r="D1266" i="1"/>
  <c r="L1266" i="1" s="1"/>
  <c r="X1263" i="1" l="1"/>
  <c r="B1263" i="1" s="1"/>
  <c r="O1266" i="1"/>
  <c r="P1266" i="1" s="1"/>
  <c r="O1265" i="1"/>
  <c r="P1265" i="1" s="1"/>
  <c r="O1264" i="1"/>
  <c r="P1264" i="1" s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P1267" i="1" s="1"/>
  <c r="G1266" i="1"/>
  <c r="X1265" i="1" l="1"/>
  <c r="B1265" i="1" s="1"/>
  <c r="X1267" i="1"/>
  <c r="B1267" i="1" s="1"/>
  <c r="X1264" i="1"/>
  <c r="B1264" i="1" s="1"/>
  <c r="X1266" i="1"/>
  <c r="B1266" i="1" s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L1268" i="1" l="1"/>
  <c r="O1268" i="1" s="1"/>
  <c r="P1268" i="1" s="1"/>
  <c r="I1272" i="1"/>
  <c r="J1271" i="1"/>
  <c r="K1271" i="1" s="1"/>
  <c r="M1271" i="1"/>
  <c r="N1271" i="1"/>
  <c r="D1269" i="1"/>
  <c r="L1269" i="1" s="1"/>
  <c r="O1269" i="1" s="1"/>
  <c r="P1269" i="1" s="1"/>
  <c r="E1270" i="1"/>
  <c r="F1270" i="1"/>
  <c r="U1270" i="1"/>
  <c r="W1270" i="1" s="1"/>
  <c r="X1269" i="1" l="1"/>
  <c r="B1269" i="1" s="1"/>
  <c r="X1268" i="1"/>
  <c r="B1268" i="1" s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E1272" i="1" l="1"/>
  <c r="F1272" i="1"/>
  <c r="U1272" i="1"/>
  <c r="W1272" i="1" s="1"/>
  <c r="L1270" i="1"/>
  <c r="O1270" i="1" s="1"/>
  <c r="P1270" i="1" s="1"/>
  <c r="D1271" i="1"/>
  <c r="L1271" i="1" s="1"/>
  <c r="O1271" i="1" s="1"/>
  <c r="P1271" i="1" s="1"/>
  <c r="J1273" i="1"/>
  <c r="K1273" i="1" s="1"/>
  <c r="M1273" i="1"/>
  <c r="I1274" i="1"/>
  <c r="N1273" i="1"/>
  <c r="X1271" i="1" l="1"/>
  <c r="B1271" i="1" s="1"/>
  <c r="X1270" i="1"/>
  <c r="B1270" i="1" s="1"/>
  <c r="G1271" i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I1276" i="1" l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P1272" i="1" s="1"/>
  <c r="X1272" i="1" l="1"/>
  <c r="B1272" i="1" s="1"/>
  <c r="D1274" i="1"/>
  <c r="G1274" i="1" s="1"/>
  <c r="F1275" i="1"/>
  <c r="E1275" i="1"/>
  <c r="U1275" i="1"/>
  <c r="W1275" i="1" s="1"/>
  <c r="L1273" i="1"/>
  <c r="O1273" i="1" s="1"/>
  <c r="P1273" i="1" s="1"/>
  <c r="I1277" i="1"/>
  <c r="J1276" i="1"/>
  <c r="K1276" i="1" s="1"/>
  <c r="M1276" i="1"/>
  <c r="N1276" i="1"/>
  <c r="X1273" i="1" l="1"/>
  <c r="B1273" i="1" s="1"/>
  <c r="L1274" i="1"/>
  <c r="O1274" i="1" s="1"/>
  <c r="P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X1274" i="1" l="1"/>
  <c r="B1274" i="1" s="1"/>
  <c r="L1275" i="1"/>
  <c r="O1275" i="1" s="1"/>
  <c r="P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X1275" i="1" l="1"/>
  <c r="B1275" i="1" s="1"/>
  <c r="L1276" i="1"/>
  <c r="O1276" i="1" s="1"/>
  <c r="P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X1276" i="1" l="1"/>
  <c r="B1276" i="1" s="1"/>
  <c r="L1277" i="1"/>
  <c r="O1277" i="1" s="1"/>
  <c r="P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P1278" i="1" s="1"/>
  <c r="X1277" i="1" l="1"/>
  <c r="B1277" i="1" s="1"/>
  <c r="X1278" i="1"/>
  <c r="B1278" i="1" s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P1279" i="1" s="1"/>
  <c r="X1279" i="1" l="1"/>
  <c r="B1279" i="1" s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P1280" i="1" s="1"/>
  <c r="X1280" i="1" l="1"/>
  <c r="B1280" i="1" s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P1281" i="1" s="1"/>
  <c r="X1281" i="1" l="1"/>
  <c r="B1281" i="1" s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P1282" i="1" s="1"/>
  <c r="X1282" i="1" l="1"/>
  <c r="B1282" i="1" s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U1285" i="1" l="1"/>
  <c r="W1285" i="1" s="1"/>
  <c r="E1285" i="1"/>
  <c r="F1285" i="1"/>
  <c r="D1284" i="1"/>
  <c r="G1284" i="1" s="1"/>
  <c r="L1283" i="1"/>
  <c r="O1283" i="1" s="1"/>
  <c r="P1283" i="1" s="1"/>
  <c r="J1286" i="1"/>
  <c r="K1286" i="1" s="1"/>
  <c r="I1287" i="1"/>
  <c r="N1286" i="1"/>
  <c r="X1283" i="1" l="1"/>
  <c r="B1283" i="1" s="1"/>
  <c r="L1284" i="1"/>
  <c r="O1284" i="1" s="1"/>
  <c r="P1284" i="1" s="1"/>
  <c r="D1285" i="1"/>
  <c r="L1285" i="1" s="1"/>
  <c r="F1286" i="1"/>
  <c r="U1286" i="1"/>
  <c r="W1286" i="1" s="1"/>
  <c r="E1286" i="1"/>
  <c r="J1287" i="1"/>
  <c r="K1287" i="1" s="1"/>
  <c r="I1288" i="1"/>
  <c r="X1284" i="1" l="1"/>
  <c r="B1284" i="1" s="1"/>
  <c r="G1285" i="1"/>
  <c r="D1286" i="1"/>
  <c r="G1286" i="1" s="1"/>
  <c r="E1287" i="1"/>
  <c r="F1287" i="1"/>
  <c r="U1287" i="1"/>
  <c r="W1287" i="1" s="1"/>
  <c r="I1289" i="1"/>
  <c r="J1288" i="1"/>
  <c r="K1288" i="1" s="1"/>
  <c r="M1286" i="1"/>
  <c r="O1285" i="1"/>
  <c r="P1285" i="1" s="1"/>
  <c r="X1285" i="1" l="1"/>
  <c r="B1285" i="1" s="1"/>
  <c r="U1288" i="1"/>
  <c r="W1288" i="1" s="1"/>
  <c r="L1286" i="1"/>
  <c r="O1286" i="1" s="1"/>
  <c r="P1286" i="1" s="1"/>
  <c r="J1289" i="1"/>
  <c r="K1289" i="1" s="1"/>
  <c r="I1290" i="1"/>
  <c r="D1287" i="1"/>
  <c r="G1287" i="1" s="1"/>
  <c r="F1288" i="1"/>
  <c r="E1288" i="1"/>
  <c r="M1287" i="1"/>
  <c r="N1287" i="1" s="1"/>
  <c r="X1286" i="1" l="1"/>
  <c r="B1286" i="1" s="1"/>
  <c r="L1287" i="1"/>
  <c r="M1288" i="1" s="1"/>
  <c r="N1288" i="1" s="1"/>
  <c r="N1289" i="1" s="1"/>
  <c r="D1288" i="1"/>
  <c r="G1288" i="1" s="1"/>
  <c r="J1290" i="1"/>
  <c r="K1290" i="1" s="1"/>
  <c r="I1291" i="1"/>
  <c r="F1289" i="1"/>
  <c r="E1289" i="1"/>
  <c r="U1289" i="1"/>
  <c r="W1289" i="1" s="1"/>
  <c r="O1287" i="1" l="1"/>
  <c r="P1287" i="1" s="1"/>
  <c r="L1288" i="1"/>
  <c r="O1288" i="1" s="1"/>
  <c r="P1288" i="1" s="1"/>
  <c r="X1288" i="1" s="1"/>
  <c r="J1291" i="1"/>
  <c r="K1291" i="1" s="1"/>
  <c r="I1292" i="1"/>
  <c r="M1289" i="1"/>
  <c r="F1290" i="1"/>
  <c r="E1290" i="1"/>
  <c r="U1290" i="1"/>
  <c r="W1290" i="1" s="1"/>
  <c r="D1289" i="1"/>
  <c r="L1289" i="1" s="1"/>
  <c r="O1289" i="1" s="1"/>
  <c r="P1289" i="1" s="1"/>
  <c r="X1289" i="1" s="1"/>
  <c r="S1287" i="1" l="1"/>
  <c r="X1287" i="1"/>
  <c r="M1290" i="1"/>
  <c r="M1291" i="1" s="1"/>
  <c r="B1289" i="1"/>
  <c r="Y1289" i="1"/>
  <c r="Y1287" i="1"/>
  <c r="B1288" i="1"/>
  <c r="S1288" i="1"/>
  <c r="Y1288" i="1" s="1"/>
  <c r="G1289" i="1"/>
  <c r="F1291" i="1"/>
  <c r="E1291" i="1"/>
  <c r="U1291" i="1"/>
  <c r="W1291" i="1" s="1"/>
  <c r="I1293" i="1"/>
  <c r="J1292" i="1"/>
  <c r="K1292" i="1" s="1"/>
  <c r="D1290" i="1"/>
  <c r="G1290" i="1" s="1"/>
  <c r="N1290" i="1" l="1"/>
  <c r="N1291" i="1" s="1"/>
  <c r="N1292" i="1" s="1"/>
  <c r="N1293" i="1" s="1"/>
  <c r="B1287" i="1"/>
  <c r="L1290" i="1"/>
  <c r="E1292" i="1"/>
  <c r="U1292" i="1"/>
  <c r="W1292" i="1" s="1"/>
  <c r="F1292" i="1"/>
  <c r="I1294" i="1"/>
  <c r="J1293" i="1"/>
  <c r="K1293" i="1" s="1"/>
  <c r="D1291" i="1"/>
  <c r="G1291" i="1" s="1"/>
  <c r="O1290" i="1" l="1"/>
  <c r="P1290" i="1" s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X1290" i="1" l="1"/>
  <c r="B1290" i="1" s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P1291" i="1" s="1"/>
  <c r="L1292" i="1"/>
  <c r="O1292" i="1" s="1"/>
  <c r="P1292" i="1" s="1"/>
  <c r="D1293" i="1"/>
  <c r="L1293" i="1" s="1"/>
  <c r="O1293" i="1" s="1"/>
  <c r="P1293" i="1" s="1"/>
  <c r="X1293" i="1" l="1"/>
  <c r="B1293" i="1" s="1"/>
  <c r="X1291" i="1"/>
  <c r="B1291" i="1" s="1"/>
  <c r="X1292" i="1"/>
  <c r="B1292" i="1" s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P1294" i="1" s="1"/>
  <c r="X1294" i="1" l="1"/>
  <c r="B1294" i="1" s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D1296" i="1" l="1"/>
  <c r="G1296" i="1" s="1"/>
  <c r="F1297" i="1"/>
  <c r="E1297" i="1"/>
  <c r="U1297" i="1"/>
  <c r="W1297" i="1" s="1"/>
  <c r="L1295" i="1"/>
  <c r="O1295" i="1" s="1"/>
  <c r="P1295" i="1" s="1"/>
  <c r="M1298" i="1"/>
  <c r="I1299" i="1"/>
  <c r="J1298" i="1"/>
  <c r="K1298" i="1" s="1"/>
  <c r="N1298" i="1"/>
  <c r="X1295" i="1" l="1"/>
  <c r="B1295" i="1" s="1"/>
  <c r="L1296" i="1"/>
  <c r="O1296" i="1" s="1"/>
  <c r="P1296" i="1" s="1"/>
  <c r="D1297" i="1"/>
  <c r="L1297" i="1" s="1"/>
  <c r="O1297" i="1" s="1"/>
  <c r="P1297" i="1" s="1"/>
  <c r="F1298" i="1"/>
  <c r="E1298" i="1"/>
  <c r="U1298" i="1"/>
  <c r="W1298" i="1" s="1"/>
  <c r="J1299" i="1"/>
  <c r="K1299" i="1" s="1"/>
  <c r="M1299" i="1"/>
  <c r="I1300" i="1"/>
  <c r="N1299" i="1"/>
  <c r="X1297" i="1" l="1"/>
  <c r="B1297" i="1" s="1"/>
  <c r="X1296" i="1"/>
  <c r="B1296" i="1" s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L1298" i="1" l="1"/>
  <c r="O1298" i="1" s="1"/>
  <c r="P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P1299" i="1" s="1"/>
  <c r="X1299" i="1" l="1"/>
  <c r="B1299" i="1" s="1"/>
  <c r="X1298" i="1"/>
  <c r="B1298" i="1" s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F1302" i="1" l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P1301" i="1" s="1"/>
  <c r="L1300" i="1"/>
  <c r="O1300" i="1" s="1"/>
  <c r="P1300" i="1" s="1"/>
  <c r="X1301" i="1" l="1"/>
  <c r="B1301" i="1" s="1"/>
  <c r="X1300" i="1"/>
  <c r="B1300" i="1" s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F1304" i="1" l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P1302" i="1" s="1"/>
  <c r="X1302" i="1" l="1"/>
  <c r="B1302" i="1" s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P1304" i="1" s="1"/>
  <c r="L1303" i="1"/>
  <c r="O1303" i="1" s="1"/>
  <c r="P1303" i="1" s="1"/>
  <c r="X1303" i="1" l="1"/>
  <c r="B1303" i="1" s="1"/>
  <c r="X1304" i="1"/>
  <c r="B1304" i="1" s="1"/>
  <c r="G1304" i="1"/>
  <c r="D1305" i="1"/>
  <c r="L1305" i="1" s="1"/>
  <c r="O1305" i="1" s="1"/>
  <c r="P1305" i="1" s="1"/>
  <c r="M1307" i="1"/>
  <c r="I1308" i="1"/>
  <c r="J1307" i="1"/>
  <c r="K1307" i="1" s="1"/>
  <c r="N1307" i="1"/>
  <c r="F1306" i="1"/>
  <c r="U1306" i="1"/>
  <c r="W1306" i="1" s="1"/>
  <c r="E1306" i="1"/>
  <c r="X1305" i="1" l="1"/>
  <c r="B1305" i="1" s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J1309" i="1" l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P1306" i="1" s="1"/>
  <c r="X1306" i="1" l="1"/>
  <c r="B1306" i="1" s="1"/>
  <c r="L1307" i="1"/>
  <c r="O1307" i="1" s="1"/>
  <c r="P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X1307" i="1" l="1"/>
  <c r="B1307" i="1" s="1"/>
  <c r="L1308" i="1"/>
  <c r="O1308" i="1" s="1"/>
  <c r="P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X1308" i="1" l="1"/>
  <c r="B1308" i="1" s="1"/>
  <c r="L1309" i="1"/>
  <c r="O1309" i="1" s="1"/>
  <c r="P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X1309" i="1" l="1"/>
  <c r="B1309" i="1" s="1"/>
  <c r="L1310" i="1"/>
  <c r="O1310" i="1" s="1"/>
  <c r="P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X1310" i="1" l="1"/>
  <c r="B1310" i="1" s="1"/>
  <c r="D1312" i="1"/>
  <c r="L1312" i="1" s="1"/>
  <c r="O1312" i="1" s="1"/>
  <c r="P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P1311" i="1" s="1"/>
  <c r="X1311" i="1" l="1"/>
  <c r="B1311" i="1" s="1"/>
  <c r="X1312" i="1"/>
  <c r="B1312" i="1" s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M1316" i="1" l="1"/>
  <c r="L1313" i="1"/>
  <c r="O1313" i="1" s="1"/>
  <c r="P1313" i="1" s="1"/>
  <c r="D1314" i="1"/>
  <c r="L1314" i="1" s="1"/>
  <c r="O1314" i="1" s="1"/>
  <c r="P1314" i="1" s="1"/>
  <c r="I1317" i="1"/>
  <c r="J1316" i="1"/>
  <c r="K1316" i="1" s="1"/>
  <c r="N1316" i="1"/>
  <c r="F1315" i="1"/>
  <c r="E1315" i="1"/>
  <c r="U1315" i="1"/>
  <c r="W1315" i="1" s="1"/>
  <c r="X1313" i="1" l="1"/>
  <c r="B1313" i="1" s="1"/>
  <c r="X1314" i="1"/>
  <c r="B1314" i="1" s="1"/>
  <c r="G1314" i="1"/>
  <c r="D1315" i="1"/>
  <c r="L1315" i="1" s="1"/>
  <c r="O1315" i="1" s="1"/>
  <c r="P1315" i="1" s="1"/>
  <c r="I1318" i="1"/>
  <c r="J1317" i="1"/>
  <c r="K1317" i="1" s="1"/>
  <c r="F1316" i="1"/>
  <c r="U1316" i="1"/>
  <c r="W1316" i="1" s="1"/>
  <c r="E1316" i="1"/>
  <c r="X1315" i="1" l="1"/>
  <c r="B1315" i="1" s="1"/>
  <c r="G1315" i="1"/>
  <c r="F1317" i="1"/>
  <c r="U1317" i="1"/>
  <c r="W1317" i="1" s="1"/>
  <c r="E1317" i="1"/>
  <c r="J1318" i="1"/>
  <c r="K1318" i="1" s="1"/>
  <c r="I1319" i="1"/>
  <c r="D1316" i="1"/>
  <c r="G1316" i="1" s="1"/>
  <c r="I1320" i="1" l="1"/>
  <c r="J1319" i="1"/>
  <c r="K1319" i="1" s="1"/>
  <c r="L1316" i="1"/>
  <c r="F1318" i="1"/>
  <c r="U1318" i="1"/>
  <c r="W1318" i="1" s="1"/>
  <c r="E1318" i="1"/>
  <c r="D1317" i="1"/>
  <c r="L1317" i="1" s="1"/>
  <c r="U1319" i="1" l="1"/>
  <c r="W1319" i="1" s="1"/>
  <c r="D1318" i="1"/>
  <c r="G1318" i="1" s="1"/>
  <c r="M1317" i="1"/>
  <c r="O1316" i="1"/>
  <c r="P1316" i="1" s="1"/>
  <c r="F1319" i="1"/>
  <c r="E1319" i="1"/>
  <c r="G1317" i="1"/>
  <c r="I1321" i="1"/>
  <c r="J1320" i="1"/>
  <c r="K1320" i="1" s="1"/>
  <c r="X1316" i="1" l="1"/>
  <c r="B1316" i="1" s="1"/>
  <c r="M1318" i="1"/>
  <c r="M1319" i="1" s="1"/>
  <c r="N1317" i="1"/>
  <c r="L1318" i="1"/>
  <c r="D1319" i="1"/>
  <c r="L1319" i="1" s="1"/>
  <c r="F1320" i="1"/>
  <c r="E1320" i="1"/>
  <c r="U1320" i="1"/>
  <c r="W1320" i="1" s="1"/>
  <c r="J1321" i="1"/>
  <c r="K1321" i="1" s="1"/>
  <c r="I1322" i="1"/>
  <c r="N1318" i="1" l="1"/>
  <c r="O1318" i="1" s="1"/>
  <c r="P1318" i="1" s="1"/>
  <c r="O1317" i="1"/>
  <c r="P1317" i="1" s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X1317" i="1" l="1"/>
  <c r="B1317" i="1" s="1"/>
  <c r="S1318" i="1"/>
  <c r="X1318" i="1"/>
  <c r="N1319" i="1"/>
  <c r="O1319" i="1" s="1"/>
  <c r="P1319" i="1" s="1"/>
  <c r="Y1318" i="1"/>
  <c r="G1320" i="1"/>
  <c r="S1319" i="1"/>
  <c r="J1323" i="1"/>
  <c r="K1323" i="1" s="1"/>
  <c r="I1324" i="1"/>
  <c r="M1321" i="1"/>
  <c r="E1322" i="1"/>
  <c r="U1322" i="1"/>
  <c r="W1322" i="1" s="1"/>
  <c r="F1322" i="1"/>
  <c r="D1321" i="1"/>
  <c r="L1321" i="1" s="1"/>
  <c r="M1322" i="1" l="1"/>
  <c r="M1323" i="1" s="1"/>
  <c r="M1324" i="1" s="1"/>
  <c r="X1319" i="1"/>
  <c r="B1319" i="1" s="1"/>
  <c r="N1320" i="1"/>
  <c r="N1321" i="1" s="1"/>
  <c r="B1318" i="1"/>
  <c r="Y1319" i="1"/>
  <c r="G1321" i="1"/>
  <c r="D1322" i="1"/>
  <c r="L1322" i="1" s="1"/>
  <c r="I1325" i="1"/>
  <c r="J1324" i="1"/>
  <c r="K1324" i="1" s="1"/>
  <c r="F1323" i="1"/>
  <c r="E1323" i="1"/>
  <c r="U1323" i="1"/>
  <c r="W1323" i="1" s="1"/>
  <c r="N1322" i="1" l="1"/>
  <c r="N1323" i="1" s="1"/>
  <c r="N1324" i="1" s="1"/>
  <c r="N1325" i="1" s="1"/>
  <c r="O1321" i="1"/>
  <c r="P1321" i="1" s="1"/>
  <c r="O1320" i="1"/>
  <c r="P1320" i="1" s="1"/>
  <c r="X1320" i="1" s="1"/>
  <c r="G1322" i="1"/>
  <c r="E1324" i="1"/>
  <c r="F1324" i="1"/>
  <c r="U1324" i="1"/>
  <c r="W1324" i="1" s="1"/>
  <c r="I1326" i="1"/>
  <c r="J1325" i="1"/>
  <c r="K1325" i="1" s="1"/>
  <c r="D1323" i="1"/>
  <c r="L1323" i="1" s="1"/>
  <c r="O1323" i="1" s="1"/>
  <c r="P1323" i="1" s="1"/>
  <c r="M1325" i="1"/>
  <c r="O1322" i="1" l="1"/>
  <c r="P1322" i="1" s="1"/>
  <c r="X1322" i="1" s="1"/>
  <c r="B1322" i="1" s="1"/>
  <c r="X1323" i="1"/>
  <c r="B1323" i="1" s="1"/>
  <c r="X1321" i="1"/>
  <c r="B1320" i="1"/>
  <c r="Y1320" i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P1324" i="1" s="1"/>
  <c r="B1321" i="1" l="1"/>
  <c r="Y1321" i="1"/>
  <c r="X1324" i="1"/>
  <c r="B1324" i="1" s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L1325" i="1" l="1"/>
  <c r="O1325" i="1" s="1"/>
  <c r="P1325" i="1" s="1"/>
  <c r="F1327" i="1"/>
  <c r="U1327" i="1"/>
  <c r="W1327" i="1" s="1"/>
  <c r="E1327" i="1"/>
  <c r="D1326" i="1"/>
  <c r="L1326" i="1" s="1"/>
  <c r="O1326" i="1" s="1"/>
  <c r="P1326" i="1" s="1"/>
  <c r="J1328" i="1"/>
  <c r="K1328" i="1" s="1"/>
  <c r="I1329" i="1"/>
  <c r="M1328" i="1"/>
  <c r="N1328" i="1"/>
  <c r="X1326" i="1" l="1"/>
  <c r="B1326" i="1" s="1"/>
  <c r="X1325" i="1"/>
  <c r="B1325" i="1" s="1"/>
  <c r="G1326" i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P1327" i="1" s="1"/>
  <c r="X1327" i="1" l="1"/>
  <c r="B1327" i="1" s="1"/>
  <c r="D1328" i="1"/>
  <c r="L1328" i="1" s="1"/>
  <c r="O1328" i="1" s="1"/>
  <c r="P1328" i="1" s="1"/>
  <c r="E1329" i="1"/>
  <c r="F1329" i="1"/>
  <c r="U1329" i="1"/>
  <c r="W1329" i="1" s="1"/>
  <c r="G1327" i="1"/>
  <c r="I1331" i="1"/>
  <c r="M1330" i="1"/>
  <c r="J1330" i="1"/>
  <c r="K1330" i="1" s="1"/>
  <c r="N1330" i="1"/>
  <c r="X1328" i="1" l="1"/>
  <c r="B1328" i="1" s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L1329" i="1" l="1"/>
  <c r="O1329" i="1" s="1"/>
  <c r="P1329" i="1" s="1"/>
  <c r="E1331" i="1"/>
  <c r="F1331" i="1"/>
  <c r="U1331" i="1"/>
  <c r="W1331" i="1" s="1"/>
  <c r="D1330" i="1"/>
  <c r="L1330" i="1" s="1"/>
  <c r="O1330" i="1" s="1"/>
  <c r="P1330" i="1" s="1"/>
  <c r="M1332" i="1"/>
  <c r="I1333" i="1"/>
  <c r="J1332" i="1"/>
  <c r="K1332" i="1" s="1"/>
  <c r="N1332" i="1"/>
  <c r="X1330" i="1" l="1"/>
  <c r="B1330" i="1" s="1"/>
  <c r="X1329" i="1"/>
  <c r="B1329" i="1" s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L1331" i="1" l="1"/>
  <c r="O1331" i="1" s="1"/>
  <c r="P1331" i="1" s="1"/>
  <c r="D1332" i="1"/>
  <c r="L1332" i="1" s="1"/>
  <c r="O1332" i="1" s="1"/>
  <c r="P1332" i="1" s="1"/>
  <c r="M1334" i="1"/>
  <c r="J1334" i="1"/>
  <c r="K1334" i="1" s="1"/>
  <c r="I1335" i="1"/>
  <c r="N1334" i="1"/>
  <c r="E1333" i="1"/>
  <c r="F1333" i="1"/>
  <c r="U1333" i="1"/>
  <c r="W1333" i="1" s="1"/>
  <c r="X1332" i="1" l="1"/>
  <c r="B1332" i="1" s="1"/>
  <c r="X1331" i="1"/>
  <c r="B1331" i="1" s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P1333" i="1" s="1"/>
  <c r="X1333" i="1" l="1"/>
  <c r="B1333" i="1" s="1"/>
  <c r="D1334" i="1"/>
  <c r="L1334" i="1" s="1"/>
  <c r="O1334" i="1" s="1"/>
  <c r="P1334" i="1" s="1"/>
  <c r="J1336" i="1"/>
  <c r="K1336" i="1" s="1"/>
  <c r="M1336" i="1"/>
  <c r="I1337" i="1"/>
  <c r="N1336" i="1"/>
  <c r="F1335" i="1"/>
  <c r="E1335" i="1"/>
  <c r="U1335" i="1"/>
  <c r="W1335" i="1" s="1"/>
  <c r="G1333" i="1"/>
  <c r="X1334" i="1" l="1"/>
  <c r="B1334" i="1" s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P1335" i="1" s="1"/>
  <c r="X1335" i="1" l="1"/>
  <c r="B1335" i="1" s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L1336" i="1" l="1"/>
  <c r="O1336" i="1" s="1"/>
  <c r="P1336" i="1" s="1"/>
  <c r="D1337" i="1"/>
  <c r="L1337" i="1" s="1"/>
  <c r="O1337" i="1" s="1"/>
  <c r="P1337" i="1" s="1"/>
  <c r="F1338" i="1"/>
  <c r="U1338" i="1"/>
  <c r="W1338" i="1" s="1"/>
  <c r="E1338" i="1"/>
  <c r="J1339" i="1"/>
  <c r="K1339" i="1" s="1"/>
  <c r="M1339" i="1"/>
  <c r="I1340" i="1"/>
  <c r="N1339" i="1"/>
  <c r="X1337" i="1" l="1"/>
  <c r="B1337" i="1" s="1"/>
  <c r="X1336" i="1"/>
  <c r="B1336" i="1" s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L1338" i="1" l="1"/>
  <c r="O1338" i="1" s="1"/>
  <c r="P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X1338" i="1" l="1"/>
  <c r="B1338" i="1" s="1"/>
  <c r="L1339" i="1"/>
  <c r="O1339" i="1" s="1"/>
  <c r="P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P1340" i="1" s="1"/>
  <c r="X1340" i="1" l="1"/>
  <c r="B1340" i="1" s="1"/>
  <c r="X1339" i="1"/>
  <c r="B1339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L1341" i="1" l="1"/>
  <c r="O1341" i="1" s="1"/>
  <c r="P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P1342" i="1" s="1"/>
  <c r="X1342" i="1" l="1"/>
  <c r="B1342" i="1" s="1"/>
  <c r="X1341" i="1"/>
  <c r="B1341" i="1" s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L1343" i="1" l="1"/>
  <c r="O1343" i="1" s="1"/>
  <c r="P1343" i="1" s="1"/>
  <c r="D1344" i="1"/>
  <c r="L1344" i="1" s="1"/>
  <c r="O1344" i="1" s="1"/>
  <c r="P1344" i="1" s="1"/>
  <c r="J1346" i="1"/>
  <c r="K1346" i="1" s="1"/>
  <c r="I1347" i="1"/>
  <c r="N1346" i="1"/>
  <c r="E1345" i="1"/>
  <c r="F1345" i="1"/>
  <c r="U1345" i="1"/>
  <c r="W1345" i="1" s="1"/>
  <c r="M1346" i="1"/>
  <c r="X1344" i="1" l="1"/>
  <c r="B1344" i="1" s="1"/>
  <c r="X1343" i="1"/>
  <c r="B1343" i="1" s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P1345" i="1" s="1"/>
  <c r="X1345" i="1" l="1"/>
  <c r="B1345" i="1" s="1"/>
  <c r="E1347" i="1"/>
  <c r="F1347" i="1"/>
  <c r="U1347" i="1"/>
  <c r="W1347" i="1" s="1"/>
  <c r="I1349" i="1"/>
  <c r="J1348" i="1"/>
  <c r="K1348" i="1" s="1"/>
  <c r="D1346" i="1"/>
  <c r="G1346" i="1" s="1"/>
  <c r="G1345" i="1"/>
  <c r="L1346" i="1" l="1"/>
  <c r="O1346" i="1" s="1"/>
  <c r="P1346" i="1" s="1"/>
  <c r="F1348" i="1"/>
  <c r="E1348" i="1"/>
  <c r="U1348" i="1"/>
  <c r="W1348" i="1" s="1"/>
  <c r="I1350" i="1"/>
  <c r="J1349" i="1"/>
  <c r="K1349" i="1" s="1"/>
  <c r="D1347" i="1"/>
  <c r="G1347" i="1" s="1"/>
  <c r="X1346" i="1" l="1"/>
  <c r="B1346" i="1" s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O1347" i="1" l="1"/>
  <c r="P1347" i="1" s="1"/>
  <c r="L1348" i="1"/>
  <c r="D1349" i="1"/>
  <c r="L1349" i="1" s="1"/>
  <c r="E1350" i="1"/>
  <c r="F1350" i="1"/>
  <c r="U1350" i="1"/>
  <c r="W1350" i="1" s="1"/>
  <c r="J1351" i="1"/>
  <c r="K1351" i="1" s="1"/>
  <c r="I1352" i="1"/>
  <c r="U1351" i="1" l="1"/>
  <c r="W1351" i="1" s="1"/>
  <c r="X1347" i="1"/>
  <c r="B1347" i="1" s="1"/>
  <c r="G1349" i="1"/>
  <c r="F1351" i="1"/>
  <c r="E1351" i="1"/>
  <c r="D1350" i="1"/>
  <c r="L1350" i="1" s="1"/>
  <c r="I1353" i="1"/>
  <c r="J1352" i="1"/>
  <c r="K1352" i="1" s="1"/>
  <c r="M1349" i="1"/>
  <c r="O1348" i="1"/>
  <c r="P1348" i="1" s="1"/>
  <c r="X1348" i="1" s="1"/>
  <c r="B1348" i="1" l="1"/>
  <c r="S1348" i="1"/>
  <c r="M1350" i="1"/>
  <c r="M1351" i="1" s="1"/>
  <c r="N1349" i="1"/>
  <c r="S1349" i="1"/>
  <c r="Y1349" i="1" s="1"/>
  <c r="G1350" i="1"/>
  <c r="J1353" i="1"/>
  <c r="K1353" i="1" s="1"/>
  <c r="I1354" i="1"/>
  <c r="D1351" i="1"/>
  <c r="G1351" i="1" s="1"/>
  <c r="E1352" i="1"/>
  <c r="U1352" i="1"/>
  <c r="W1352" i="1" s="1"/>
  <c r="F1352" i="1"/>
  <c r="Y1348" i="1" l="1"/>
  <c r="N1350" i="1"/>
  <c r="O1350" i="1" s="1"/>
  <c r="P1350" i="1" s="1"/>
  <c r="O1349" i="1"/>
  <c r="P1349" i="1" s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X1349" i="1" l="1"/>
  <c r="B1349" i="1" s="1"/>
  <c r="S1350" i="1"/>
  <c r="X1350" i="1"/>
  <c r="B1350" i="1" s="1"/>
  <c r="M1353" i="1"/>
  <c r="M1354" i="1" s="1"/>
  <c r="M1355" i="1" s="1"/>
  <c r="N1351" i="1"/>
  <c r="N1352" i="1" s="1"/>
  <c r="G1352" i="1"/>
  <c r="I1356" i="1"/>
  <c r="J1355" i="1"/>
  <c r="K1355" i="1" s="1"/>
  <c r="E1354" i="1"/>
  <c r="F1354" i="1"/>
  <c r="U1354" i="1"/>
  <c r="W1354" i="1" s="1"/>
  <c r="Y1350" i="1"/>
  <c r="D1353" i="1"/>
  <c r="L1353" i="1" s="1"/>
  <c r="N1353" i="1" l="1"/>
  <c r="N1354" i="1" s="1"/>
  <c r="N1355" i="1" s="1"/>
  <c r="N1356" i="1" s="1"/>
  <c r="O1351" i="1"/>
  <c r="P1351" i="1" s="1"/>
  <c r="O1352" i="1"/>
  <c r="P1352" i="1" s="1"/>
  <c r="X1352" i="1" s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X1351" i="1" l="1"/>
  <c r="B1351" i="1" s="1"/>
  <c r="O1353" i="1"/>
  <c r="P1353" i="1" s="1"/>
  <c r="B1352" i="1"/>
  <c r="Y1352" i="1"/>
  <c r="L1354" i="1"/>
  <c r="O1354" i="1" s="1"/>
  <c r="P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X1354" i="1" l="1"/>
  <c r="B1354" i="1" s="1"/>
  <c r="X1353" i="1"/>
  <c r="B1353" i="1" s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P1356" i="1" s="1"/>
  <c r="L1355" i="1"/>
  <c r="O1355" i="1" s="1"/>
  <c r="P1355" i="1" s="1"/>
  <c r="X1355" i="1" l="1"/>
  <c r="B1355" i="1" s="1"/>
  <c r="X1356" i="1"/>
  <c r="B1356" i="1" s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L1357" i="1" l="1"/>
  <c r="O1357" i="1" s="1"/>
  <c r="P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P1358" i="1" s="1"/>
  <c r="X1358" i="1" l="1"/>
  <c r="B1358" i="1" s="1"/>
  <c r="X1357" i="1"/>
  <c r="B1357" i="1" s="1"/>
  <c r="F1360" i="1"/>
  <c r="E1360" i="1"/>
  <c r="U1360" i="1"/>
  <c r="W1360" i="1" s="1"/>
  <c r="D1359" i="1"/>
  <c r="L1359" i="1" s="1"/>
  <c r="O1359" i="1" s="1"/>
  <c r="P1359" i="1" s="1"/>
  <c r="I1362" i="1"/>
  <c r="M1361" i="1"/>
  <c r="J1361" i="1"/>
  <c r="K1361" i="1" s="1"/>
  <c r="N1361" i="1"/>
  <c r="G1358" i="1"/>
  <c r="X1359" i="1" l="1"/>
  <c r="B1359" i="1" s="1"/>
  <c r="G1359" i="1"/>
  <c r="I1363" i="1"/>
  <c r="M1362" i="1"/>
  <c r="J1362" i="1"/>
  <c r="K1362" i="1" s="1"/>
  <c r="N1362" i="1"/>
  <c r="D1360" i="1"/>
  <c r="L1360" i="1" s="1"/>
  <c r="O1360" i="1" s="1"/>
  <c r="P1360" i="1" s="1"/>
  <c r="F1361" i="1"/>
  <c r="U1361" i="1"/>
  <c r="W1361" i="1" s="1"/>
  <c r="E1361" i="1"/>
  <c r="X1360" i="1" l="1"/>
  <c r="B1360" i="1" s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L1361" i="1" l="1"/>
  <c r="O1361" i="1" s="1"/>
  <c r="P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X1361" i="1" l="1"/>
  <c r="B1361" i="1" s="1"/>
  <c r="L1362" i="1"/>
  <c r="O1362" i="1" s="1"/>
  <c r="P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X1362" i="1" l="1"/>
  <c r="B1362" i="1" s="1"/>
  <c r="D1364" i="1"/>
  <c r="L1364" i="1" s="1"/>
  <c r="O1364" i="1" s="1"/>
  <c r="P1364" i="1" s="1"/>
  <c r="I1367" i="1"/>
  <c r="J1366" i="1"/>
  <c r="K1366" i="1" s="1"/>
  <c r="M1366" i="1"/>
  <c r="N1366" i="1"/>
  <c r="L1363" i="1"/>
  <c r="O1363" i="1" s="1"/>
  <c r="P1363" i="1" s="1"/>
  <c r="F1365" i="1"/>
  <c r="U1365" i="1"/>
  <c r="W1365" i="1" s="1"/>
  <c r="E1365" i="1"/>
  <c r="X1364" i="1" l="1"/>
  <c r="B1364" i="1" s="1"/>
  <c r="X1363" i="1"/>
  <c r="B1363" i="1" s="1"/>
  <c r="G1364" i="1"/>
  <c r="I1368" i="1"/>
  <c r="J1367" i="1"/>
  <c r="K1367" i="1" s="1"/>
  <c r="M1367" i="1"/>
  <c r="N1367" i="1"/>
  <c r="D1365" i="1"/>
  <c r="L1365" i="1" s="1"/>
  <c r="O1365" i="1" s="1"/>
  <c r="P1365" i="1" s="1"/>
  <c r="F1366" i="1"/>
  <c r="E1366" i="1"/>
  <c r="U1366" i="1"/>
  <c r="W1366" i="1" s="1"/>
  <c r="X1365" i="1" l="1"/>
  <c r="B1365" i="1" s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L1366" i="1" l="1"/>
  <c r="O1366" i="1" s="1"/>
  <c r="P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P1367" i="1" s="1"/>
  <c r="X1367" i="1" l="1"/>
  <c r="B1367" i="1" s="1"/>
  <c r="X1366" i="1"/>
  <c r="B1366" i="1" s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P1368" i="1" s="1"/>
  <c r="G1367" i="1"/>
  <c r="X1368" i="1" l="1"/>
  <c r="B1368" i="1" s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P1369" i="1" s="1"/>
  <c r="G1368" i="1"/>
  <c r="X1369" i="1" l="1"/>
  <c r="B1369" i="1" s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P1370" i="1" s="1"/>
  <c r="G1369" i="1"/>
  <c r="X1370" i="1" l="1"/>
  <c r="B1370" i="1" s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L1371" i="1" l="1"/>
  <c r="O1371" i="1" s="1"/>
  <c r="P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P1372" i="1" s="1"/>
  <c r="X1372" i="1" l="1"/>
  <c r="B1372" i="1" s="1"/>
  <c r="X1371" i="1"/>
  <c r="B1371" i="1" s="1"/>
  <c r="D1373" i="1"/>
  <c r="L1373" i="1" s="1"/>
  <c r="O1373" i="1" s="1"/>
  <c r="P1373" i="1" s="1"/>
  <c r="F1374" i="1"/>
  <c r="E1374" i="1"/>
  <c r="U1374" i="1"/>
  <c r="W1374" i="1" s="1"/>
  <c r="I1376" i="1"/>
  <c r="J1375" i="1"/>
  <c r="K1375" i="1" s="1"/>
  <c r="M1375" i="1"/>
  <c r="N1375" i="1"/>
  <c r="G1372" i="1"/>
  <c r="X1373" i="1" l="1"/>
  <c r="B1373" i="1" s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L1374" i="1" l="1"/>
  <c r="O1374" i="1" s="1"/>
  <c r="P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P1375" i="1" s="1"/>
  <c r="X1375" i="1" l="1"/>
  <c r="B1375" i="1" s="1"/>
  <c r="X1374" i="1"/>
  <c r="B1374" i="1" s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G1376" i="1" l="1"/>
  <c r="M1377" i="1"/>
  <c r="O1376" i="1"/>
  <c r="P1376" i="1" s="1"/>
  <c r="J1379" i="1"/>
  <c r="K1379" i="1" s="1"/>
  <c r="I1380" i="1"/>
  <c r="D1377" i="1"/>
  <c r="L1377" i="1" s="1"/>
  <c r="F1378" i="1"/>
  <c r="E1378" i="1"/>
  <c r="U1378" i="1"/>
  <c r="W1378" i="1" s="1"/>
  <c r="X1376" i="1" l="1"/>
  <c r="B1376" i="1" s="1"/>
  <c r="G1377" i="1"/>
  <c r="M1378" i="1"/>
  <c r="O1377" i="1"/>
  <c r="P1377" i="1" s="1"/>
  <c r="J1380" i="1"/>
  <c r="K1380" i="1" s="1"/>
  <c r="I1381" i="1"/>
  <c r="F1379" i="1"/>
  <c r="E1379" i="1"/>
  <c r="U1379" i="1"/>
  <c r="W1379" i="1" s="1"/>
  <c r="D1378" i="1"/>
  <c r="L1378" i="1" s="1"/>
  <c r="O1378" i="1" s="1"/>
  <c r="P1378" i="1" s="1"/>
  <c r="X1378" i="1" l="1"/>
  <c r="B1378" i="1" s="1"/>
  <c r="X1377" i="1"/>
  <c r="B1377" i="1" s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L1379" i="1" l="1"/>
  <c r="O1379" i="1" s="1"/>
  <c r="P1379" i="1" s="1"/>
  <c r="D1380" i="1"/>
  <c r="L1380" i="1" s="1"/>
  <c r="J1382" i="1"/>
  <c r="K1382" i="1" s="1"/>
  <c r="I1383" i="1"/>
  <c r="F1381" i="1"/>
  <c r="U1381" i="1"/>
  <c r="W1381" i="1" s="1"/>
  <c r="E1381" i="1"/>
  <c r="S1379" i="1" l="1"/>
  <c r="X1379" i="1"/>
  <c r="B1379" i="1" s="1"/>
  <c r="G1380" i="1"/>
  <c r="M1380" i="1"/>
  <c r="M1381" i="1" s="1"/>
  <c r="I1384" i="1"/>
  <c r="J1383" i="1"/>
  <c r="K1383" i="1" s="1"/>
  <c r="F1382" i="1"/>
  <c r="U1382" i="1"/>
  <c r="W1382" i="1" s="1"/>
  <c r="E1382" i="1"/>
  <c r="D1381" i="1"/>
  <c r="L1381" i="1" s="1"/>
  <c r="M1382" i="1" l="1"/>
  <c r="N1380" i="1"/>
  <c r="N1381" i="1" s="1"/>
  <c r="G1381" i="1"/>
  <c r="S1380" i="1"/>
  <c r="Y1380" i="1" s="1"/>
  <c r="D1382" i="1"/>
  <c r="G1382" i="1" s="1"/>
  <c r="E1383" i="1"/>
  <c r="F1383" i="1"/>
  <c r="U1383" i="1"/>
  <c r="W1383" i="1" s="1"/>
  <c r="Y1379" i="1"/>
  <c r="J1384" i="1"/>
  <c r="K1384" i="1" s="1"/>
  <c r="I1385" i="1"/>
  <c r="N1382" i="1" l="1"/>
  <c r="N1383" i="1" s="1"/>
  <c r="N1384" i="1" s="1"/>
  <c r="N1385" i="1" s="1"/>
  <c r="O1380" i="1"/>
  <c r="P1380" i="1" s="1"/>
  <c r="O1381" i="1"/>
  <c r="P1381" i="1" s="1"/>
  <c r="X1381" i="1" s="1"/>
  <c r="L1382" i="1"/>
  <c r="D1383" i="1"/>
  <c r="L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X1380" i="1" l="1"/>
  <c r="B1380" i="1" s="1"/>
  <c r="O1382" i="1"/>
  <c r="P1382" i="1" s="1"/>
  <c r="O1383" i="1"/>
  <c r="P1383" i="1" s="1"/>
  <c r="B1381" i="1"/>
  <c r="Y1381" i="1"/>
  <c r="M1386" i="1"/>
  <c r="S1382" i="1"/>
  <c r="Y1382" i="1" s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X1383" i="1" l="1"/>
  <c r="B1383" i="1" s="1"/>
  <c r="X1382" i="1"/>
  <c r="B1382" i="1" s="1"/>
  <c r="L1384" i="1"/>
  <c r="O1384" i="1" s="1"/>
  <c r="P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X1384" i="1" l="1"/>
  <c r="B1384" i="1" s="1"/>
  <c r="L1385" i="1"/>
  <c r="O1385" i="1" s="1"/>
  <c r="P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X1385" i="1" l="1"/>
  <c r="B1385" i="1" s="1"/>
  <c r="L1386" i="1"/>
  <c r="O1386" i="1" s="1"/>
  <c r="P1386" i="1" s="1"/>
  <c r="D1387" i="1"/>
  <c r="L1387" i="1" s="1"/>
  <c r="O1387" i="1" s="1"/>
  <c r="P1387" i="1" s="1"/>
  <c r="E1388" i="1"/>
  <c r="F1388" i="1"/>
  <c r="U1388" i="1"/>
  <c r="W1388" i="1" s="1"/>
  <c r="M1389" i="1"/>
  <c r="I1390" i="1"/>
  <c r="J1389" i="1"/>
  <c r="K1389" i="1" s="1"/>
  <c r="N1389" i="1"/>
  <c r="X1387" i="1" l="1"/>
  <c r="B1387" i="1" s="1"/>
  <c r="X1386" i="1"/>
  <c r="B1386" i="1" s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L1388" i="1" l="1"/>
  <c r="O1388" i="1" s="1"/>
  <c r="P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X1388" i="1" l="1"/>
  <c r="B1388" i="1" s="1"/>
  <c r="L1389" i="1"/>
  <c r="O1389" i="1" s="1"/>
  <c r="P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P1390" i="1" s="1"/>
  <c r="X1390" i="1" l="1"/>
  <c r="B1390" i="1" s="1"/>
  <c r="X1389" i="1"/>
  <c r="B1389" i="1" s="1"/>
  <c r="D1391" i="1"/>
  <c r="L1391" i="1" s="1"/>
  <c r="O1391" i="1" s="1"/>
  <c r="P1391" i="1" s="1"/>
  <c r="J1393" i="1"/>
  <c r="K1393" i="1" s="1"/>
  <c r="I1394" i="1"/>
  <c r="M1393" i="1"/>
  <c r="N1393" i="1"/>
  <c r="F1392" i="1"/>
  <c r="U1392" i="1"/>
  <c r="W1392" i="1" s="1"/>
  <c r="E1392" i="1"/>
  <c r="G1390" i="1"/>
  <c r="X1391" i="1" l="1"/>
  <c r="B1391" i="1" s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D1393" i="1" l="1"/>
  <c r="L1393" i="1" s="1"/>
  <c r="O1393" i="1" s="1"/>
  <c r="P1393" i="1" s="1"/>
  <c r="F1394" i="1"/>
  <c r="U1394" i="1"/>
  <c r="W1394" i="1" s="1"/>
  <c r="E1394" i="1"/>
  <c r="L1392" i="1"/>
  <c r="O1392" i="1" s="1"/>
  <c r="P1392" i="1" s="1"/>
  <c r="I1396" i="1"/>
  <c r="J1395" i="1"/>
  <c r="K1395" i="1" s="1"/>
  <c r="M1395" i="1"/>
  <c r="N1395" i="1"/>
  <c r="X1392" i="1" l="1"/>
  <c r="B1392" i="1" s="1"/>
  <c r="X1393" i="1"/>
  <c r="B1393" i="1" s="1"/>
  <c r="G1393" i="1"/>
  <c r="I1397" i="1"/>
  <c r="J1396" i="1"/>
  <c r="K1396" i="1" s="1"/>
  <c r="M1396" i="1"/>
  <c r="N1396" i="1"/>
  <c r="D1394" i="1"/>
  <c r="L1394" i="1" s="1"/>
  <c r="O1394" i="1" s="1"/>
  <c r="P1394" i="1" s="1"/>
  <c r="F1395" i="1"/>
  <c r="U1395" i="1"/>
  <c r="W1395" i="1" s="1"/>
  <c r="E1395" i="1"/>
  <c r="X1394" i="1" l="1"/>
  <c r="B1394" i="1" s="1"/>
  <c r="G1394" i="1"/>
  <c r="F1396" i="1"/>
  <c r="U1396" i="1"/>
  <c r="W1396" i="1" s="1"/>
  <c r="E1396" i="1"/>
  <c r="D1395" i="1"/>
  <c r="L1395" i="1" s="1"/>
  <c r="O1395" i="1" s="1"/>
  <c r="P1395" i="1" s="1"/>
  <c r="J1397" i="1"/>
  <c r="K1397" i="1" s="1"/>
  <c r="I1398" i="1"/>
  <c r="M1397" i="1"/>
  <c r="N1397" i="1"/>
  <c r="X1395" i="1" l="1"/>
  <c r="B1395" i="1" s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P1396" i="1" s="1"/>
  <c r="X1396" i="1" l="1"/>
  <c r="B1396" i="1" s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P1397" i="1" s="1"/>
  <c r="G1396" i="1"/>
  <c r="X1397" i="1" l="1"/>
  <c r="B1397" i="1" s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P1398" i="1" s="1"/>
  <c r="G1397" i="1"/>
  <c r="X1398" i="1" l="1"/>
  <c r="B1398" i="1" s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L1399" i="1" l="1"/>
  <c r="O1399" i="1" s="1"/>
  <c r="P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P1400" i="1" s="1"/>
  <c r="X1400" i="1" l="1"/>
  <c r="B1400" i="1" s="1"/>
  <c r="X1399" i="1"/>
  <c r="B1399" i="1" s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L1401" i="1" l="1"/>
  <c r="O1401" i="1" s="1"/>
  <c r="P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X1401" i="1" l="1"/>
  <c r="B1401" i="1" s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P1403" i="1" s="1"/>
  <c r="L1402" i="1"/>
  <c r="O1402" i="1" s="1"/>
  <c r="P1402" i="1" s="1"/>
  <c r="X1403" i="1" l="1"/>
  <c r="B1403" i="1" s="1"/>
  <c r="X1402" i="1"/>
  <c r="B1402" i="1" s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P1404" i="1" s="1"/>
  <c r="G1403" i="1"/>
  <c r="X1404" i="1" l="1"/>
  <c r="B1404" i="1" s="1"/>
  <c r="M1407" i="1"/>
  <c r="D1405" i="1"/>
  <c r="L1405" i="1" s="1"/>
  <c r="O1405" i="1" s="1"/>
  <c r="P1405" i="1" s="1"/>
  <c r="F1406" i="1"/>
  <c r="U1406" i="1"/>
  <c r="W1406" i="1" s="1"/>
  <c r="E1406" i="1"/>
  <c r="G1404" i="1"/>
  <c r="I1408" i="1"/>
  <c r="J1407" i="1"/>
  <c r="K1407" i="1" s="1"/>
  <c r="N1407" i="1"/>
  <c r="X1405" i="1" l="1"/>
  <c r="B1405" i="1" s="1"/>
  <c r="G1405" i="1"/>
  <c r="J1408" i="1"/>
  <c r="K1408" i="1" s="1"/>
  <c r="I1409" i="1"/>
  <c r="N1408" i="1"/>
  <c r="D1406" i="1"/>
  <c r="L1406" i="1" s="1"/>
  <c r="O1406" i="1" s="1"/>
  <c r="P1406" i="1" s="1"/>
  <c r="F1407" i="1"/>
  <c r="U1407" i="1"/>
  <c r="W1407" i="1" s="1"/>
  <c r="E1407" i="1"/>
  <c r="X1406" i="1" l="1"/>
  <c r="B1406" i="1" s="1"/>
  <c r="G1406" i="1"/>
  <c r="D1407" i="1"/>
  <c r="L1407" i="1" s="1"/>
  <c r="I1410" i="1"/>
  <c r="J1409" i="1"/>
  <c r="K1409" i="1" s="1"/>
  <c r="F1408" i="1"/>
  <c r="E1408" i="1"/>
  <c r="U1408" i="1"/>
  <c r="W1408" i="1" s="1"/>
  <c r="G1407" i="1" l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P1407" i="1" s="1"/>
  <c r="D1408" i="1"/>
  <c r="L1408" i="1" s="1"/>
  <c r="O1408" i="1" s="1"/>
  <c r="P1408" i="1" s="1"/>
  <c r="X1407" i="1" l="1"/>
  <c r="B1407" i="1" s="1"/>
  <c r="X1408" i="1"/>
  <c r="B1408" i="1" s="1"/>
  <c r="G1408" i="1"/>
  <c r="F1410" i="1"/>
  <c r="U1410" i="1"/>
  <c r="W1410" i="1" s="1"/>
  <c r="E1410" i="1"/>
  <c r="I1412" i="1"/>
  <c r="J1411" i="1"/>
  <c r="K1411" i="1" s="1"/>
  <c r="D1409" i="1"/>
  <c r="L1409" i="1" s="1"/>
  <c r="U1411" i="1" l="1"/>
  <c r="W1411" i="1" s="1"/>
  <c r="M1410" i="1"/>
  <c r="O1409" i="1"/>
  <c r="P1409" i="1" s="1"/>
  <c r="F1411" i="1"/>
  <c r="E1411" i="1"/>
  <c r="G1409" i="1"/>
  <c r="I1413" i="1"/>
  <c r="J1412" i="1"/>
  <c r="K1412" i="1" s="1"/>
  <c r="D1410" i="1"/>
  <c r="L1410" i="1" s="1"/>
  <c r="X1409" i="1" l="1"/>
  <c r="B1409" i="1" s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O1410" i="1"/>
  <c r="P1410" i="1" s="1"/>
  <c r="S1410" i="1" l="1"/>
  <c r="X1410" i="1"/>
  <c r="G1411" i="1"/>
  <c r="F1413" i="1"/>
  <c r="E1413" i="1"/>
  <c r="U1413" i="1"/>
  <c r="W1413" i="1" s="1"/>
  <c r="I1415" i="1"/>
  <c r="J1414" i="1"/>
  <c r="K1414" i="1" s="1"/>
  <c r="M1412" i="1"/>
  <c r="O1411" i="1"/>
  <c r="P1411" i="1" s="1"/>
  <c r="X1411" i="1" s="1"/>
  <c r="D1412" i="1"/>
  <c r="L1412" i="1" s="1"/>
  <c r="O1412" i="1" s="1"/>
  <c r="P1412" i="1" s="1"/>
  <c r="X1412" i="1" s="1"/>
  <c r="B1412" i="1" l="1"/>
  <c r="Y1412" i="1"/>
  <c r="M1413" i="1"/>
  <c r="G1412" i="1"/>
  <c r="B1411" i="1"/>
  <c r="S1411" i="1"/>
  <c r="Y1411" i="1" s="1"/>
  <c r="E1414" i="1"/>
  <c r="U1414" i="1"/>
  <c r="W1414" i="1" s="1"/>
  <c r="F1414" i="1"/>
  <c r="I1416" i="1"/>
  <c r="J1415" i="1"/>
  <c r="K1415" i="1" s="1"/>
  <c r="Y1410" i="1"/>
  <c r="D1413" i="1"/>
  <c r="G1413" i="1" s="1"/>
  <c r="B1410" i="1"/>
  <c r="M1414" i="1" l="1"/>
  <c r="M1415" i="1" s="1"/>
  <c r="M1416" i="1" s="1"/>
  <c r="N1413" i="1"/>
  <c r="N1414" i="1" s="1"/>
  <c r="N1415" i="1" s="1"/>
  <c r="N1416" i="1" s="1"/>
  <c r="E1415" i="1"/>
  <c r="F1415" i="1"/>
  <c r="U1415" i="1"/>
  <c r="W1415" i="1" s="1"/>
  <c r="I1417" i="1"/>
  <c r="J1416" i="1"/>
  <c r="K1416" i="1" s="1"/>
  <c r="L1413" i="1"/>
  <c r="D1414" i="1"/>
  <c r="L1414" i="1" s="1"/>
  <c r="O1414" i="1" l="1"/>
  <c r="P1414" i="1" s="1"/>
  <c r="O1413" i="1"/>
  <c r="P1413" i="1" s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P1415" i="1" s="1"/>
  <c r="X1413" i="1" l="1"/>
  <c r="B1413" i="1" s="1"/>
  <c r="X1415" i="1"/>
  <c r="B1415" i="1" s="1"/>
  <c r="X1414" i="1"/>
  <c r="B1414" i="1" s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P1416" i="1" s="1"/>
  <c r="X1416" i="1" l="1"/>
  <c r="B1416" i="1" s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P1417" i="1" s="1"/>
  <c r="X1417" i="1" l="1"/>
  <c r="B1417" i="1" s="1"/>
  <c r="D1418" i="1"/>
  <c r="L1418" i="1" s="1"/>
  <c r="O1418" i="1" s="1"/>
  <c r="P1418" i="1" s="1"/>
  <c r="E1419" i="1"/>
  <c r="F1419" i="1"/>
  <c r="U1419" i="1"/>
  <c r="W1419" i="1" s="1"/>
  <c r="G1417" i="1"/>
  <c r="I1421" i="1"/>
  <c r="M1420" i="1"/>
  <c r="J1420" i="1"/>
  <c r="K1420" i="1" s="1"/>
  <c r="N1420" i="1"/>
  <c r="X1418" i="1" l="1"/>
  <c r="B1418" i="1" s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L1419" i="1" l="1"/>
  <c r="O1419" i="1" s="1"/>
  <c r="P1419" i="1" s="1"/>
  <c r="D1420" i="1"/>
  <c r="L1420" i="1" s="1"/>
  <c r="O1420" i="1" s="1"/>
  <c r="P1420" i="1" s="1"/>
  <c r="E1421" i="1"/>
  <c r="F1421" i="1"/>
  <c r="U1421" i="1"/>
  <c r="W1421" i="1" s="1"/>
  <c r="I1423" i="1"/>
  <c r="J1422" i="1"/>
  <c r="K1422" i="1" s="1"/>
  <c r="M1422" i="1"/>
  <c r="N1422" i="1"/>
  <c r="X1420" i="1" l="1"/>
  <c r="B1420" i="1" s="1"/>
  <c r="X1419" i="1"/>
  <c r="B1419" i="1" s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P1421" i="1" s="1"/>
  <c r="X1421" i="1" l="1"/>
  <c r="B1421" i="1" s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L1422" i="1" l="1"/>
  <c r="O1422" i="1" s="1"/>
  <c r="P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X1422" i="1" l="1"/>
  <c r="B1422" i="1" s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P1423" i="1" s="1"/>
  <c r="D1424" i="1"/>
  <c r="G1424" i="1" s="1"/>
  <c r="X1423" i="1" l="1"/>
  <c r="B1423" i="1" s="1"/>
  <c r="L1424" i="1"/>
  <c r="O1424" i="1" s="1"/>
  <c r="P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X1424" i="1" l="1"/>
  <c r="B1424" i="1" s="1"/>
  <c r="L1425" i="1"/>
  <c r="O1425" i="1" s="1"/>
  <c r="P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P1426" i="1" s="1"/>
  <c r="X1426" i="1" l="1"/>
  <c r="B1426" i="1" s="1"/>
  <c r="X1425" i="1"/>
  <c r="B1425" i="1" s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L1427" i="1" l="1"/>
  <c r="O1427" i="1" s="1"/>
  <c r="P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X1427" i="1" l="1"/>
  <c r="B1427" i="1" s="1"/>
  <c r="L1428" i="1"/>
  <c r="O1428" i="1" s="1"/>
  <c r="P1428" i="1" s="1"/>
  <c r="D1429" i="1"/>
  <c r="L1429" i="1" s="1"/>
  <c r="O1429" i="1" s="1"/>
  <c r="P1429" i="1" s="1"/>
  <c r="I1432" i="1"/>
  <c r="J1431" i="1"/>
  <c r="K1431" i="1" s="1"/>
  <c r="M1431" i="1"/>
  <c r="N1431" i="1"/>
  <c r="E1430" i="1"/>
  <c r="F1430" i="1"/>
  <c r="U1430" i="1"/>
  <c r="W1430" i="1" s="1"/>
  <c r="X1429" i="1" l="1"/>
  <c r="B1429" i="1" s="1"/>
  <c r="X1428" i="1"/>
  <c r="B1428" i="1" s="1"/>
  <c r="G1429" i="1"/>
  <c r="E1431" i="1"/>
  <c r="U1431" i="1"/>
  <c r="W1431" i="1" s="1"/>
  <c r="F1431" i="1"/>
  <c r="D1430" i="1"/>
  <c r="L1430" i="1" s="1"/>
  <c r="O1430" i="1" s="1"/>
  <c r="P1430" i="1" s="1"/>
  <c r="I1433" i="1"/>
  <c r="M1432" i="1"/>
  <c r="J1432" i="1"/>
  <c r="K1432" i="1" s="1"/>
  <c r="N1432" i="1"/>
  <c r="X1430" i="1" l="1"/>
  <c r="B1430" i="1" s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P1431" i="1" s="1"/>
  <c r="X1431" i="1" l="1"/>
  <c r="B1431" i="1" s="1"/>
  <c r="G1431" i="1"/>
  <c r="D1432" i="1"/>
  <c r="L1432" i="1" s="1"/>
  <c r="O1432" i="1" s="1"/>
  <c r="P1432" i="1" s="1"/>
  <c r="J1434" i="1"/>
  <c r="K1434" i="1" s="1"/>
  <c r="I1435" i="1"/>
  <c r="M1434" i="1"/>
  <c r="N1434" i="1"/>
  <c r="E1433" i="1"/>
  <c r="F1433" i="1"/>
  <c r="U1433" i="1"/>
  <c r="W1433" i="1" s="1"/>
  <c r="X1432" i="1" l="1"/>
  <c r="B1432" i="1" s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P1433" i="1" s="1"/>
  <c r="X1433" i="1" l="1"/>
  <c r="B1433" i="1" s="1"/>
  <c r="M1436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M1437" i="1" l="1"/>
  <c r="L1434" i="1"/>
  <c r="O1434" i="1" s="1"/>
  <c r="P1434" i="1" s="1"/>
  <c r="D1435" i="1"/>
  <c r="L1435" i="1" s="1"/>
  <c r="O1435" i="1" s="1"/>
  <c r="P1435" i="1" s="1"/>
  <c r="E1436" i="1"/>
  <c r="F1436" i="1"/>
  <c r="U1436" i="1"/>
  <c r="W1436" i="1" s="1"/>
  <c r="J1437" i="1"/>
  <c r="K1437" i="1" s="1"/>
  <c r="I1438" i="1"/>
  <c r="N1437" i="1"/>
  <c r="X1435" i="1" l="1"/>
  <c r="B1435" i="1" s="1"/>
  <c r="X1434" i="1"/>
  <c r="B1434" i="1" s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P1436" i="1" s="1"/>
  <c r="X1436" i="1" l="1"/>
  <c r="B1436" i="1" s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G1437" i="1" l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P1437" i="1" s="1"/>
  <c r="X1437" i="1" l="1"/>
  <c r="B1437" i="1" s="1"/>
  <c r="G1438" i="1"/>
  <c r="M1439" i="1"/>
  <c r="O1438" i="1"/>
  <c r="P1438" i="1" s="1"/>
  <c r="E1440" i="1"/>
  <c r="F1440" i="1"/>
  <c r="U1440" i="1"/>
  <c r="W1440" i="1" s="1"/>
  <c r="J1441" i="1"/>
  <c r="K1441" i="1" s="1"/>
  <c r="I1442" i="1"/>
  <c r="D1439" i="1"/>
  <c r="G1439" i="1" s="1"/>
  <c r="X1438" i="1" l="1"/>
  <c r="B1438" i="1" s="1"/>
  <c r="L1439" i="1"/>
  <c r="O1439" i="1" s="1"/>
  <c r="P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X1439" i="1" l="1"/>
  <c r="B1439" i="1" s="1"/>
  <c r="U1442" i="1"/>
  <c r="W1442" i="1" s="1"/>
  <c r="G1440" i="1"/>
  <c r="M1441" i="1"/>
  <c r="N1441" i="1" s="1"/>
  <c r="O1440" i="1"/>
  <c r="P1440" i="1" s="1"/>
  <c r="X1440" i="1" s="1"/>
  <c r="D1441" i="1"/>
  <c r="G1441" i="1" s="1"/>
  <c r="I1444" i="1"/>
  <c r="J1443" i="1"/>
  <c r="K1443" i="1" s="1"/>
  <c r="E1442" i="1"/>
  <c r="F1442" i="1"/>
  <c r="B1440" i="1" l="1"/>
  <c r="S1440" i="1"/>
  <c r="L1441" i="1"/>
  <c r="O1441" i="1" s="1"/>
  <c r="P1441" i="1" s="1"/>
  <c r="J1444" i="1"/>
  <c r="K1444" i="1" s="1"/>
  <c r="I1445" i="1"/>
  <c r="M1442" i="1"/>
  <c r="E1443" i="1"/>
  <c r="F1443" i="1"/>
  <c r="U1443" i="1"/>
  <c r="W1443" i="1" s="1"/>
  <c r="D1442" i="1"/>
  <c r="L1442" i="1" s="1"/>
  <c r="S1441" i="1" l="1"/>
  <c r="X1441" i="1"/>
  <c r="Y1440" i="1"/>
  <c r="D1443" i="1"/>
  <c r="L1443" i="1" s="1"/>
  <c r="Y1441" i="1"/>
  <c r="G1442" i="1"/>
  <c r="M1443" i="1"/>
  <c r="M1444" i="1" s="1"/>
  <c r="M1445" i="1" s="1"/>
  <c r="N1442" i="1"/>
  <c r="N1443" i="1" s="1"/>
  <c r="N1444" i="1" s="1"/>
  <c r="N1445" i="1" s="1"/>
  <c r="J1445" i="1"/>
  <c r="K1445" i="1" s="1"/>
  <c r="I1446" i="1"/>
  <c r="F1444" i="1"/>
  <c r="E1444" i="1"/>
  <c r="U1444" i="1"/>
  <c r="W1444" i="1" s="1"/>
  <c r="G1443" i="1" l="1"/>
  <c r="O1443" i="1"/>
  <c r="P1443" i="1" s="1"/>
  <c r="B1441" i="1"/>
  <c r="D1444" i="1"/>
  <c r="L1444" i="1" s="1"/>
  <c r="O1444" i="1" s="1"/>
  <c r="P1444" i="1" s="1"/>
  <c r="J1446" i="1"/>
  <c r="K1446" i="1" s="1"/>
  <c r="I1447" i="1"/>
  <c r="N1446" i="1"/>
  <c r="E1445" i="1"/>
  <c r="F1445" i="1"/>
  <c r="U1445" i="1"/>
  <c r="W1445" i="1" s="1"/>
  <c r="M1446" i="1"/>
  <c r="O1442" i="1"/>
  <c r="P1442" i="1" s="1"/>
  <c r="X1442" i="1" s="1"/>
  <c r="X1444" i="1" l="1"/>
  <c r="B1444" i="1" s="1"/>
  <c r="X1443" i="1"/>
  <c r="B1443" i="1" s="1"/>
  <c r="G1444" i="1"/>
  <c r="B1442" i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L1445" i="1" l="1"/>
  <c r="O1445" i="1" s="1"/>
  <c r="P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X1445" i="1" l="1"/>
  <c r="B1445" i="1" s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P1446" i="1" s="1"/>
  <c r="D1447" i="1"/>
  <c r="L1447" i="1" s="1"/>
  <c r="O1447" i="1" s="1"/>
  <c r="P1447" i="1" s="1"/>
  <c r="X1446" i="1" l="1"/>
  <c r="B1446" i="1" s="1"/>
  <c r="X1447" i="1"/>
  <c r="B1447" i="1" s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E1450" i="1" l="1"/>
  <c r="F1450" i="1"/>
  <c r="U1450" i="1"/>
  <c r="W1450" i="1" s="1"/>
  <c r="M1451" i="1"/>
  <c r="J1451" i="1"/>
  <c r="K1451" i="1" s="1"/>
  <c r="I1452" i="1"/>
  <c r="N1451" i="1"/>
  <c r="L1448" i="1"/>
  <c r="O1448" i="1" s="1"/>
  <c r="P1448" i="1" s="1"/>
  <c r="D1449" i="1"/>
  <c r="G1449" i="1" s="1"/>
  <c r="X1448" i="1" l="1"/>
  <c r="B1448" i="1" s="1"/>
  <c r="L1449" i="1"/>
  <c r="O1449" i="1" s="1"/>
  <c r="P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X1449" i="1" l="1"/>
  <c r="B1449" i="1" s="1"/>
  <c r="L1450" i="1"/>
  <c r="O1450" i="1" s="1"/>
  <c r="P1450" i="1" s="1"/>
  <c r="D1451" i="1"/>
  <c r="L1451" i="1" s="1"/>
  <c r="O1451" i="1" s="1"/>
  <c r="P1451" i="1" s="1"/>
  <c r="J1453" i="1"/>
  <c r="K1453" i="1" s="1"/>
  <c r="M1453" i="1"/>
  <c r="I1454" i="1"/>
  <c r="N1453" i="1"/>
  <c r="E1452" i="1"/>
  <c r="U1452" i="1"/>
  <c r="W1452" i="1" s="1"/>
  <c r="F1452" i="1"/>
  <c r="X1451" i="1" l="1"/>
  <c r="B1451" i="1" s="1"/>
  <c r="X1450" i="1"/>
  <c r="B1450" i="1" s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E1454" i="1" l="1"/>
  <c r="U1454" i="1"/>
  <c r="W1454" i="1" s="1"/>
  <c r="F1454" i="1"/>
  <c r="M1455" i="1"/>
  <c r="I1456" i="1"/>
  <c r="J1455" i="1"/>
  <c r="K1455" i="1" s="1"/>
  <c r="N1455" i="1"/>
  <c r="L1452" i="1"/>
  <c r="O1452" i="1" s="1"/>
  <c r="P1452" i="1" s="1"/>
  <c r="D1453" i="1"/>
  <c r="L1453" i="1" s="1"/>
  <c r="O1453" i="1" s="1"/>
  <c r="P1453" i="1" s="1"/>
  <c r="X1452" i="1" l="1"/>
  <c r="B1452" i="1" s="1"/>
  <c r="X1453" i="1"/>
  <c r="B1453" i="1" s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I1458" i="1" l="1"/>
  <c r="J1457" i="1"/>
  <c r="K1457" i="1" s="1"/>
  <c r="M1457" i="1"/>
  <c r="N1457" i="1"/>
  <c r="E1456" i="1"/>
  <c r="U1456" i="1"/>
  <c r="W1456" i="1" s="1"/>
  <c r="F1456" i="1"/>
  <c r="L1454" i="1"/>
  <c r="O1454" i="1" s="1"/>
  <c r="P1454" i="1" s="1"/>
  <c r="D1455" i="1"/>
  <c r="L1455" i="1" s="1"/>
  <c r="O1455" i="1" s="1"/>
  <c r="P1455" i="1" s="1"/>
  <c r="X1454" i="1" l="1"/>
  <c r="B1454" i="1" s="1"/>
  <c r="X1455" i="1"/>
  <c r="B1455" i="1" s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L1456" i="1" l="1"/>
  <c r="O1456" i="1" s="1"/>
  <c r="P1456" i="1" s="1"/>
  <c r="J1459" i="1"/>
  <c r="K1459" i="1" s="1"/>
  <c r="M1459" i="1"/>
  <c r="I1460" i="1"/>
  <c r="N1459" i="1"/>
  <c r="D1457" i="1"/>
  <c r="L1457" i="1" s="1"/>
  <c r="O1457" i="1" s="1"/>
  <c r="P1457" i="1" s="1"/>
  <c r="E1458" i="1"/>
  <c r="F1458" i="1"/>
  <c r="U1458" i="1"/>
  <c r="W1458" i="1" s="1"/>
  <c r="X1457" i="1" l="1"/>
  <c r="B1457" i="1" s="1"/>
  <c r="X1456" i="1"/>
  <c r="B1456" i="1" s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L1458" i="1" l="1"/>
  <c r="O1458" i="1" s="1"/>
  <c r="P1458" i="1" s="1"/>
  <c r="D1459" i="1"/>
  <c r="L1459" i="1" s="1"/>
  <c r="O1459" i="1" s="1"/>
  <c r="P1459" i="1" s="1"/>
  <c r="I1462" i="1"/>
  <c r="M1461" i="1"/>
  <c r="J1461" i="1"/>
  <c r="K1461" i="1" s="1"/>
  <c r="N1461" i="1"/>
  <c r="E1460" i="1"/>
  <c r="U1460" i="1"/>
  <c r="W1460" i="1" s="1"/>
  <c r="F1460" i="1"/>
  <c r="X1459" i="1" l="1"/>
  <c r="B1459" i="1" s="1"/>
  <c r="X1458" i="1"/>
  <c r="B1458" i="1" s="1"/>
  <c r="G1459" i="1"/>
  <c r="D1460" i="1"/>
  <c r="L1460" i="1" s="1"/>
  <c r="O1460" i="1" s="1"/>
  <c r="P1460" i="1" s="1"/>
  <c r="E1461" i="1"/>
  <c r="F1461" i="1"/>
  <c r="U1461" i="1"/>
  <c r="W1461" i="1" s="1"/>
  <c r="J1462" i="1"/>
  <c r="K1462" i="1" s="1"/>
  <c r="I1463" i="1"/>
  <c r="M1462" i="1"/>
  <c r="N1462" i="1"/>
  <c r="X1460" i="1" l="1"/>
  <c r="B1460" i="1" s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L1461" i="1" l="1"/>
  <c r="O1461" i="1" s="1"/>
  <c r="P1461" i="1" s="1"/>
  <c r="J1464" i="1"/>
  <c r="K1464" i="1" s="1"/>
  <c r="M1464" i="1"/>
  <c r="I1465" i="1"/>
  <c r="N1464" i="1"/>
  <c r="D1462" i="1"/>
  <c r="L1462" i="1" s="1"/>
  <c r="O1462" i="1" s="1"/>
  <c r="P1462" i="1" s="1"/>
  <c r="E1463" i="1"/>
  <c r="U1463" i="1"/>
  <c r="W1463" i="1" s="1"/>
  <c r="F1463" i="1"/>
  <c r="X1462" i="1" l="1"/>
  <c r="B1462" i="1" s="1"/>
  <c r="X1461" i="1"/>
  <c r="B1461" i="1" s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L1463" i="1" l="1"/>
  <c r="O1463" i="1" s="1"/>
  <c r="P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P1464" i="1" s="1"/>
  <c r="X1464" i="1" l="1"/>
  <c r="B1464" i="1" s="1"/>
  <c r="X1463" i="1"/>
  <c r="B1463" i="1" s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L1465" i="1" l="1"/>
  <c r="O1465" i="1" s="1"/>
  <c r="P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P1466" i="1" s="1"/>
  <c r="X1466" i="1" l="1"/>
  <c r="B1466" i="1" s="1"/>
  <c r="X1465" i="1"/>
  <c r="B1465" i="1" s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P1467" i="1" s="1"/>
  <c r="X1467" i="1" l="1"/>
  <c r="B1467" i="1" s="1"/>
  <c r="G1467" i="1"/>
  <c r="D1468" i="1"/>
  <c r="L1468" i="1" s="1"/>
  <c r="J1470" i="1"/>
  <c r="K1470" i="1" s="1"/>
  <c r="I1471" i="1"/>
  <c r="E1469" i="1"/>
  <c r="F1469" i="1"/>
  <c r="U1469" i="1"/>
  <c r="W1469" i="1" s="1"/>
  <c r="G1468" i="1" l="1"/>
  <c r="J1471" i="1"/>
  <c r="K1471" i="1" s="1"/>
  <c r="I1472" i="1"/>
  <c r="E1470" i="1"/>
  <c r="U1470" i="1"/>
  <c r="W1470" i="1" s="1"/>
  <c r="F1470" i="1"/>
  <c r="M1469" i="1"/>
  <c r="O1468" i="1"/>
  <c r="P1468" i="1" s="1"/>
  <c r="D1469" i="1"/>
  <c r="G1469" i="1" s="1"/>
  <c r="X1468" i="1" l="1"/>
  <c r="B1468" i="1" s="1"/>
  <c r="D1470" i="1"/>
  <c r="L1470" i="1" s="1"/>
  <c r="L1469" i="1"/>
  <c r="I1473" i="1"/>
  <c r="J1472" i="1"/>
  <c r="K1472" i="1" s="1"/>
  <c r="E1471" i="1"/>
  <c r="F1471" i="1"/>
  <c r="U1471" i="1"/>
  <c r="W1471" i="1" s="1"/>
  <c r="U1472" i="1" l="1"/>
  <c r="W1472" i="1" s="1"/>
  <c r="G1470" i="1"/>
  <c r="D1471" i="1"/>
  <c r="L1471" i="1" s="1"/>
  <c r="J1473" i="1"/>
  <c r="K1473" i="1" s="1"/>
  <c r="I1474" i="1"/>
  <c r="M1470" i="1"/>
  <c r="O1469" i="1"/>
  <c r="P1469" i="1" s="1"/>
  <c r="E1472" i="1"/>
  <c r="F1472" i="1"/>
  <c r="X1469" i="1" l="1"/>
  <c r="B1469" i="1" s="1"/>
  <c r="G1471" i="1"/>
  <c r="M1471" i="1"/>
  <c r="N1470" i="1"/>
  <c r="E1473" i="1"/>
  <c r="F1473" i="1"/>
  <c r="U1473" i="1"/>
  <c r="W1473" i="1" s="1"/>
  <c r="M1472" i="1"/>
  <c r="I1475" i="1"/>
  <c r="J1474" i="1"/>
  <c r="K1474" i="1" s="1"/>
  <c r="D1472" i="1"/>
  <c r="L1472" i="1" s="1"/>
  <c r="N1471" i="1" l="1"/>
  <c r="O1471" i="1" s="1"/>
  <c r="P1471" i="1" s="1"/>
  <c r="O1470" i="1"/>
  <c r="P1470" i="1" s="1"/>
  <c r="X1470" i="1" s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S1471" i="1" l="1"/>
  <c r="X1471" i="1"/>
  <c r="N1472" i="1"/>
  <c r="N1473" i="1" s="1"/>
  <c r="N1474" i="1" s="1"/>
  <c r="N1475" i="1" s="1"/>
  <c r="N1476" i="1" s="1"/>
  <c r="B1470" i="1"/>
  <c r="S1470" i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Y1471" i="1" l="1"/>
  <c r="O1472" i="1"/>
  <c r="P1472" i="1" s="1"/>
  <c r="O1473" i="1"/>
  <c r="P1473" i="1" s="1"/>
  <c r="B1471" i="1"/>
  <c r="Y1470" i="1"/>
  <c r="L1474" i="1"/>
  <c r="O1474" i="1" s="1"/>
  <c r="P1474" i="1" s="1"/>
  <c r="S1473" i="1"/>
  <c r="S1472" i="1"/>
  <c r="Y1472" i="1" s="1"/>
  <c r="D1475" i="1"/>
  <c r="L1475" i="1" s="1"/>
  <c r="O1475" i="1" s="1"/>
  <c r="P1475" i="1" s="1"/>
  <c r="F1476" i="1"/>
  <c r="U1476" i="1"/>
  <c r="W1476" i="1" s="1"/>
  <c r="E1476" i="1"/>
  <c r="I1478" i="1"/>
  <c r="J1477" i="1"/>
  <c r="K1477" i="1" s="1"/>
  <c r="N1477" i="1"/>
  <c r="M1477" i="1"/>
  <c r="X1475" i="1" l="1"/>
  <c r="B1475" i="1" s="1"/>
  <c r="X1474" i="1"/>
  <c r="B1474" i="1" s="1"/>
  <c r="X1473" i="1"/>
  <c r="B1473" i="1" s="1"/>
  <c r="X1472" i="1"/>
  <c r="B1472" i="1" s="1"/>
  <c r="G1475" i="1"/>
  <c r="Y1473" i="1"/>
  <c r="D1476" i="1"/>
  <c r="L1476" i="1" s="1"/>
  <c r="O1476" i="1" s="1"/>
  <c r="P1476" i="1" s="1"/>
  <c r="F1477" i="1"/>
  <c r="U1477" i="1"/>
  <c r="W1477" i="1" s="1"/>
  <c r="E1477" i="1"/>
  <c r="J1478" i="1"/>
  <c r="K1478" i="1" s="1"/>
  <c r="I1479" i="1"/>
  <c r="N1478" i="1"/>
  <c r="M1478" i="1"/>
  <c r="X1476" i="1" l="1"/>
  <c r="B1476" i="1" s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F1479" i="1" l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P1477" i="1" s="1"/>
  <c r="X1477" i="1" l="1"/>
  <c r="B1477" i="1" s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P1479" i="1" s="1"/>
  <c r="L1478" i="1"/>
  <c r="O1478" i="1" s="1"/>
  <c r="P1478" i="1" s="1"/>
  <c r="X1478" i="1" l="1"/>
  <c r="B1478" i="1" s="1"/>
  <c r="X1479" i="1"/>
  <c r="B1479" i="1" s="1"/>
  <c r="G1479" i="1"/>
  <c r="D1480" i="1"/>
  <c r="L1480" i="1" s="1"/>
  <c r="O1480" i="1" s="1"/>
  <c r="P1480" i="1" s="1"/>
  <c r="I1483" i="1"/>
  <c r="J1482" i="1"/>
  <c r="K1482" i="1" s="1"/>
  <c r="M1482" i="1"/>
  <c r="N1482" i="1"/>
  <c r="F1481" i="1"/>
  <c r="U1481" i="1"/>
  <c r="W1481" i="1" s="1"/>
  <c r="E1481" i="1"/>
  <c r="X1480" i="1" l="1"/>
  <c r="B1480" i="1" s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P1481" i="1" s="1"/>
  <c r="X1481" i="1" l="1"/>
  <c r="B1481" i="1" s="1"/>
  <c r="F1483" i="1"/>
  <c r="U1483" i="1"/>
  <c r="W1483" i="1" s="1"/>
  <c r="E1483" i="1"/>
  <c r="G1481" i="1"/>
  <c r="D1482" i="1"/>
  <c r="L1482" i="1" s="1"/>
  <c r="O1482" i="1" s="1"/>
  <c r="P1482" i="1" s="1"/>
  <c r="J1484" i="1"/>
  <c r="K1484" i="1" s="1"/>
  <c r="M1484" i="1"/>
  <c r="I1485" i="1"/>
  <c r="N1484" i="1"/>
  <c r="X1482" i="1" l="1"/>
  <c r="B1482" i="1" s="1"/>
  <c r="G1482" i="1"/>
  <c r="F1484" i="1"/>
  <c r="U1484" i="1"/>
  <c r="W1484" i="1" s="1"/>
  <c r="E1484" i="1"/>
  <c r="D1483" i="1"/>
  <c r="L1483" i="1" s="1"/>
  <c r="O1483" i="1" s="1"/>
  <c r="P1483" i="1" s="1"/>
  <c r="I1486" i="1"/>
  <c r="J1485" i="1"/>
  <c r="K1485" i="1" s="1"/>
  <c r="M1485" i="1"/>
  <c r="N1485" i="1"/>
  <c r="X1483" i="1" l="1"/>
  <c r="B1483" i="1" s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J1487" i="1" l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P1484" i="1" s="1"/>
  <c r="X1484" i="1" l="1"/>
  <c r="B1484" i="1" s="1"/>
  <c r="L1485" i="1"/>
  <c r="O1485" i="1" s="1"/>
  <c r="P1485" i="1" s="1"/>
  <c r="D1486" i="1"/>
  <c r="L1486" i="1" s="1"/>
  <c r="O1486" i="1" s="1"/>
  <c r="P1486" i="1" s="1"/>
  <c r="I1489" i="1"/>
  <c r="J1488" i="1"/>
  <c r="K1488" i="1" s="1"/>
  <c r="M1488" i="1"/>
  <c r="N1488" i="1"/>
  <c r="U1487" i="1"/>
  <c r="W1487" i="1" s="1"/>
  <c r="F1487" i="1"/>
  <c r="E1487" i="1"/>
  <c r="X1486" i="1" l="1"/>
  <c r="B1486" i="1" s="1"/>
  <c r="X1485" i="1"/>
  <c r="B1485" i="1" s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L1487" i="1" l="1"/>
  <c r="O1487" i="1" s="1"/>
  <c r="P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X1487" i="1" l="1"/>
  <c r="B1487" i="1" s="1"/>
  <c r="L1488" i="1"/>
  <c r="O1488" i="1" s="1"/>
  <c r="P1488" i="1" s="1"/>
  <c r="J1491" i="1"/>
  <c r="K1491" i="1" s="1"/>
  <c r="M1491" i="1"/>
  <c r="I1492" i="1"/>
  <c r="N1491" i="1"/>
  <c r="D1489" i="1"/>
  <c r="L1489" i="1" s="1"/>
  <c r="O1489" i="1" s="1"/>
  <c r="P1489" i="1" s="1"/>
  <c r="E1490" i="1"/>
  <c r="F1490" i="1"/>
  <c r="U1490" i="1"/>
  <c r="W1490" i="1" s="1"/>
  <c r="X1489" i="1" l="1"/>
  <c r="B1489" i="1" s="1"/>
  <c r="X1488" i="1"/>
  <c r="B1488" i="1" s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L1490" i="1" l="1"/>
  <c r="O1490" i="1" s="1"/>
  <c r="P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X1490" i="1" l="1"/>
  <c r="B1490" i="1" s="1"/>
  <c r="L1491" i="1"/>
  <c r="O1491" i="1" s="1"/>
  <c r="P1491" i="1" s="1"/>
  <c r="F1493" i="1"/>
  <c r="U1493" i="1"/>
  <c r="W1493" i="1" s="1"/>
  <c r="E1493" i="1"/>
  <c r="D1492" i="1"/>
  <c r="G1492" i="1" s="1"/>
  <c r="J1494" i="1"/>
  <c r="K1494" i="1" s="1"/>
  <c r="I1495" i="1"/>
  <c r="M1494" i="1"/>
  <c r="N1494" i="1"/>
  <c r="X1491" i="1" l="1"/>
  <c r="B1491" i="1" s="1"/>
  <c r="L1492" i="1"/>
  <c r="O1492" i="1" s="1"/>
  <c r="P1492" i="1" s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P1493" i="1" s="1"/>
  <c r="X1493" i="1" l="1"/>
  <c r="B1493" i="1" s="1"/>
  <c r="X1492" i="1"/>
  <c r="B1492" i="1" s="1"/>
  <c r="D1494" i="1"/>
  <c r="L1494" i="1" s="1"/>
  <c r="O1494" i="1" s="1"/>
  <c r="P1494" i="1" s="1"/>
  <c r="I1497" i="1"/>
  <c r="J1496" i="1"/>
  <c r="K1496" i="1" s="1"/>
  <c r="M1496" i="1"/>
  <c r="N1496" i="1"/>
  <c r="F1495" i="1"/>
  <c r="U1495" i="1"/>
  <c r="W1495" i="1" s="1"/>
  <c r="E1495" i="1"/>
  <c r="G1493" i="1"/>
  <c r="X1494" i="1" l="1"/>
  <c r="B1494" i="1" s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P1495" i="1" s="1"/>
  <c r="X1495" i="1" l="1"/>
  <c r="B1495" i="1" s="1"/>
  <c r="M1498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L1496" i="1" l="1"/>
  <c r="O1496" i="1" s="1"/>
  <c r="P1496" i="1" s="1"/>
  <c r="F1498" i="1"/>
  <c r="E1498" i="1"/>
  <c r="U1498" i="1"/>
  <c r="W1498" i="1" s="1"/>
  <c r="D1497" i="1"/>
  <c r="L1497" i="1" s="1"/>
  <c r="O1497" i="1" s="1"/>
  <c r="P1497" i="1" s="1"/>
  <c r="I1500" i="1"/>
  <c r="J1499" i="1"/>
  <c r="K1499" i="1" s="1"/>
  <c r="N1499" i="1"/>
  <c r="X1497" i="1" l="1"/>
  <c r="B1497" i="1" s="1"/>
  <c r="X1496" i="1"/>
  <c r="B1496" i="1" s="1"/>
  <c r="G1497" i="1"/>
  <c r="F1499" i="1"/>
  <c r="E1499" i="1"/>
  <c r="U1499" i="1"/>
  <c r="W1499" i="1" s="1"/>
  <c r="D1498" i="1"/>
  <c r="L1498" i="1" s="1"/>
  <c r="I1501" i="1"/>
  <c r="J1500" i="1"/>
  <c r="K1500" i="1" s="1"/>
  <c r="N1500" i="1"/>
  <c r="G1498" i="1" l="1"/>
  <c r="F1500" i="1"/>
  <c r="U1500" i="1"/>
  <c r="W1500" i="1" s="1"/>
  <c r="E1500" i="1"/>
  <c r="I1502" i="1"/>
  <c r="J1501" i="1"/>
  <c r="K1501" i="1" s="1"/>
  <c r="M1499" i="1"/>
  <c r="M1500" i="1" s="1"/>
  <c r="O1498" i="1"/>
  <c r="P1498" i="1" s="1"/>
  <c r="D1499" i="1"/>
  <c r="G1499" i="1" s="1"/>
  <c r="X1498" i="1" l="1"/>
  <c r="B1498" i="1" s="1"/>
  <c r="L1499" i="1"/>
  <c r="O1499" i="1" s="1"/>
  <c r="P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X1499" i="1" l="1"/>
  <c r="B1499" i="1" s="1"/>
  <c r="L1500" i="1"/>
  <c r="O1500" i="1" s="1"/>
  <c r="P1500" i="1" s="1"/>
  <c r="J1503" i="1"/>
  <c r="K1503" i="1" s="1"/>
  <c r="I1504" i="1"/>
  <c r="E1502" i="1"/>
  <c r="F1502" i="1"/>
  <c r="D1501" i="1"/>
  <c r="L1501" i="1" s="1"/>
  <c r="X1500" i="1" l="1"/>
  <c r="B1500" i="1" s="1"/>
  <c r="M1501" i="1"/>
  <c r="N1501" i="1" s="1"/>
  <c r="O1501" i="1" s="1"/>
  <c r="P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S1501" i="1" l="1"/>
  <c r="X1501" i="1"/>
  <c r="N1502" i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O1502" i="1" l="1"/>
  <c r="P1502" i="1" s="1"/>
  <c r="S1502" i="1"/>
  <c r="Y1502" i="1" s="1"/>
  <c r="Y1501" i="1"/>
  <c r="L1503" i="1"/>
  <c r="O1503" i="1" s="1"/>
  <c r="P1503" i="1" s="1"/>
  <c r="E1505" i="1"/>
  <c r="F1505" i="1"/>
  <c r="U1505" i="1"/>
  <c r="W1505" i="1" s="1"/>
  <c r="B1501" i="1"/>
  <c r="D1504" i="1"/>
  <c r="G1504" i="1" s="1"/>
  <c r="I1507" i="1"/>
  <c r="J1506" i="1"/>
  <c r="K1506" i="1" s="1"/>
  <c r="N1506" i="1"/>
  <c r="M1506" i="1"/>
  <c r="X1503" i="1" l="1"/>
  <c r="B1503" i="1" s="1"/>
  <c r="X1502" i="1"/>
  <c r="B1502" i="1" s="1"/>
  <c r="L1504" i="1"/>
  <c r="O1504" i="1" s="1"/>
  <c r="P1504" i="1" s="1"/>
  <c r="M1507" i="1"/>
  <c r="E1506" i="1"/>
  <c r="U1506" i="1"/>
  <c r="W1506" i="1" s="1"/>
  <c r="F1506" i="1"/>
  <c r="D1505" i="1"/>
  <c r="L1505" i="1" s="1"/>
  <c r="O1505" i="1" s="1"/>
  <c r="P1505" i="1" s="1"/>
  <c r="J1507" i="1"/>
  <c r="K1507" i="1" s="1"/>
  <c r="I1508" i="1"/>
  <c r="N1507" i="1"/>
  <c r="X1504" i="1" l="1"/>
  <c r="B1504" i="1" s="1"/>
  <c r="X1505" i="1"/>
  <c r="B1505" i="1" s="1"/>
  <c r="G1505" i="1"/>
  <c r="E1507" i="1"/>
  <c r="F1507" i="1"/>
  <c r="U1507" i="1"/>
  <c r="W1507" i="1" s="1"/>
  <c r="D1506" i="1"/>
  <c r="L1506" i="1" s="1"/>
  <c r="O1506" i="1" s="1"/>
  <c r="P1506" i="1" s="1"/>
  <c r="I1509" i="1"/>
  <c r="M1508" i="1"/>
  <c r="J1508" i="1"/>
  <c r="K1508" i="1" s="1"/>
  <c r="N1508" i="1"/>
  <c r="X1506" i="1" l="1"/>
  <c r="B1506" i="1" s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U1509" i="1" l="1"/>
  <c r="W1509" i="1" s="1"/>
  <c r="F1509" i="1"/>
  <c r="E1509" i="1"/>
  <c r="D1508" i="1"/>
  <c r="L1508" i="1" s="1"/>
  <c r="O1508" i="1" s="1"/>
  <c r="P1508" i="1" s="1"/>
  <c r="L1507" i="1"/>
  <c r="O1507" i="1" s="1"/>
  <c r="P1507" i="1" s="1"/>
  <c r="J1510" i="1"/>
  <c r="K1510" i="1" s="1"/>
  <c r="M1510" i="1"/>
  <c r="I1511" i="1"/>
  <c r="N1510" i="1"/>
  <c r="X1507" i="1" l="1"/>
  <c r="B1507" i="1" s="1"/>
  <c r="X1508" i="1"/>
  <c r="B1508" i="1" s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L1509" i="1" l="1"/>
  <c r="O1509" i="1" s="1"/>
  <c r="P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X1509" i="1" l="1"/>
  <c r="B1509" i="1" s="1"/>
  <c r="L1510" i="1"/>
  <c r="O1510" i="1" s="1"/>
  <c r="P1510" i="1" s="1"/>
  <c r="J1513" i="1"/>
  <c r="K1513" i="1" s="1"/>
  <c r="I1514" i="1"/>
  <c r="M1513" i="1"/>
  <c r="N1513" i="1"/>
  <c r="D1511" i="1"/>
  <c r="L1511" i="1" s="1"/>
  <c r="O1511" i="1" s="1"/>
  <c r="P1511" i="1" s="1"/>
  <c r="E1512" i="1"/>
  <c r="U1512" i="1"/>
  <c r="W1512" i="1" s="1"/>
  <c r="F1512" i="1"/>
  <c r="X1510" i="1" l="1"/>
  <c r="B1510" i="1" s="1"/>
  <c r="X1511" i="1"/>
  <c r="B1511" i="1" s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L1512" i="1" l="1"/>
  <c r="O1512" i="1" s="1"/>
  <c r="P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P1513" i="1" s="1"/>
  <c r="X1513" i="1" l="1"/>
  <c r="B1513" i="1" s="1"/>
  <c r="X1512" i="1"/>
  <c r="B1512" i="1" s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L1514" i="1" l="1"/>
  <c r="O1514" i="1" s="1"/>
  <c r="P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P1515" i="1" s="1"/>
  <c r="X1515" i="1" l="1"/>
  <c r="B1515" i="1" s="1"/>
  <c r="X1514" i="1"/>
  <c r="B1514" i="1" s="1"/>
  <c r="G1515" i="1"/>
  <c r="J1518" i="1"/>
  <c r="K1518" i="1" s="1"/>
  <c r="I1519" i="1"/>
  <c r="M1518" i="1"/>
  <c r="N1518" i="1"/>
  <c r="D1516" i="1"/>
  <c r="L1516" i="1" s="1"/>
  <c r="O1516" i="1" s="1"/>
  <c r="P1516" i="1" s="1"/>
  <c r="E1517" i="1"/>
  <c r="F1517" i="1"/>
  <c r="U1517" i="1"/>
  <c r="W1517" i="1" s="1"/>
  <c r="X1516" i="1" l="1"/>
  <c r="B1516" i="1" s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L1517" i="1" l="1"/>
  <c r="O1517" i="1" s="1"/>
  <c r="P1517" i="1" s="1"/>
  <c r="E1519" i="1"/>
  <c r="U1519" i="1"/>
  <c r="W1519" i="1" s="1"/>
  <c r="F1519" i="1"/>
  <c r="D1518" i="1"/>
  <c r="L1518" i="1" s="1"/>
  <c r="O1518" i="1" s="1"/>
  <c r="P1518" i="1" s="1"/>
  <c r="M1520" i="1"/>
  <c r="I1521" i="1"/>
  <c r="J1520" i="1"/>
  <c r="K1520" i="1" s="1"/>
  <c r="N1520" i="1"/>
  <c r="X1518" i="1" l="1"/>
  <c r="B1518" i="1" s="1"/>
  <c r="X1517" i="1"/>
  <c r="B1517" i="1" s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P1519" i="1" s="1"/>
  <c r="X1519" i="1" l="1"/>
  <c r="B1519" i="1" s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I1524" i="1" l="1"/>
  <c r="J1523" i="1"/>
  <c r="K1523" i="1" s="1"/>
  <c r="M1523" i="1"/>
  <c r="N1523" i="1"/>
  <c r="F1522" i="1"/>
  <c r="E1522" i="1"/>
  <c r="U1522" i="1"/>
  <c r="W1522" i="1" s="1"/>
  <c r="L1520" i="1"/>
  <c r="O1520" i="1" s="1"/>
  <c r="P1520" i="1" s="1"/>
  <c r="D1521" i="1"/>
  <c r="G1521" i="1" s="1"/>
  <c r="X1520" i="1" l="1"/>
  <c r="B1520" i="1" s="1"/>
  <c r="L1521" i="1"/>
  <c r="O1521" i="1" s="1"/>
  <c r="P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X1521" i="1" l="1"/>
  <c r="B1521" i="1" s="1"/>
  <c r="L1522" i="1"/>
  <c r="O1522" i="1" s="1"/>
  <c r="P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X1522" i="1" l="1"/>
  <c r="B1522" i="1" s="1"/>
  <c r="L1523" i="1"/>
  <c r="O1523" i="1" s="1"/>
  <c r="P1523" i="1" s="1"/>
  <c r="E1525" i="1"/>
  <c r="F1525" i="1"/>
  <c r="U1525" i="1"/>
  <c r="W1525" i="1" s="1"/>
  <c r="D1524" i="1"/>
  <c r="L1524" i="1" s="1"/>
  <c r="O1524" i="1" s="1"/>
  <c r="P1524" i="1" s="1"/>
  <c r="I1527" i="1"/>
  <c r="J1526" i="1"/>
  <c r="K1526" i="1" s="1"/>
  <c r="M1526" i="1"/>
  <c r="N1526" i="1"/>
  <c r="X1524" i="1" l="1"/>
  <c r="B1524" i="1" s="1"/>
  <c r="X1523" i="1"/>
  <c r="B1523" i="1" s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P1525" i="1" s="1"/>
  <c r="X1525" i="1" l="1"/>
  <c r="B1525" i="1" s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I1530" i="1" l="1"/>
  <c r="J1529" i="1"/>
  <c r="K1529" i="1" s="1"/>
  <c r="N1529" i="1"/>
  <c r="E1528" i="1"/>
  <c r="U1528" i="1"/>
  <c r="W1528" i="1" s="1"/>
  <c r="F1528" i="1"/>
  <c r="M1529" i="1"/>
  <c r="L1526" i="1"/>
  <c r="O1526" i="1" s="1"/>
  <c r="P1526" i="1" s="1"/>
  <c r="D1527" i="1"/>
  <c r="G1527" i="1" s="1"/>
  <c r="X1526" i="1" l="1"/>
  <c r="B1526" i="1" s="1"/>
  <c r="L1527" i="1"/>
  <c r="O1527" i="1" s="1"/>
  <c r="P1527" i="1" s="1"/>
  <c r="D1528" i="1"/>
  <c r="L1528" i="1" s="1"/>
  <c r="O1528" i="1" s="1"/>
  <c r="P1528" i="1" s="1"/>
  <c r="E1529" i="1"/>
  <c r="U1529" i="1"/>
  <c r="W1529" i="1" s="1"/>
  <c r="F1529" i="1"/>
  <c r="I1531" i="1"/>
  <c r="J1530" i="1"/>
  <c r="K1530" i="1" s="1"/>
  <c r="N1530" i="1"/>
  <c r="X1528" i="1" l="1"/>
  <c r="B1528" i="1" s="1"/>
  <c r="X1527" i="1"/>
  <c r="B1527" i="1" s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L1529" i="1" l="1"/>
  <c r="O1529" i="1" s="1"/>
  <c r="P1529" i="1" s="1"/>
  <c r="E1531" i="1"/>
  <c r="U1531" i="1"/>
  <c r="W1531" i="1" s="1"/>
  <c r="F1531" i="1"/>
  <c r="J1532" i="1"/>
  <c r="K1532" i="1" s="1"/>
  <c r="I1533" i="1"/>
  <c r="M1530" i="1"/>
  <c r="D1530" i="1"/>
  <c r="G1530" i="1" s="1"/>
  <c r="X1529" i="1" l="1"/>
  <c r="B1529" i="1" s="1"/>
  <c r="L1530" i="1"/>
  <c r="O1530" i="1" s="1"/>
  <c r="P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P1531" i="1" s="1"/>
  <c r="X1531" i="1" l="1"/>
  <c r="B1531" i="1" s="1"/>
  <c r="X1530" i="1"/>
  <c r="B1530" i="1" s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L1532" i="1" l="1"/>
  <c r="M1533" i="1" s="1"/>
  <c r="N1533" i="1" s="1"/>
  <c r="N1534" i="1" s="1"/>
  <c r="E1534" i="1"/>
  <c r="U1534" i="1"/>
  <c r="W1534" i="1" s="1"/>
  <c r="F1534" i="1"/>
  <c r="J1535" i="1"/>
  <c r="K1535" i="1" s="1"/>
  <c r="I1536" i="1"/>
  <c r="D1533" i="1"/>
  <c r="G1533" i="1" s="1"/>
  <c r="O1532" i="1" l="1"/>
  <c r="P1532" i="1" s="1"/>
  <c r="L1533" i="1"/>
  <c r="O1533" i="1" s="1"/>
  <c r="P1533" i="1" s="1"/>
  <c r="X1533" i="1" s="1"/>
  <c r="J1536" i="1"/>
  <c r="K1536" i="1" s="1"/>
  <c r="I1537" i="1"/>
  <c r="M1534" i="1"/>
  <c r="F1535" i="1"/>
  <c r="E1535" i="1"/>
  <c r="U1535" i="1"/>
  <c r="W1535" i="1" s="1"/>
  <c r="D1534" i="1"/>
  <c r="L1534" i="1" s="1"/>
  <c r="O1534" i="1" s="1"/>
  <c r="P1534" i="1" s="1"/>
  <c r="X1534" i="1" s="1"/>
  <c r="S1532" i="1" l="1"/>
  <c r="X1532" i="1"/>
  <c r="M1535" i="1"/>
  <c r="B1534" i="1"/>
  <c r="Y1534" i="1"/>
  <c r="Y1532" i="1"/>
  <c r="G1534" i="1"/>
  <c r="B1533" i="1"/>
  <c r="S1533" i="1"/>
  <c r="Y1533" i="1" s="1"/>
  <c r="F1536" i="1"/>
  <c r="E1536" i="1"/>
  <c r="U1536" i="1"/>
  <c r="W1536" i="1" s="1"/>
  <c r="I1538" i="1"/>
  <c r="J1537" i="1"/>
  <c r="K1537" i="1" s="1"/>
  <c r="D1535" i="1"/>
  <c r="G1535" i="1" s="1"/>
  <c r="M1536" i="1" l="1"/>
  <c r="M1537" i="1" s="1"/>
  <c r="N1535" i="1"/>
  <c r="N1536" i="1" s="1"/>
  <c r="N1537" i="1" s="1"/>
  <c r="N1538" i="1" s="1"/>
  <c r="B1532" i="1"/>
  <c r="I1539" i="1"/>
  <c r="J1538" i="1"/>
  <c r="K1538" i="1" s="1"/>
  <c r="E1537" i="1"/>
  <c r="F1537" i="1"/>
  <c r="U1537" i="1"/>
  <c r="W1537" i="1" s="1"/>
  <c r="M1538" i="1"/>
  <c r="D1536" i="1"/>
  <c r="G1536" i="1" s="1"/>
  <c r="L1535" i="1"/>
  <c r="O1535" i="1" l="1"/>
  <c r="P1535" i="1" s="1"/>
  <c r="D1537" i="1"/>
  <c r="L1537" i="1" s="1"/>
  <c r="O1537" i="1" s="1"/>
  <c r="P1537" i="1" s="1"/>
  <c r="F1538" i="1"/>
  <c r="E1538" i="1"/>
  <c r="U1538" i="1"/>
  <c r="W1538" i="1" s="1"/>
  <c r="L1536" i="1"/>
  <c r="O1536" i="1" s="1"/>
  <c r="P1536" i="1" s="1"/>
  <c r="I1540" i="1"/>
  <c r="J1539" i="1"/>
  <c r="K1539" i="1" s="1"/>
  <c r="M1539" i="1"/>
  <c r="N1539" i="1"/>
  <c r="X1536" i="1" l="1"/>
  <c r="B1536" i="1" s="1"/>
  <c r="X1537" i="1"/>
  <c r="B1537" i="1" s="1"/>
  <c r="X1535" i="1"/>
  <c r="B1535" i="1" s="1"/>
  <c r="G1537" i="1"/>
  <c r="M1540" i="1"/>
  <c r="I1541" i="1"/>
  <c r="J1540" i="1"/>
  <c r="K1540" i="1" s="1"/>
  <c r="N1540" i="1"/>
  <c r="D1538" i="1"/>
  <c r="L1538" i="1" s="1"/>
  <c r="O1538" i="1" s="1"/>
  <c r="P1538" i="1" s="1"/>
  <c r="F1539" i="1"/>
  <c r="U1539" i="1"/>
  <c r="W1539" i="1" s="1"/>
  <c r="E1539" i="1"/>
  <c r="X1538" i="1" l="1"/>
  <c r="B1538" i="1" s="1"/>
  <c r="F1540" i="1"/>
  <c r="E1540" i="1"/>
  <c r="U1540" i="1"/>
  <c r="W1540" i="1" s="1"/>
  <c r="G1538" i="1"/>
  <c r="D1539" i="1"/>
  <c r="L1539" i="1" s="1"/>
  <c r="O1539" i="1" s="1"/>
  <c r="P1539" i="1" s="1"/>
  <c r="I1542" i="1"/>
  <c r="M1541" i="1"/>
  <c r="J1541" i="1"/>
  <c r="K1541" i="1" s="1"/>
  <c r="N1541" i="1"/>
  <c r="X1539" i="1" l="1"/>
  <c r="B1539" i="1" s="1"/>
  <c r="G1539" i="1"/>
  <c r="I1543" i="1"/>
  <c r="M1542" i="1"/>
  <c r="J1542" i="1"/>
  <c r="K1542" i="1" s="1"/>
  <c r="N1542" i="1"/>
  <c r="D1540" i="1"/>
  <c r="L1540" i="1" s="1"/>
  <c r="O1540" i="1" s="1"/>
  <c r="P1540" i="1" s="1"/>
  <c r="F1541" i="1"/>
  <c r="E1541" i="1"/>
  <c r="U1541" i="1"/>
  <c r="W1541" i="1" s="1"/>
  <c r="X1540" i="1" l="1"/>
  <c r="B1540" i="1" s="1"/>
  <c r="G1540" i="1"/>
  <c r="F1542" i="1"/>
  <c r="U1542" i="1"/>
  <c r="W1542" i="1" s="1"/>
  <c r="E1542" i="1"/>
  <c r="D1541" i="1"/>
  <c r="L1541" i="1" s="1"/>
  <c r="O1541" i="1" s="1"/>
  <c r="P1541" i="1" s="1"/>
  <c r="I1544" i="1"/>
  <c r="J1543" i="1"/>
  <c r="K1543" i="1" s="1"/>
  <c r="M1543" i="1"/>
  <c r="N1543" i="1"/>
  <c r="X1541" i="1" l="1"/>
  <c r="B1541" i="1" s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P1542" i="1" s="1"/>
  <c r="X1542" i="1" l="1"/>
  <c r="B1542" i="1" s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L1543" i="1" l="1"/>
  <c r="O1543" i="1" s="1"/>
  <c r="P1543" i="1" s="1"/>
  <c r="D1544" i="1"/>
  <c r="L1544" i="1" s="1"/>
  <c r="O1544" i="1" s="1"/>
  <c r="P1544" i="1" s="1"/>
  <c r="I1547" i="1"/>
  <c r="J1546" i="1"/>
  <c r="K1546" i="1" s="1"/>
  <c r="M1546" i="1"/>
  <c r="N1546" i="1"/>
  <c r="F1545" i="1"/>
  <c r="E1545" i="1"/>
  <c r="U1545" i="1"/>
  <c r="W1545" i="1" s="1"/>
  <c r="X1544" i="1" l="1"/>
  <c r="B1544" i="1" s="1"/>
  <c r="X1543" i="1"/>
  <c r="B1543" i="1" s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J1548" i="1" l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P1545" i="1" s="1"/>
  <c r="X1545" i="1" l="1"/>
  <c r="B1545" i="1" s="1"/>
  <c r="L1546" i="1"/>
  <c r="O1546" i="1" s="1"/>
  <c r="P1546" i="1" s="1"/>
  <c r="D1547" i="1"/>
  <c r="L1547" i="1" s="1"/>
  <c r="O1547" i="1" s="1"/>
  <c r="P1547" i="1" s="1"/>
  <c r="I1550" i="1"/>
  <c r="J1549" i="1"/>
  <c r="K1549" i="1" s="1"/>
  <c r="M1549" i="1"/>
  <c r="N1549" i="1"/>
  <c r="F1548" i="1"/>
  <c r="U1548" i="1"/>
  <c r="W1548" i="1" s="1"/>
  <c r="E1548" i="1"/>
  <c r="X1546" i="1" l="1"/>
  <c r="B1546" i="1" s="1"/>
  <c r="X1547" i="1"/>
  <c r="B1547" i="1" s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F1550" i="1" l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P1549" i="1" s="1"/>
  <c r="L1548" i="1"/>
  <c r="O1548" i="1" s="1"/>
  <c r="P1548" i="1" s="1"/>
  <c r="X1549" i="1" l="1"/>
  <c r="B1549" i="1" s="1"/>
  <c r="X1548" i="1"/>
  <c r="B1548" i="1" s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P1550" i="1" s="1"/>
  <c r="G1549" i="1"/>
  <c r="X1550" i="1" l="1"/>
  <c r="B1550" i="1" s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L1551" i="1" l="1"/>
  <c r="O1551" i="1" s="1"/>
  <c r="P1551" i="1" s="1"/>
  <c r="J1554" i="1"/>
  <c r="K1554" i="1" s="1"/>
  <c r="I1555" i="1"/>
  <c r="M1554" i="1"/>
  <c r="N1554" i="1"/>
  <c r="D1552" i="1"/>
  <c r="L1552" i="1" s="1"/>
  <c r="O1552" i="1" s="1"/>
  <c r="P1552" i="1" s="1"/>
  <c r="F1553" i="1"/>
  <c r="U1553" i="1"/>
  <c r="W1553" i="1" s="1"/>
  <c r="E1553" i="1"/>
  <c r="X1552" i="1" l="1"/>
  <c r="B1552" i="1" s="1"/>
  <c r="X1551" i="1"/>
  <c r="B1551" i="1" s="1"/>
  <c r="G1552" i="1"/>
  <c r="D1553" i="1"/>
  <c r="L1553" i="1" s="1"/>
  <c r="O1553" i="1" s="1"/>
  <c r="P1553" i="1" s="1"/>
  <c r="I1556" i="1"/>
  <c r="J1555" i="1"/>
  <c r="K1555" i="1" s="1"/>
  <c r="M1555" i="1"/>
  <c r="N1555" i="1"/>
  <c r="F1554" i="1"/>
  <c r="E1554" i="1"/>
  <c r="U1554" i="1"/>
  <c r="W1554" i="1" s="1"/>
  <c r="X1553" i="1" l="1"/>
  <c r="B1553" i="1" s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P1554" i="1" s="1"/>
  <c r="X1554" i="1" l="1"/>
  <c r="B1554" i="1" s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P1555" i="1" s="1"/>
  <c r="G1554" i="1"/>
  <c r="X1555" i="1" l="1"/>
  <c r="B1555" i="1" s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M1559" i="1" l="1"/>
  <c r="L1556" i="1"/>
  <c r="O1556" i="1" s="1"/>
  <c r="P1556" i="1" s="1"/>
  <c r="D1557" i="1"/>
  <c r="G1557" i="1" s="1"/>
  <c r="J1559" i="1"/>
  <c r="K1559" i="1" s="1"/>
  <c r="I1560" i="1"/>
  <c r="N1559" i="1"/>
  <c r="F1558" i="1"/>
  <c r="U1558" i="1"/>
  <c r="W1558" i="1" s="1"/>
  <c r="E1558" i="1"/>
  <c r="X1556" i="1" l="1"/>
  <c r="B1556" i="1" s="1"/>
  <c r="L1557" i="1"/>
  <c r="O1557" i="1" s="1"/>
  <c r="P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P1558" i="1" s="1"/>
  <c r="X1557" i="1" l="1"/>
  <c r="B1557" i="1" s="1"/>
  <c r="X1558" i="1"/>
  <c r="B1558" i="1" s="1"/>
  <c r="G1558" i="1"/>
  <c r="D1559" i="1"/>
  <c r="L1559" i="1" s="1"/>
  <c r="I1562" i="1"/>
  <c r="J1561" i="1"/>
  <c r="K1561" i="1" s="1"/>
  <c r="F1560" i="1"/>
  <c r="U1560" i="1"/>
  <c r="W1560" i="1" s="1"/>
  <c r="E1560" i="1"/>
  <c r="G1559" i="1" l="1"/>
  <c r="O1559" i="1"/>
  <c r="P1559" i="1" s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X1559" i="1" l="1"/>
  <c r="B1559" i="1" s="1"/>
  <c r="L1560" i="1"/>
  <c r="M1561" i="1" s="1"/>
  <c r="N1561" i="1" s="1"/>
  <c r="N1562" i="1" s="1"/>
  <c r="F1562" i="1"/>
  <c r="U1562" i="1"/>
  <c r="W1562" i="1" s="1"/>
  <c r="E1562" i="1"/>
  <c r="J1563" i="1"/>
  <c r="K1563" i="1" s="1"/>
  <c r="I1564" i="1"/>
  <c r="D1561" i="1"/>
  <c r="G1561" i="1" s="1"/>
  <c r="L1561" i="1" l="1"/>
  <c r="O1561" i="1" s="1"/>
  <c r="P1561" i="1" s="1"/>
  <c r="X1561" i="1" s="1"/>
  <c r="O1560" i="1"/>
  <c r="P1560" i="1" s="1"/>
  <c r="F1563" i="1"/>
  <c r="E1563" i="1"/>
  <c r="U1563" i="1"/>
  <c r="W1563" i="1" s="1"/>
  <c r="J1564" i="1"/>
  <c r="K1564" i="1" s="1"/>
  <c r="U1564" i="1" s="1"/>
  <c r="W1564" i="1" s="1"/>
  <c r="I1565" i="1"/>
  <c r="D1562" i="1"/>
  <c r="L1562" i="1" s="1"/>
  <c r="O1562" i="1" s="1"/>
  <c r="P1562" i="1" s="1"/>
  <c r="X1562" i="1" s="1"/>
  <c r="M1562" i="1"/>
  <c r="X1560" i="1" l="1"/>
  <c r="B1560" i="1" s="1"/>
  <c r="M1563" i="1"/>
  <c r="N1563" i="1" s="1"/>
  <c r="B1562" i="1"/>
  <c r="Y1562" i="1"/>
  <c r="S1560" i="1"/>
  <c r="Y1560" i="1" s="1"/>
  <c r="B1561" i="1"/>
  <c r="S1561" i="1"/>
  <c r="Y1561" i="1" s="1"/>
  <c r="G1562" i="1"/>
  <c r="J1565" i="1"/>
  <c r="K1565" i="1" s="1"/>
  <c r="I1566" i="1"/>
  <c r="F1564" i="1"/>
  <c r="E1564" i="1"/>
  <c r="D1563" i="1"/>
  <c r="G1563" i="1" s="1"/>
  <c r="L1563" i="1" l="1"/>
  <c r="O1563" i="1" s="1"/>
  <c r="P1563" i="1" s="1"/>
  <c r="D1564" i="1"/>
  <c r="L1564" i="1" s="1"/>
  <c r="M1564" i="1"/>
  <c r="N1564" i="1" s="1"/>
  <c r="N1565" i="1" s="1"/>
  <c r="N1566" i="1" s="1"/>
  <c r="J1566" i="1"/>
  <c r="K1566" i="1" s="1"/>
  <c r="I1567" i="1"/>
  <c r="E1565" i="1"/>
  <c r="U1565" i="1"/>
  <c r="W1565" i="1" s="1"/>
  <c r="F1565" i="1"/>
  <c r="S1563" i="1" l="1"/>
  <c r="X1563" i="1"/>
  <c r="G1564" i="1"/>
  <c r="I1568" i="1"/>
  <c r="J1567" i="1"/>
  <c r="K1567" i="1" s="1"/>
  <c r="N1567" i="1"/>
  <c r="Y1563" i="1"/>
  <c r="U1566" i="1"/>
  <c r="W1566" i="1" s="1"/>
  <c r="E1566" i="1"/>
  <c r="F1566" i="1"/>
  <c r="M1565" i="1"/>
  <c r="M1566" i="1" s="1"/>
  <c r="M1567" i="1" s="1"/>
  <c r="O1564" i="1"/>
  <c r="P1564" i="1" s="1"/>
  <c r="X1564" i="1" s="1"/>
  <c r="D1565" i="1"/>
  <c r="G1565" i="1" s="1"/>
  <c r="M1568" i="1" l="1"/>
  <c r="L1565" i="1"/>
  <c r="O1565" i="1" s="1"/>
  <c r="P1565" i="1" s="1"/>
  <c r="B1564" i="1"/>
  <c r="S1564" i="1"/>
  <c r="Y1564" i="1" s="1"/>
  <c r="B1563" i="1"/>
  <c r="F1567" i="1"/>
  <c r="E1567" i="1"/>
  <c r="U1567" i="1"/>
  <c r="W1567" i="1" s="1"/>
  <c r="D1566" i="1"/>
  <c r="L1566" i="1" s="1"/>
  <c r="O1566" i="1" s="1"/>
  <c r="P1566" i="1" s="1"/>
  <c r="J1568" i="1"/>
  <c r="K1568" i="1" s="1"/>
  <c r="I1569" i="1"/>
  <c r="N1568" i="1"/>
  <c r="X1565" i="1" l="1"/>
  <c r="B1565" i="1" s="1"/>
  <c r="X1566" i="1"/>
  <c r="B1566" i="1" s="1"/>
  <c r="M1569" i="1"/>
  <c r="G1566" i="1"/>
  <c r="F1568" i="1"/>
  <c r="E1568" i="1"/>
  <c r="U1568" i="1"/>
  <c r="W1568" i="1" s="1"/>
  <c r="D1567" i="1"/>
  <c r="L1567" i="1" s="1"/>
  <c r="O1567" i="1" s="1"/>
  <c r="P1567" i="1" s="1"/>
  <c r="J1569" i="1"/>
  <c r="K1569" i="1" s="1"/>
  <c r="I1570" i="1"/>
  <c r="N1569" i="1"/>
  <c r="X1567" i="1" l="1"/>
  <c r="B1567" i="1" s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P1568" i="1" s="1"/>
  <c r="X1568" i="1" l="1"/>
  <c r="B1568" i="1" s="1"/>
  <c r="D1569" i="1"/>
  <c r="L1569" i="1" s="1"/>
  <c r="O1569" i="1" s="1"/>
  <c r="P1569" i="1" s="1"/>
  <c r="M1571" i="1"/>
  <c r="J1571" i="1"/>
  <c r="K1571" i="1" s="1"/>
  <c r="I1572" i="1"/>
  <c r="N1571" i="1"/>
  <c r="E1570" i="1"/>
  <c r="U1570" i="1"/>
  <c r="W1570" i="1" s="1"/>
  <c r="F1570" i="1"/>
  <c r="G1568" i="1"/>
  <c r="X1569" i="1" l="1"/>
  <c r="B1569" i="1" s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L1570" i="1" l="1"/>
  <c r="O1570" i="1" s="1"/>
  <c r="P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X1570" i="1" l="1"/>
  <c r="B1570" i="1" s="1"/>
  <c r="L1571" i="1"/>
  <c r="O1571" i="1" s="1"/>
  <c r="P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X1571" i="1" l="1"/>
  <c r="B1571" i="1" s="1"/>
  <c r="L1572" i="1"/>
  <c r="O1572" i="1" s="1"/>
  <c r="P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X1572" i="1" l="1"/>
  <c r="B1572" i="1" s="1"/>
  <c r="L1573" i="1"/>
  <c r="O1573" i="1" s="1"/>
  <c r="P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X1573" i="1" l="1"/>
  <c r="B1573" i="1" s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P1574" i="1" s="1"/>
  <c r="D1575" i="1"/>
  <c r="L1575" i="1" s="1"/>
  <c r="O1575" i="1" s="1"/>
  <c r="P1575" i="1" s="1"/>
  <c r="X1575" i="1" l="1"/>
  <c r="B1575" i="1" s="1"/>
  <c r="X1574" i="1"/>
  <c r="B1574" i="1" s="1"/>
  <c r="D1576" i="1"/>
  <c r="L1576" i="1" s="1"/>
  <c r="O1576" i="1" s="1"/>
  <c r="P1576" i="1" s="1"/>
  <c r="G1575" i="1"/>
  <c r="J1578" i="1"/>
  <c r="K1578" i="1" s="1"/>
  <c r="I1579" i="1"/>
  <c r="M1578" i="1"/>
  <c r="N1578" i="1"/>
  <c r="F1577" i="1"/>
  <c r="U1577" i="1"/>
  <c r="W1577" i="1" s="1"/>
  <c r="E1577" i="1"/>
  <c r="X1576" i="1" l="1"/>
  <c r="B1576" i="1" s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L1577" i="1" l="1"/>
  <c r="O1577" i="1" s="1"/>
  <c r="P1577" i="1" s="1"/>
  <c r="D1578" i="1"/>
  <c r="L1578" i="1" s="1"/>
  <c r="O1578" i="1" s="1"/>
  <c r="P1578" i="1" s="1"/>
  <c r="E1579" i="1"/>
  <c r="U1579" i="1"/>
  <c r="W1579" i="1" s="1"/>
  <c r="F1579" i="1"/>
  <c r="M1580" i="1"/>
  <c r="J1580" i="1"/>
  <c r="K1580" i="1" s="1"/>
  <c r="I1581" i="1"/>
  <c r="N1580" i="1"/>
  <c r="X1578" i="1" l="1"/>
  <c r="B1578" i="1" s="1"/>
  <c r="X1577" i="1"/>
  <c r="B1577" i="1" s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L1579" i="1" l="1"/>
  <c r="O1579" i="1" s="1"/>
  <c r="P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P1580" i="1" s="1"/>
  <c r="X1580" i="1" l="1"/>
  <c r="B1580" i="1" s="1"/>
  <c r="X1579" i="1"/>
  <c r="B1579" i="1" s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L1581" i="1" l="1"/>
  <c r="O1581" i="1" s="1"/>
  <c r="P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X1581" i="1" l="1"/>
  <c r="B1581" i="1" s="1"/>
  <c r="L1582" i="1"/>
  <c r="O1582" i="1" s="1"/>
  <c r="P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X1582" i="1" l="1"/>
  <c r="B1582" i="1" s="1"/>
  <c r="L1583" i="1"/>
  <c r="O1583" i="1" s="1"/>
  <c r="P1583" i="1" s="1"/>
  <c r="I1587" i="1"/>
  <c r="J1586" i="1"/>
  <c r="K1586" i="1" s="1"/>
  <c r="M1586" i="1"/>
  <c r="N1586" i="1"/>
  <c r="D1584" i="1"/>
  <c r="L1584" i="1" s="1"/>
  <c r="O1584" i="1" s="1"/>
  <c r="P1584" i="1" s="1"/>
  <c r="E1585" i="1"/>
  <c r="F1585" i="1"/>
  <c r="U1585" i="1"/>
  <c r="W1585" i="1" s="1"/>
  <c r="X1584" i="1" l="1"/>
  <c r="B1584" i="1" s="1"/>
  <c r="X1583" i="1"/>
  <c r="B1583" i="1" s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L1585" i="1" l="1"/>
  <c r="O1585" i="1" s="1"/>
  <c r="P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P1586" i="1" s="1"/>
  <c r="X1586" i="1" l="1"/>
  <c r="B1586" i="1" s="1"/>
  <c r="X1585" i="1"/>
  <c r="B1585" i="1" s="1"/>
  <c r="M1589" i="1"/>
  <c r="E1588" i="1"/>
  <c r="F1588" i="1"/>
  <c r="U1588" i="1"/>
  <c r="W1588" i="1" s="1"/>
  <c r="D1587" i="1"/>
  <c r="L1587" i="1" s="1"/>
  <c r="O1587" i="1" s="1"/>
  <c r="P1587" i="1" s="1"/>
  <c r="G1586" i="1"/>
  <c r="J1589" i="1"/>
  <c r="K1589" i="1" s="1"/>
  <c r="I1590" i="1"/>
  <c r="N1589" i="1"/>
  <c r="X1587" i="1" l="1"/>
  <c r="B1587" i="1" s="1"/>
  <c r="G1587" i="1"/>
  <c r="J1590" i="1"/>
  <c r="K1590" i="1" s="1"/>
  <c r="I1591" i="1"/>
  <c r="N1590" i="1"/>
  <c r="D1588" i="1"/>
  <c r="L1588" i="1" s="1"/>
  <c r="O1588" i="1" s="1"/>
  <c r="P1588" i="1" s="1"/>
  <c r="E1589" i="1"/>
  <c r="F1589" i="1"/>
  <c r="U1589" i="1"/>
  <c r="W1589" i="1" s="1"/>
  <c r="M1590" i="1"/>
  <c r="X1588" i="1" l="1"/>
  <c r="B1588" i="1" s="1"/>
  <c r="G1588" i="1"/>
  <c r="D1589" i="1"/>
  <c r="L1589" i="1" s="1"/>
  <c r="O1589" i="1" s="1"/>
  <c r="P1589" i="1" s="1"/>
  <c r="I1592" i="1"/>
  <c r="J1591" i="1"/>
  <c r="K1591" i="1" s="1"/>
  <c r="E1590" i="1"/>
  <c r="U1590" i="1"/>
  <c r="W1590" i="1" s="1"/>
  <c r="F1590" i="1"/>
  <c r="X1589" i="1" l="1"/>
  <c r="B1589" i="1" s="1"/>
  <c r="G1589" i="1"/>
  <c r="E1591" i="1"/>
  <c r="F1591" i="1"/>
  <c r="U1591" i="1"/>
  <c r="W1591" i="1" s="1"/>
  <c r="D1590" i="1"/>
  <c r="L1590" i="1" s="1"/>
  <c r="J1592" i="1"/>
  <c r="K1592" i="1" s="1"/>
  <c r="U1592" i="1" s="1"/>
  <c r="W1592" i="1" s="1"/>
  <c r="I1593" i="1"/>
  <c r="G1590" i="1" l="1"/>
  <c r="J1593" i="1"/>
  <c r="K1593" i="1" s="1"/>
  <c r="I1594" i="1"/>
  <c r="M1591" i="1"/>
  <c r="N1591" i="1" s="1"/>
  <c r="O1590" i="1"/>
  <c r="P1590" i="1" s="1"/>
  <c r="E1592" i="1"/>
  <c r="F1592" i="1"/>
  <c r="D1591" i="1"/>
  <c r="G1591" i="1" s="1"/>
  <c r="X1590" i="1" l="1"/>
  <c r="B1590" i="1" s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G1592" i="1" l="1"/>
  <c r="O1591" i="1"/>
  <c r="P1591" i="1" s="1"/>
  <c r="M1593" i="1"/>
  <c r="O1592" i="1"/>
  <c r="P1592" i="1" s="1"/>
  <c r="X1592" i="1" s="1"/>
  <c r="I1596" i="1"/>
  <c r="J1595" i="1"/>
  <c r="K1595" i="1" s="1"/>
  <c r="E1594" i="1"/>
  <c r="F1594" i="1"/>
  <c r="U1594" i="1"/>
  <c r="W1594" i="1" s="1"/>
  <c r="D1593" i="1"/>
  <c r="L1593" i="1" s="1"/>
  <c r="S1591" i="1" l="1"/>
  <c r="X1591" i="1"/>
  <c r="Y1591" i="1"/>
  <c r="G1593" i="1"/>
  <c r="B1592" i="1"/>
  <c r="S1592" i="1"/>
  <c r="Y1592" i="1" s="1"/>
  <c r="M1594" i="1"/>
  <c r="N1594" i="1" s="1"/>
  <c r="N1595" i="1" s="1"/>
  <c r="N1596" i="1" s="1"/>
  <c r="O1593" i="1"/>
  <c r="P1593" i="1" s="1"/>
  <c r="X1593" i="1" s="1"/>
  <c r="J1596" i="1"/>
  <c r="K1596" i="1" s="1"/>
  <c r="I1597" i="1"/>
  <c r="F1595" i="1"/>
  <c r="U1595" i="1"/>
  <c r="W1595" i="1" s="1"/>
  <c r="E1595" i="1"/>
  <c r="D1594" i="1"/>
  <c r="L1594" i="1" s="1"/>
  <c r="B1591" i="1" l="1"/>
  <c r="G1594" i="1"/>
  <c r="B1593" i="1"/>
  <c r="S1593" i="1"/>
  <c r="M1595" i="1"/>
  <c r="M1596" i="1" s="1"/>
  <c r="M1597" i="1" s="1"/>
  <c r="O1594" i="1"/>
  <c r="P1594" i="1" s="1"/>
  <c r="F1596" i="1"/>
  <c r="E1596" i="1"/>
  <c r="U1596" i="1"/>
  <c r="W1596" i="1" s="1"/>
  <c r="J1597" i="1"/>
  <c r="K1597" i="1" s="1"/>
  <c r="I1598" i="1"/>
  <c r="N1597" i="1"/>
  <c r="D1595" i="1"/>
  <c r="G1595" i="1" s="1"/>
  <c r="X1594" i="1" l="1"/>
  <c r="B1594" i="1" s="1"/>
  <c r="L1595" i="1"/>
  <c r="O1595" i="1" s="1"/>
  <c r="P1595" i="1" s="1"/>
  <c r="Y1593" i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X1595" i="1" l="1"/>
  <c r="B1595" i="1" s="1"/>
  <c r="M1599" i="1"/>
  <c r="L1596" i="1"/>
  <c r="O1596" i="1" s="1"/>
  <c r="P1596" i="1" s="1"/>
  <c r="D1597" i="1"/>
  <c r="G1597" i="1" s="1"/>
  <c r="I1600" i="1"/>
  <c r="J1599" i="1"/>
  <c r="K1599" i="1" s="1"/>
  <c r="N1599" i="1"/>
  <c r="F1598" i="1"/>
  <c r="U1598" i="1"/>
  <c r="W1598" i="1" s="1"/>
  <c r="E1598" i="1"/>
  <c r="X1596" i="1" l="1"/>
  <c r="B1596" i="1" s="1"/>
  <c r="L1597" i="1"/>
  <c r="O1597" i="1" s="1"/>
  <c r="P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P1598" i="1" s="1"/>
  <c r="X1598" i="1" l="1"/>
  <c r="B1598" i="1" s="1"/>
  <c r="X1597" i="1"/>
  <c r="B1597" i="1" s="1"/>
  <c r="F1600" i="1"/>
  <c r="U1600" i="1"/>
  <c r="W1600" i="1" s="1"/>
  <c r="E1600" i="1"/>
  <c r="D1599" i="1"/>
  <c r="L1599" i="1" s="1"/>
  <c r="O1599" i="1" s="1"/>
  <c r="P1599" i="1" s="1"/>
  <c r="J1601" i="1"/>
  <c r="K1601" i="1" s="1"/>
  <c r="I1602" i="1"/>
  <c r="M1601" i="1"/>
  <c r="N1601" i="1"/>
  <c r="G1598" i="1"/>
  <c r="X1599" i="1" l="1"/>
  <c r="B1599" i="1" s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E1602" i="1" l="1"/>
  <c r="U1602" i="1"/>
  <c r="W1602" i="1" s="1"/>
  <c r="F1602" i="1"/>
  <c r="D1601" i="1"/>
  <c r="L1601" i="1" s="1"/>
  <c r="O1601" i="1" s="1"/>
  <c r="P1601" i="1" s="1"/>
  <c r="I1604" i="1"/>
  <c r="J1603" i="1"/>
  <c r="K1603" i="1" s="1"/>
  <c r="M1603" i="1"/>
  <c r="N1603" i="1"/>
  <c r="L1600" i="1"/>
  <c r="O1600" i="1" s="1"/>
  <c r="P1600" i="1" s="1"/>
  <c r="X1601" i="1" l="1"/>
  <c r="B1601" i="1" s="1"/>
  <c r="X1600" i="1"/>
  <c r="B1600" i="1" s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M1605" i="1" l="1"/>
  <c r="J1605" i="1"/>
  <c r="K1605" i="1" s="1"/>
  <c r="I1606" i="1"/>
  <c r="N1605" i="1"/>
  <c r="E1604" i="1"/>
  <c r="F1604" i="1"/>
  <c r="U1604" i="1"/>
  <c r="W1604" i="1" s="1"/>
  <c r="L1602" i="1"/>
  <c r="O1602" i="1" s="1"/>
  <c r="P1602" i="1" s="1"/>
  <c r="D1603" i="1"/>
  <c r="G1603" i="1" s="1"/>
  <c r="X1602" i="1" l="1"/>
  <c r="B1602" i="1" s="1"/>
  <c r="L1603" i="1"/>
  <c r="O1603" i="1" s="1"/>
  <c r="P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X1603" i="1" l="1"/>
  <c r="B1603" i="1" s="1"/>
  <c r="L1604" i="1"/>
  <c r="O1604" i="1" s="1"/>
  <c r="P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X1604" i="1" l="1"/>
  <c r="B1604" i="1" s="1"/>
  <c r="L1605" i="1"/>
  <c r="O1605" i="1" s="1"/>
  <c r="P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X1605" i="1" l="1"/>
  <c r="B1605" i="1" s="1"/>
  <c r="E1608" i="1"/>
  <c r="U1608" i="1"/>
  <c r="W1608" i="1" s="1"/>
  <c r="F1608" i="1"/>
  <c r="D1607" i="1"/>
  <c r="G1607" i="1" s="1"/>
  <c r="L1606" i="1"/>
  <c r="O1606" i="1" s="1"/>
  <c r="P1606" i="1" s="1"/>
  <c r="M1609" i="1"/>
  <c r="J1609" i="1"/>
  <c r="K1609" i="1" s="1"/>
  <c r="I1610" i="1"/>
  <c r="N1609" i="1"/>
  <c r="X1606" i="1" l="1"/>
  <c r="B1606" i="1" s="1"/>
  <c r="L1607" i="1"/>
  <c r="O1607" i="1" s="1"/>
  <c r="P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P1608" i="1" s="1"/>
  <c r="X1608" i="1" l="1"/>
  <c r="B1608" i="1" s="1"/>
  <c r="X1607" i="1"/>
  <c r="B1607" i="1" s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L1609" i="1" l="1"/>
  <c r="O1609" i="1" s="1"/>
  <c r="P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P1610" i="1" s="1"/>
  <c r="X1610" i="1" l="1"/>
  <c r="B1610" i="1" s="1"/>
  <c r="X1609" i="1"/>
  <c r="B1609" i="1" s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G1611" i="1" s="1"/>
  <c r="L1611" i="1" l="1"/>
  <c r="O1611" i="1" s="1"/>
  <c r="P1611" i="1" s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X1611" i="1" l="1"/>
  <c r="B1611" i="1" s="1"/>
  <c r="L1612" i="1"/>
  <c r="O1612" i="1" s="1"/>
  <c r="P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X1612" i="1" l="1"/>
  <c r="B1612" i="1" s="1"/>
  <c r="L1613" i="1"/>
  <c r="O1613" i="1" s="1"/>
  <c r="P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P1614" i="1" s="1"/>
  <c r="X1614" i="1" l="1"/>
  <c r="B1614" i="1" s="1"/>
  <c r="X1613" i="1"/>
  <c r="B1613" i="1" s="1"/>
  <c r="G1614" i="1"/>
  <c r="D1615" i="1"/>
  <c r="L1615" i="1" s="1"/>
  <c r="O1615" i="1" s="1"/>
  <c r="P1615" i="1" s="1"/>
  <c r="J1617" i="1"/>
  <c r="K1617" i="1" s="1"/>
  <c r="M1617" i="1"/>
  <c r="I1618" i="1"/>
  <c r="N1617" i="1"/>
  <c r="E1616" i="1"/>
  <c r="F1616" i="1"/>
  <c r="U1616" i="1"/>
  <c r="W1616" i="1" s="1"/>
  <c r="X1615" i="1" l="1"/>
  <c r="B1615" i="1" s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P1616" i="1" s="1"/>
  <c r="X1616" i="1" l="1"/>
  <c r="B1616" i="1" s="1"/>
  <c r="D1617" i="1"/>
  <c r="L1617" i="1" s="1"/>
  <c r="O1617" i="1" s="1"/>
  <c r="P1617" i="1" s="1"/>
  <c r="E1618" i="1"/>
  <c r="U1618" i="1"/>
  <c r="W1618" i="1" s="1"/>
  <c r="F1618" i="1"/>
  <c r="G1616" i="1"/>
  <c r="I1620" i="1"/>
  <c r="J1619" i="1"/>
  <c r="K1619" i="1" s="1"/>
  <c r="M1619" i="1"/>
  <c r="N1619" i="1"/>
  <c r="X1617" i="1" l="1"/>
  <c r="B1617" i="1" s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L1618" i="1" l="1"/>
  <c r="O1618" i="1" s="1"/>
  <c r="P1618" i="1" s="1"/>
  <c r="E1620" i="1"/>
  <c r="U1620" i="1"/>
  <c r="W1620" i="1" s="1"/>
  <c r="F1620" i="1"/>
  <c r="D1619" i="1"/>
  <c r="G1619" i="1" s="1"/>
  <c r="J1621" i="1"/>
  <c r="K1621" i="1" s="1"/>
  <c r="I1622" i="1"/>
  <c r="X1618" i="1" l="1"/>
  <c r="B1618" i="1" s="1"/>
  <c r="L1619" i="1"/>
  <c r="O1619" i="1" s="1"/>
  <c r="P1619" i="1" s="1"/>
  <c r="J1622" i="1"/>
  <c r="K1622" i="1" s="1"/>
  <c r="I1623" i="1"/>
  <c r="E1621" i="1"/>
  <c r="F1621" i="1"/>
  <c r="U1621" i="1"/>
  <c r="W1621" i="1" s="1"/>
  <c r="D1620" i="1"/>
  <c r="L1620" i="1" s="1"/>
  <c r="X1619" i="1" l="1"/>
  <c r="B1619" i="1" s="1"/>
  <c r="O1620" i="1"/>
  <c r="P1620" i="1" s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X1620" i="1" l="1"/>
  <c r="B1620" i="1" s="1"/>
  <c r="G1621" i="1"/>
  <c r="E1623" i="1"/>
  <c r="U1623" i="1"/>
  <c r="W1623" i="1" s="1"/>
  <c r="F1623" i="1"/>
  <c r="M1622" i="1"/>
  <c r="N1622" i="1" s="1"/>
  <c r="N1623" i="1" s="1"/>
  <c r="O1621" i="1"/>
  <c r="P1621" i="1" s="1"/>
  <c r="X1621" i="1" s="1"/>
  <c r="D1622" i="1"/>
  <c r="G1622" i="1" s="1"/>
  <c r="J1624" i="1"/>
  <c r="K1624" i="1" s="1"/>
  <c r="I1625" i="1"/>
  <c r="B1621" i="1" l="1"/>
  <c r="S1621" i="1"/>
  <c r="L1622" i="1"/>
  <c r="O1622" i="1" s="1"/>
  <c r="P1622" i="1" s="1"/>
  <c r="X1622" i="1" s="1"/>
  <c r="M1623" i="1"/>
  <c r="I1626" i="1"/>
  <c r="J1625" i="1"/>
  <c r="K1625" i="1" s="1"/>
  <c r="E1624" i="1"/>
  <c r="U1624" i="1"/>
  <c r="W1624" i="1" s="1"/>
  <c r="F1624" i="1"/>
  <c r="D1623" i="1"/>
  <c r="G1623" i="1" s="1"/>
  <c r="Y1621" i="1" l="1"/>
  <c r="U1625" i="1"/>
  <c r="W1625" i="1" s="1"/>
  <c r="B1622" i="1"/>
  <c r="S1622" i="1"/>
  <c r="Y1622" i="1" s="1"/>
  <c r="L1623" i="1"/>
  <c r="O1623" i="1" s="1"/>
  <c r="P1623" i="1" s="1"/>
  <c r="X1623" i="1" s="1"/>
  <c r="D1624" i="1"/>
  <c r="L1624" i="1" s="1"/>
  <c r="E1625" i="1"/>
  <c r="F1625" i="1"/>
  <c r="I1627" i="1"/>
  <c r="J1626" i="1"/>
  <c r="K1626" i="1" s="1"/>
  <c r="G1624" i="1" l="1"/>
  <c r="B1623" i="1"/>
  <c r="Y1623" i="1"/>
  <c r="M1624" i="1"/>
  <c r="N1624" i="1" s="1"/>
  <c r="O1624" i="1" s="1"/>
  <c r="P1624" i="1" s="1"/>
  <c r="U1626" i="1"/>
  <c r="W1626" i="1" s="1"/>
  <c r="E1626" i="1"/>
  <c r="F1626" i="1"/>
  <c r="D1625" i="1"/>
  <c r="G1625" i="1" s="1"/>
  <c r="J1627" i="1"/>
  <c r="K1627" i="1" s="1"/>
  <c r="I1628" i="1"/>
  <c r="S1624" i="1" l="1"/>
  <c r="X1624" i="1"/>
  <c r="M1625" i="1"/>
  <c r="L1625" i="1"/>
  <c r="M1626" i="1" s="1"/>
  <c r="M1627" i="1" s="1"/>
  <c r="M1628" i="1" s="1"/>
  <c r="Y1624" i="1"/>
  <c r="U1627" i="1"/>
  <c r="W1627" i="1" s="1"/>
  <c r="E1627" i="1"/>
  <c r="F1627" i="1"/>
  <c r="N1625" i="1"/>
  <c r="D1626" i="1"/>
  <c r="G1626" i="1" s="1"/>
  <c r="I1629" i="1"/>
  <c r="J1628" i="1"/>
  <c r="K1628" i="1" s="1"/>
  <c r="N1626" i="1" l="1"/>
  <c r="N1627" i="1" s="1"/>
  <c r="N1628" i="1" s="1"/>
  <c r="N1629" i="1" s="1"/>
  <c r="M1629" i="1"/>
  <c r="L1626" i="1"/>
  <c r="B1624" i="1"/>
  <c r="E1628" i="1"/>
  <c r="F1628" i="1"/>
  <c r="U1628" i="1"/>
  <c r="W1628" i="1" s="1"/>
  <c r="D1627" i="1"/>
  <c r="G1627" i="1" s="1"/>
  <c r="I1630" i="1"/>
  <c r="J1629" i="1"/>
  <c r="K1629" i="1" s="1"/>
  <c r="O1625" i="1"/>
  <c r="P1625" i="1" s="1"/>
  <c r="X1625" i="1" s="1"/>
  <c r="O1626" i="1" l="1"/>
  <c r="P1626" i="1" s="1"/>
  <c r="B1625" i="1"/>
  <c r="S1625" i="1"/>
  <c r="L1627" i="1"/>
  <c r="O1627" i="1" s="1"/>
  <c r="P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P1628" i="1" s="1"/>
  <c r="X1628" i="1" l="1"/>
  <c r="B1628" i="1" s="1"/>
  <c r="X1627" i="1"/>
  <c r="B1627" i="1" s="1"/>
  <c r="X1626" i="1"/>
  <c r="B1626" i="1" s="1"/>
  <c r="Y1625" i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P1629" i="1" s="1"/>
  <c r="X1629" i="1" l="1"/>
  <c r="B1629" i="1" s="1"/>
  <c r="G1629" i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E1632" i="1" l="1"/>
  <c r="F1632" i="1"/>
  <c r="U1632" i="1"/>
  <c r="W1632" i="1" s="1"/>
  <c r="I1634" i="1"/>
  <c r="J1633" i="1"/>
  <c r="K1633" i="1" s="1"/>
  <c r="M1633" i="1"/>
  <c r="N1633" i="1"/>
  <c r="L1630" i="1"/>
  <c r="O1630" i="1" s="1"/>
  <c r="P1630" i="1" s="1"/>
  <c r="D1631" i="1"/>
  <c r="L1631" i="1" s="1"/>
  <c r="O1631" i="1" s="1"/>
  <c r="P1631" i="1" s="1"/>
  <c r="X1630" i="1" l="1"/>
  <c r="B1630" i="1" s="1"/>
  <c r="X1631" i="1"/>
  <c r="B1631" i="1" s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P1632" i="1" s="1"/>
  <c r="X1632" i="1" l="1"/>
  <c r="B1632" i="1" s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P1633" i="1" s="1"/>
  <c r="X1633" i="1" l="1"/>
  <c r="B1633" i="1" s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L1634" i="1" l="1"/>
  <c r="O1634" i="1" s="1"/>
  <c r="P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X1634" i="1" l="1"/>
  <c r="B1634" i="1" s="1"/>
  <c r="L1635" i="1"/>
  <c r="O1635" i="1" s="1"/>
  <c r="P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P1636" i="1" s="1"/>
  <c r="X1636" i="1" l="1"/>
  <c r="B1636" i="1" s="1"/>
  <c r="X1635" i="1"/>
  <c r="B1635" i="1" s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L1637" i="1" l="1"/>
  <c r="O1637" i="1" s="1"/>
  <c r="P1637" i="1" s="1"/>
  <c r="D1638" i="1"/>
  <c r="L1638" i="1" s="1"/>
  <c r="O1638" i="1" s="1"/>
  <c r="P1638" i="1" s="1"/>
  <c r="E1639" i="1"/>
  <c r="F1639" i="1"/>
  <c r="U1639" i="1"/>
  <c r="W1639" i="1" s="1"/>
  <c r="I1641" i="1"/>
  <c r="M1640" i="1"/>
  <c r="J1640" i="1"/>
  <c r="K1640" i="1" s="1"/>
  <c r="N1640" i="1"/>
  <c r="X1638" i="1" l="1"/>
  <c r="B1638" i="1" s="1"/>
  <c r="X1637" i="1"/>
  <c r="B1637" i="1" s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L1639" i="1" l="1"/>
  <c r="O1639" i="1" s="1"/>
  <c r="P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X1639" i="1" l="1"/>
  <c r="B1639" i="1" s="1"/>
  <c r="L1640" i="1"/>
  <c r="O1640" i="1" s="1"/>
  <c r="P1640" i="1" s="1"/>
  <c r="E1642" i="1"/>
  <c r="U1642" i="1"/>
  <c r="W1642" i="1" s="1"/>
  <c r="F1642" i="1"/>
  <c r="D1641" i="1"/>
  <c r="L1641" i="1" s="1"/>
  <c r="O1641" i="1" s="1"/>
  <c r="P1641" i="1" s="1"/>
  <c r="M1643" i="1"/>
  <c r="I1644" i="1"/>
  <c r="J1643" i="1"/>
  <c r="K1643" i="1" s="1"/>
  <c r="N1643" i="1"/>
  <c r="X1641" i="1" l="1"/>
  <c r="B1641" i="1" s="1"/>
  <c r="X1640" i="1"/>
  <c r="B1640" i="1" s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D1643" i="1" l="1"/>
  <c r="G1643" i="1" s="1"/>
  <c r="L1642" i="1"/>
  <c r="O1642" i="1" s="1"/>
  <c r="P1642" i="1" s="1"/>
  <c r="E1644" i="1"/>
  <c r="U1644" i="1"/>
  <c r="W1644" i="1" s="1"/>
  <c r="F1644" i="1"/>
  <c r="J1645" i="1"/>
  <c r="K1645" i="1" s="1"/>
  <c r="M1645" i="1"/>
  <c r="I1646" i="1"/>
  <c r="N1645" i="1"/>
  <c r="X1642" i="1" l="1"/>
  <c r="B1642" i="1" s="1"/>
  <c r="L1643" i="1"/>
  <c r="O1643" i="1" s="1"/>
  <c r="P1643" i="1" s="1"/>
  <c r="E1645" i="1"/>
  <c r="U1645" i="1"/>
  <c r="W1645" i="1" s="1"/>
  <c r="F1645" i="1"/>
  <c r="D1644" i="1"/>
  <c r="L1644" i="1" s="1"/>
  <c r="O1644" i="1" s="1"/>
  <c r="P1644" i="1" s="1"/>
  <c r="M1646" i="1"/>
  <c r="I1647" i="1"/>
  <c r="J1646" i="1"/>
  <c r="K1646" i="1" s="1"/>
  <c r="N1646" i="1"/>
  <c r="X1644" i="1" l="1"/>
  <c r="B1644" i="1" s="1"/>
  <c r="X1643" i="1"/>
  <c r="B1643" i="1" s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P1645" i="1" s="1"/>
  <c r="X1645" i="1" l="1"/>
  <c r="B1645" i="1" s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L1646" i="1" l="1"/>
  <c r="O1646" i="1" s="1"/>
  <c r="P1646" i="1" s="1"/>
  <c r="I1650" i="1"/>
  <c r="J1649" i="1"/>
  <c r="K1649" i="1" s="1"/>
  <c r="M1649" i="1"/>
  <c r="N1649" i="1"/>
  <c r="D1647" i="1"/>
  <c r="L1647" i="1" s="1"/>
  <c r="O1647" i="1" s="1"/>
  <c r="P1647" i="1" s="1"/>
  <c r="E1648" i="1"/>
  <c r="U1648" i="1"/>
  <c r="W1648" i="1" s="1"/>
  <c r="F1648" i="1"/>
  <c r="X1647" i="1" l="1"/>
  <c r="B1647" i="1" s="1"/>
  <c r="X1646" i="1"/>
  <c r="B1646" i="1" s="1"/>
  <c r="M1650" i="1"/>
  <c r="G1647" i="1"/>
  <c r="E1649" i="1"/>
  <c r="F1649" i="1"/>
  <c r="U1649" i="1"/>
  <c r="W1649" i="1" s="1"/>
  <c r="D1648" i="1"/>
  <c r="L1648" i="1" s="1"/>
  <c r="O1648" i="1" s="1"/>
  <c r="P1648" i="1" s="1"/>
  <c r="J1650" i="1"/>
  <c r="K1650" i="1" s="1"/>
  <c r="I1651" i="1"/>
  <c r="N1650" i="1"/>
  <c r="X1648" i="1" l="1"/>
  <c r="B1648" i="1" s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L1649" i="1" l="1"/>
  <c r="O1649" i="1" s="1"/>
  <c r="P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P1650" i="1" s="1"/>
  <c r="X1650" i="1" l="1"/>
  <c r="B1650" i="1" s="1"/>
  <c r="X1649" i="1"/>
  <c r="B1649" i="1" s="1"/>
  <c r="G1650" i="1"/>
  <c r="J1653" i="1"/>
  <c r="K1653" i="1" s="1"/>
  <c r="I1654" i="1"/>
  <c r="E1652" i="1"/>
  <c r="F1652" i="1"/>
  <c r="U1652" i="1"/>
  <c r="W1652" i="1" s="1"/>
  <c r="D1651" i="1"/>
  <c r="G1651" i="1" s="1"/>
  <c r="U1653" i="1" l="1"/>
  <c r="W1653" i="1" s="1"/>
  <c r="L1651" i="1"/>
  <c r="O1651" i="1" s="1"/>
  <c r="P1651" i="1" s="1"/>
  <c r="D1652" i="1"/>
  <c r="G1652" i="1" s="1"/>
  <c r="J1654" i="1"/>
  <c r="K1654" i="1" s="1"/>
  <c r="I1655" i="1"/>
  <c r="E1653" i="1"/>
  <c r="F1653" i="1"/>
  <c r="X1651" i="1" l="1"/>
  <c r="B1651" i="1" s="1"/>
  <c r="M1652" i="1"/>
  <c r="N1652" i="1" s="1"/>
  <c r="L1652" i="1"/>
  <c r="E1654" i="1"/>
  <c r="U1654" i="1"/>
  <c r="W1654" i="1" s="1"/>
  <c r="F1654" i="1"/>
  <c r="I1656" i="1"/>
  <c r="J1655" i="1"/>
  <c r="K1655" i="1" s="1"/>
  <c r="D1653" i="1"/>
  <c r="L1653" i="1" s="1"/>
  <c r="M1653" i="1" l="1"/>
  <c r="M1654" i="1" s="1"/>
  <c r="O1652" i="1"/>
  <c r="P1652" i="1" s="1"/>
  <c r="G1653" i="1"/>
  <c r="N1653" i="1"/>
  <c r="N1654" i="1" s="1"/>
  <c r="E1655" i="1"/>
  <c r="U1655" i="1"/>
  <c r="W1655" i="1" s="1"/>
  <c r="F1655" i="1"/>
  <c r="J1656" i="1"/>
  <c r="K1656" i="1" s="1"/>
  <c r="I1657" i="1"/>
  <c r="D1654" i="1"/>
  <c r="L1654" i="1" s="1"/>
  <c r="S1652" i="1" l="1"/>
  <c r="X1652" i="1"/>
  <c r="M1655" i="1"/>
  <c r="N1655" i="1" s="1"/>
  <c r="N1656" i="1" s="1"/>
  <c r="N1657" i="1" s="1"/>
  <c r="Y1652" i="1"/>
  <c r="G1654" i="1"/>
  <c r="O1654" i="1"/>
  <c r="P1654" i="1" s="1"/>
  <c r="X1654" i="1" s="1"/>
  <c r="O1653" i="1"/>
  <c r="P1653" i="1" s="1"/>
  <c r="X1653" i="1" s="1"/>
  <c r="D1655" i="1"/>
  <c r="L1655" i="1" s="1"/>
  <c r="J1657" i="1"/>
  <c r="K1657" i="1" s="1"/>
  <c r="I1658" i="1"/>
  <c r="F1656" i="1"/>
  <c r="E1656" i="1"/>
  <c r="U1656" i="1"/>
  <c r="W1656" i="1" s="1"/>
  <c r="B1652" i="1" l="1"/>
  <c r="B1654" i="1"/>
  <c r="Y1654" i="1"/>
  <c r="G1655" i="1"/>
  <c r="B1653" i="1"/>
  <c r="S1653" i="1"/>
  <c r="Y1653" i="1" s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P1655" i="1" s="1"/>
  <c r="X1655" i="1" s="1"/>
  <c r="D1656" i="1"/>
  <c r="G1656" i="1" s="1"/>
  <c r="L1656" i="1" l="1"/>
  <c r="O1656" i="1" s="1"/>
  <c r="P1656" i="1" s="1"/>
  <c r="B1655" i="1"/>
  <c r="S1655" i="1"/>
  <c r="Y1655" i="1" s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X1656" i="1" l="1"/>
  <c r="B1656" i="1" s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P1657" i="1" s="1"/>
  <c r="M1660" i="1"/>
  <c r="X1657" i="1" l="1"/>
  <c r="B1657" i="1" s="1"/>
  <c r="L1658" i="1"/>
  <c r="O1658" i="1" s="1"/>
  <c r="P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P1659" i="1" s="1"/>
  <c r="X1659" i="1" l="1"/>
  <c r="B1659" i="1" s="1"/>
  <c r="X1658" i="1"/>
  <c r="B1658" i="1" s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P1660" i="1" s="1"/>
  <c r="X1660" i="1" l="1"/>
  <c r="B1660" i="1" s="1"/>
  <c r="D1661" i="1"/>
  <c r="L1661" i="1" s="1"/>
  <c r="O1661" i="1" s="1"/>
  <c r="P1661" i="1" s="1"/>
  <c r="G1660" i="1"/>
  <c r="I1664" i="1"/>
  <c r="M1663" i="1"/>
  <c r="J1663" i="1"/>
  <c r="K1663" i="1" s="1"/>
  <c r="N1663" i="1"/>
  <c r="E1662" i="1"/>
  <c r="U1662" i="1"/>
  <c r="W1662" i="1" s="1"/>
  <c r="F1662" i="1"/>
  <c r="X1661" i="1" l="1"/>
  <c r="B1661" i="1" s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E1664" i="1" l="1"/>
  <c r="U1664" i="1"/>
  <c r="W1664" i="1" s="1"/>
  <c r="F1664" i="1"/>
  <c r="D1663" i="1"/>
  <c r="L1663" i="1" s="1"/>
  <c r="O1663" i="1" s="1"/>
  <c r="P1663" i="1" s="1"/>
  <c r="M1665" i="1"/>
  <c r="J1665" i="1"/>
  <c r="K1665" i="1" s="1"/>
  <c r="I1666" i="1"/>
  <c r="N1665" i="1"/>
  <c r="L1662" i="1"/>
  <c r="O1662" i="1" s="1"/>
  <c r="P1662" i="1" s="1"/>
  <c r="X1663" i="1" l="1"/>
  <c r="B1663" i="1" s="1"/>
  <c r="X1662" i="1"/>
  <c r="B1662" i="1" s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P1664" i="1" s="1"/>
  <c r="X1664" i="1" l="1"/>
  <c r="B1664" i="1" s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P1665" i="1" s="1"/>
  <c r="X1665" i="1" l="1"/>
  <c r="B1665" i="1" s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E1668" i="1" l="1"/>
  <c r="U1668" i="1"/>
  <c r="W1668" i="1" s="1"/>
  <c r="F1668" i="1"/>
  <c r="M1669" i="1"/>
  <c r="J1669" i="1"/>
  <c r="K1669" i="1" s="1"/>
  <c r="I1670" i="1"/>
  <c r="N1669" i="1"/>
  <c r="L1666" i="1"/>
  <c r="O1666" i="1" s="1"/>
  <c r="P1666" i="1" s="1"/>
  <c r="D1667" i="1"/>
  <c r="G1667" i="1" s="1"/>
  <c r="X1666" i="1" l="1"/>
  <c r="B1666" i="1" s="1"/>
  <c r="L1667" i="1"/>
  <c r="O1667" i="1" s="1"/>
  <c r="P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P1668" i="1" s="1"/>
  <c r="X1668" i="1" l="1"/>
  <c r="B1668" i="1" s="1"/>
  <c r="X1667" i="1"/>
  <c r="B1667" i="1" s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L1669" i="1" l="1"/>
  <c r="O1669" i="1" s="1"/>
  <c r="P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P1670" i="1" s="1"/>
  <c r="X1670" i="1" l="1"/>
  <c r="B1670" i="1" s="1"/>
  <c r="X1669" i="1"/>
  <c r="B1669" i="1" s="1"/>
  <c r="G1670" i="1"/>
  <c r="I1674" i="1"/>
  <c r="J1673" i="1"/>
  <c r="K1673" i="1" s="1"/>
  <c r="M1673" i="1"/>
  <c r="N1673" i="1"/>
  <c r="D1671" i="1"/>
  <c r="L1671" i="1" s="1"/>
  <c r="O1671" i="1" s="1"/>
  <c r="P1671" i="1" s="1"/>
  <c r="E1672" i="1"/>
  <c r="F1672" i="1"/>
  <c r="U1672" i="1"/>
  <c r="W1672" i="1" s="1"/>
  <c r="X1671" i="1" l="1"/>
  <c r="B1671" i="1" s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L1672" i="1" l="1"/>
  <c r="O1672" i="1" s="1"/>
  <c r="P1672" i="1" s="1"/>
  <c r="J1675" i="1"/>
  <c r="K1675" i="1" s="1"/>
  <c r="I1676" i="1"/>
  <c r="M1675" i="1"/>
  <c r="N1675" i="1"/>
  <c r="D1673" i="1"/>
  <c r="L1673" i="1" s="1"/>
  <c r="O1673" i="1" s="1"/>
  <c r="P1673" i="1" s="1"/>
  <c r="E1674" i="1"/>
  <c r="F1674" i="1"/>
  <c r="U1674" i="1"/>
  <c r="W1674" i="1" s="1"/>
  <c r="X1673" i="1" l="1"/>
  <c r="B1673" i="1" s="1"/>
  <c r="X1672" i="1"/>
  <c r="B1672" i="1" s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L1674" i="1" l="1"/>
  <c r="O1674" i="1" s="1"/>
  <c r="P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X1674" i="1" l="1"/>
  <c r="B1674" i="1" s="1"/>
  <c r="L1675" i="1"/>
  <c r="O1675" i="1" s="1"/>
  <c r="P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X1675" i="1" l="1"/>
  <c r="B1675" i="1" s="1"/>
  <c r="L1676" i="1"/>
  <c r="O1676" i="1" s="1"/>
  <c r="P1676" i="1" s="1"/>
  <c r="I1680" i="1"/>
  <c r="M1679" i="1"/>
  <c r="J1679" i="1"/>
  <c r="K1679" i="1" s="1"/>
  <c r="N1679" i="1"/>
  <c r="D1677" i="1"/>
  <c r="L1677" i="1" s="1"/>
  <c r="O1677" i="1" s="1"/>
  <c r="P1677" i="1" s="1"/>
  <c r="E1678" i="1"/>
  <c r="U1678" i="1"/>
  <c r="W1678" i="1" s="1"/>
  <c r="F1678" i="1"/>
  <c r="X1677" i="1" l="1"/>
  <c r="B1677" i="1" s="1"/>
  <c r="X1676" i="1"/>
  <c r="B1676" i="1" s="1"/>
  <c r="G1677" i="1"/>
  <c r="D1678" i="1"/>
  <c r="L1678" i="1" s="1"/>
  <c r="O1678" i="1" s="1"/>
  <c r="P1678" i="1" s="1"/>
  <c r="U1679" i="1"/>
  <c r="W1679" i="1" s="1"/>
  <c r="E1679" i="1"/>
  <c r="F1679" i="1"/>
  <c r="I1681" i="1"/>
  <c r="J1680" i="1"/>
  <c r="K1680" i="1" s="1"/>
  <c r="M1680" i="1"/>
  <c r="N1680" i="1"/>
  <c r="X1678" i="1" l="1"/>
  <c r="B1678" i="1" s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J1682" i="1" l="1"/>
  <c r="K1682" i="1" s="1"/>
  <c r="I1683" i="1"/>
  <c r="L1679" i="1"/>
  <c r="O1679" i="1" s="1"/>
  <c r="P1679" i="1" s="1"/>
  <c r="D1680" i="1"/>
  <c r="G1680" i="1" s="1"/>
  <c r="F1681" i="1"/>
  <c r="E1681" i="1"/>
  <c r="U1681" i="1"/>
  <c r="W1681" i="1" s="1"/>
  <c r="X1679" i="1" l="1"/>
  <c r="B1679" i="1" s="1"/>
  <c r="L1680" i="1"/>
  <c r="O1680" i="1" s="1"/>
  <c r="P1680" i="1" s="1"/>
  <c r="D1681" i="1"/>
  <c r="L1681" i="1" s="1"/>
  <c r="J1683" i="1"/>
  <c r="K1683" i="1" s="1"/>
  <c r="I1684" i="1"/>
  <c r="F1682" i="1"/>
  <c r="E1682" i="1"/>
  <c r="U1682" i="1"/>
  <c r="W1682" i="1" s="1"/>
  <c r="X1680" i="1" l="1"/>
  <c r="B1680" i="1" s="1"/>
  <c r="G1681" i="1"/>
  <c r="O1681" i="1"/>
  <c r="P1681" i="1" s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X1681" i="1" l="1"/>
  <c r="B1681" i="1" s="1"/>
  <c r="U1684" i="1"/>
  <c r="W1684" i="1" s="1"/>
  <c r="G1682" i="1"/>
  <c r="M1683" i="1"/>
  <c r="O1682" i="1"/>
  <c r="P1682" i="1" s="1"/>
  <c r="J1685" i="1"/>
  <c r="K1685" i="1" s="1"/>
  <c r="I1686" i="1"/>
  <c r="F1684" i="1"/>
  <c r="E1684" i="1"/>
  <c r="D1683" i="1"/>
  <c r="G1683" i="1" s="1"/>
  <c r="X1682" i="1" l="1"/>
  <c r="B1682" i="1" s="1"/>
  <c r="D1684" i="1"/>
  <c r="L1684" i="1" s="1"/>
  <c r="J1686" i="1"/>
  <c r="K1686" i="1" s="1"/>
  <c r="I1687" i="1"/>
  <c r="F1685" i="1"/>
  <c r="U1685" i="1"/>
  <c r="W1685" i="1" s="1"/>
  <c r="E1685" i="1"/>
  <c r="L1683" i="1"/>
  <c r="G1684" i="1" l="1"/>
  <c r="E1686" i="1"/>
  <c r="U1686" i="1"/>
  <c r="W1686" i="1" s="1"/>
  <c r="F1686" i="1"/>
  <c r="J1687" i="1"/>
  <c r="K1687" i="1" s="1"/>
  <c r="I1688" i="1"/>
  <c r="M1684" i="1"/>
  <c r="O1683" i="1"/>
  <c r="P1683" i="1" s="1"/>
  <c r="D1685" i="1"/>
  <c r="L1685" i="1" s="1"/>
  <c r="S1683" i="1" l="1"/>
  <c r="X1683" i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Y1683" i="1"/>
  <c r="D1686" i="1"/>
  <c r="G1686" i="1" s="1"/>
  <c r="L1686" i="1" l="1"/>
  <c r="B1683" i="1"/>
  <c r="M1687" i="1"/>
  <c r="M1688" i="1" s="1"/>
  <c r="N1685" i="1"/>
  <c r="O1684" i="1"/>
  <c r="P1684" i="1" s="1"/>
  <c r="X1684" i="1" s="1"/>
  <c r="D1687" i="1"/>
  <c r="L1687" i="1" s="1"/>
  <c r="J1689" i="1"/>
  <c r="K1689" i="1" s="1"/>
  <c r="I1690" i="1"/>
  <c r="F1688" i="1"/>
  <c r="E1688" i="1"/>
  <c r="U1688" i="1"/>
  <c r="W1688" i="1" s="1"/>
  <c r="G1687" i="1" l="1"/>
  <c r="B1684" i="1"/>
  <c r="S1684" i="1"/>
  <c r="Y1684" i="1" s="1"/>
  <c r="N1686" i="1"/>
  <c r="O1685" i="1"/>
  <c r="P1685" i="1" s="1"/>
  <c r="X1685" i="1" s="1"/>
  <c r="F1689" i="1"/>
  <c r="U1689" i="1"/>
  <c r="W1689" i="1" s="1"/>
  <c r="E1689" i="1"/>
  <c r="D1688" i="1"/>
  <c r="L1688" i="1" s="1"/>
  <c r="M1689" i="1" s="1"/>
  <c r="M1690" i="1" s="1"/>
  <c r="J1690" i="1"/>
  <c r="K1690" i="1" s="1"/>
  <c r="I1691" i="1"/>
  <c r="B1685" i="1" l="1"/>
  <c r="Y1685" i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P1686" i="1" s="1"/>
  <c r="X1686" i="1" s="1"/>
  <c r="L1689" i="1" l="1"/>
  <c r="E1691" i="1"/>
  <c r="F1691" i="1"/>
  <c r="U1691" i="1"/>
  <c r="W1691" i="1" s="1"/>
  <c r="N1688" i="1"/>
  <c r="O1687" i="1"/>
  <c r="P1687" i="1" s="1"/>
  <c r="M1692" i="1"/>
  <c r="J1692" i="1"/>
  <c r="K1692" i="1" s="1"/>
  <c r="I1693" i="1"/>
  <c r="D1690" i="1"/>
  <c r="L1690" i="1" s="1"/>
  <c r="B1686" i="1"/>
  <c r="X1687" i="1" l="1"/>
  <c r="B1687" i="1" s="1"/>
  <c r="G1690" i="1"/>
  <c r="E1692" i="1"/>
  <c r="U1692" i="1"/>
  <c r="W1692" i="1" s="1"/>
  <c r="F1692" i="1"/>
  <c r="D1691" i="1"/>
  <c r="G1691" i="1" s="1"/>
  <c r="N1689" i="1"/>
  <c r="O1688" i="1"/>
  <c r="P1688" i="1" s="1"/>
  <c r="I1694" i="1"/>
  <c r="M1693" i="1"/>
  <c r="J1693" i="1"/>
  <c r="K1693" i="1" s="1"/>
  <c r="X1688" i="1" l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P1689" i="1" s="1"/>
  <c r="D1692" i="1"/>
  <c r="G1692" i="1" s="1"/>
  <c r="B1688" i="1" l="1"/>
  <c r="Y1688" i="1"/>
  <c r="X1689" i="1"/>
  <c r="B1689" i="1" s="1"/>
  <c r="L1692" i="1"/>
  <c r="M1695" i="1"/>
  <c r="J1695" i="1"/>
  <c r="K1695" i="1" s="1"/>
  <c r="I1696" i="1"/>
  <c r="E1694" i="1"/>
  <c r="F1694" i="1"/>
  <c r="U1694" i="1"/>
  <c r="W1694" i="1" s="1"/>
  <c r="N1691" i="1"/>
  <c r="O1690" i="1"/>
  <c r="P1690" i="1" s="1"/>
  <c r="D1693" i="1"/>
  <c r="G1693" i="1" s="1"/>
  <c r="X1690" i="1" l="1"/>
  <c r="B1690" i="1" s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P1691" i="1" s="1"/>
  <c r="X1691" i="1" l="1"/>
  <c r="B1691" i="1" s="1"/>
  <c r="D1695" i="1"/>
  <c r="G1695" i="1" s="1"/>
  <c r="N1693" i="1"/>
  <c r="O1692" i="1"/>
  <c r="P1692" i="1" s="1"/>
  <c r="U1696" i="1"/>
  <c r="W1696" i="1" s="1"/>
  <c r="E1696" i="1"/>
  <c r="F1696" i="1"/>
  <c r="G1694" i="1"/>
  <c r="I1698" i="1"/>
  <c r="J1697" i="1"/>
  <c r="K1697" i="1" s="1"/>
  <c r="M1697" i="1"/>
  <c r="X1692" i="1" l="1"/>
  <c r="B1692" i="1" s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P1693" i="1" s="1"/>
  <c r="X1693" i="1" l="1"/>
  <c r="B1693" i="1" s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P1694" i="1" s="1"/>
  <c r="D1697" i="1"/>
  <c r="G1697" i="1" s="1"/>
  <c r="X1694" i="1" l="1"/>
  <c r="B1694" i="1" s="1"/>
  <c r="L1697" i="1"/>
  <c r="D1698" i="1"/>
  <c r="G1698" i="1" s="1"/>
  <c r="E1699" i="1"/>
  <c r="U1699" i="1"/>
  <c r="W1699" i="1" s="1"/>
  <c r="F1699" i="1"/>
  <c r="N1696" i="1"/>
  <c r="O1695" i="1"/>
  <c r="P1695" i="1" s="1"/>
  <c r="I1701" i="1"/>
  <c r="J1700" i="1"/>
  <c r="K1700" i="1" s="1"/>
  <c r="M1700" i="1"/>
  <c r="X1695" i="1" l="1"/>
  <c r="B1695" i="1" s="1"/>
  <c r="L1698" i="1"/>
  <c r="N1697" i="1"/>
  <c r="O1696" i="1"/>
  <c r="P1696" i="1" s="1"/>
  <c r="U1700" i="1"/>
  <c r="W1700" i="1" s="1"/>
  <c r="E1700" i="1"/>
  <c r="F1700" i="1"/>
  <c r="J1701" i="1"/>
  <c r="K1701" i="1" s="1"/>
  <c r="M1701" i="1"/>
  <c r="I1702" i="1"/>
  <c r="D1699" i="1"/>
  <c r="L1699" i="1" s="1"/>
  <c r="X1696" i="1" l="1"/>
  <c r="B1696" i="1" s="1"/>
  <c r="G1699" i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P1697" i="1" s="1"/>
  <c r="X1697" i="1" l="1"/>
  <c r="B1697" i="1" s="1"/>
  <c r="G1700" i="1"/>
  <c r="J1703" i="1"/>
  <c r="K1703" i="1" s="1"/>
  <c r="M1703" i="1"/>
  <c r="I1704" i="1"/>
  <c r="N1699" i="1"/>
  <c r="O1698" i="1"/>
  <c r="P1698" i="1" s="1"/>
  <c r="D1701" i="1"/>
  <c r="G1701" i="1" s="1"/>
  <c r="E1702" i="1"/>
  <c r="F1702" i="1"/>
  <c r="U1702" i="1"/>
  <c r="W1702" i="1" s="1"/>
  <c r="X1698" i="1" l="1"/>
  <c r="B1698" i="1" s="1"/>
  <c r="L1701" i="1"/>
  <c r="J1704" i="1"/>
  <c r="K1704" i="1" s="1"/>
  <c r="M1704" i="1"/>
  <c r="I1705" i="1"/>
  <c r="N1700" i="1"/>
  <c r="O1699" i="1"/>
  <c r="P1699" i="1" s="1"/>
  <c r="D1702" i="1"/>
  <c r="G1702" i="1" s="1"/>
  <c r="E1703" i="1"/>
  <c r="F1703" i="1"/>
  <c r="U1703" i="1"/>
  <c r="W1703" i="1" s="1"/>
  <c r="X1699" i="1" l="1"/>
  <c r="B1699" i="1" s="1"/>
  <c r="L1702" i="1"/>
  <c r="N1701" i="1"/>
  <c r="O1700" i="1"/>
  <c r="P1700" i="1" s="1"/>
  <c r="I1706" i="1"/>
  <c r="J1705" i="1"/>
  <c r="K1705" i="1" s="1"/>
  <c r="M1705" i="1"/>
  <c r="D1703" i="1"/>
  <c r="G1703" i="1" s="1"/>
  <c r="E1704" i="1"/>
  <c r="F1704" i="1"/>
  <c r="U1704" i="1"/>
  <c r="W1704" i="1" s="1"/>
  <c r="X1700" i="1" l="1"/>
  <c r="B1700" i="1" s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P1701" i="1" s="1"/>
  <c r="L1703" i="1"/>
  <c r="X1701" i="1" l="1"/>
  <c r="B1701" i="1" s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P1702" i="1" s="1"/>
  <c r="U1706" i="1"/>
  <c r="W1706" i="1" s="1"/>
  <c r="E1706" i="1"/>
  <c r="F1706" i="1"/>
  <c r="D1705" i="1"/>
  <c r="L1705" i="1" s="1"/>
  <c r="X1702" i="1" l="1"/>
  <c r="B1702" i="1" s="1"/>
  <c r="O1703" i="1"/>
  <c r="P1703" i="1" s="1"/>
  <c r="G1705" i="1"/>
  <c r="O1705" i="1"/>
  <c r="P1705" i="1" s="1"/>
  <c r="O1704" i="1"/>
  <c r="P1704" i="1" s="1"/>
  <c r="E1707" i="1"/>
  <c r="U1707" i="1"/>
  <c r="W1707" i="1" s="1"/>
  <c r="F1707" i="1"/>
  <c r="D1706" i="1"/>
  <c r="L1706" i="1" s="1"/>
  <c r="O1706" i="1" s="1"/>
  <c r="P1706" i="1" s="1"/>
  <c r="M1708" i="1"/>
  <c r="I1709" i="1"/>
  <c r="J1708" i="1"/>
  <c r="K1708" i="1" s="1"/>
  <c r="N1708" i="1"/>
  <c r="X1703" i="1" l="1"/>
  <c r="B1703" i="1" s="1"/>
  <c r="X1704" i="1"/>
  <c r="B1704" i="1" s="1"/>
  <c r="X1705" i="1"/>
  <c r="B1705" i="1" s="1"/>
  <c r="X1706" i="1"/>
  <c r="B1706" i="1" s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L1707" i="1" l="1"/>
  <c r="O1707" i="1" s="1"/>
  <c r="P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P1708" i="1" s="1"/>
  <c r="X1708" i="1" l="1"/>
  <c r="B1708" i="1" s="1"/>
  <c r="X1707" i="1"/>
  <c r="B1707" i="1" s="1"/>
  <c r="M1711" i="1"/>
  <c r="D1709" i="1"/>
  <c r="L1709" i="1" s="1"/>
  <c r="O1709" i="1" s="1"/>
  <c r="P1709" i="1" s="1"/>
  <c r="E1710" i="1"/>
  <c r="F1710" i="1"/>
  <c r="U1710" i="1"/>
  <c r="W1710" i="1" s="1"/>
  <c r="G1708" i="1"/>
  <c r="J1711" i="1"/>
  <c r="K1711" i="1" s="1"/>
  <c r="I1712" i="1"/>
  <c r="N1711" i="1"/>
  <c r="X1709" i="1" l="1"/>
  <c r="B1709" i="1" s="1"/>
  <c r="G1709" i="1"/>
  <c r="I1713" i="1"/>
  <c r="J1712" i="1"/>
  <c r="K1712" i="1" s="1"/>
  <c r="N1712" i="1"/>
  <c r="D1710" i="1"/>
  <c r="L1710" i="1" s="1"/>
  <c r="O1710" i="1" s="1"/>
  <c r="P1710" i="1" s="1"/>
  <c r="M1712" i="1"/>
  <c r="E1711" i="1"/>
  <c r="F1711" i="1"/>
  <c r="U1711" i="1"/>
  <c r="W1711" i="1" s="1"/>
  <c r="X1710" i="1" l="1"/>
  <c r="B1710" i="1" s="1"/>
  <c r="G1710" i="1"/>
  <c r="E1712" i="1"/>
  <c r="U1712" i="1"/>
  <c r="W1712" i="1" s="1"/>
  <c r="F1712" i="1"/>
  <c r="D1711" i="1"/>
  <c r="L1711" i="1" s="1"/>
  <c r="O1711" i="1" s="1"/>
  <c r="P1711" i="1" s="1"/>
  <c r="I1714" i="1"/>
  <c r="J1713" i="1"/>
  <c r="K1713" i="1" s="1"/>
  <c r="X1711" i="1" l="1"/>
  <c r="B1711" i="1" s="1"/>
  <c r="G1711" i="1"/>
  <c r="E1713" i="1"/>
  <c r="F1713" i="1"/>
  <c r="U1713" i="1"/>
  <c r="W1713" i="1" s="1"/>
  <c r="I1715" i="1"/>
  <c r="J1714" i="1"/>
  <c r="K1714" i="1" s="1"/>
  <c r="D1712" i="1"/>
  <c r="L1712" i="1" s="1"/>
  <c r="O1712" i="1" l="1"/>
  <c r="P1712" i="1" s="1"/>
  <c r="M1713" i="1"/>
  <c r="N1713" i="1" s="1"/>
  <c r="G1712" i="1"/>
  <c r="F1714" i="1"/>
  <c r="E1714" i="1"/>
  <c r="U1714" i="1"/>
  <c r="W1714" i="1" s="1"/>
  <c r="I1716" i="1"/>
  <c r="J1715" i="1"/>
  <c r="K1715" i="1" s="1"/>
  <c r="D1713" i="1"/>
  <c r="G1713" i="1" s="1"/>
  <c r="X1712" i="1" l="1"/>
  <c r="B1712" i="1" s="1"/>
  <c r="U1715" i="1"/>
  <c r="W1715" i="1" s="1"/>
  <c r="L1713" i="1"/>
  <c r="O1713" i="1" s="1"/>
  <c r="P1713" i="1" s="1"/>
  <c r="X1713" i="1" s="1"/>
  <c r="E1715" i="1"/>
  <c r="F1715" i="1"/>
  <c r="I1717" i="1"/>
  <c r="J1716" i="1"/>
  <c r="K1716" i="1" s="1"/>
  <c r="D1714" i="1"/>
  <c r="L1714" i="1" s="1"/>
  <c r="M1714" i="1" l="1"/>
  <c r="N1714" i="1" s="1"/>
  <c r="O1714" i="1" s="1"/>
  <c r="P1714" i="1" s="1"/>
  <c r="B1713" i="1"/>
  <c r="S1713" i="1"/>
  <c r="J1717" i="1"/>
  <c r="K1717" i="1" s="1"/>
  <c r="I1718" i="1"/>
  <c r="U1716" i="1"/>
  <c r="W1716" i="1" s="1"/>
  <c r="F1716" i="1"/>
  <c r="E1716" i="1"/>
  <c r="G1714" i="1"/>
  <c r="D1715" i="1"/>
  <c r="G1715" i="1" s="1"/>
  <c r="S1714" i="1" l="1"/>
  <c r="X1714" i="1"/>
  <c r="M1715" i="1"/>
  <c r="N1715" i="1" s="1"/>
  <c r="N1716" i="1" s="1"/>
  <c r="Y1713" i="1"/>
  <c r="L1715" i="1"/>
  <c r="D1716" i="1"/>
  <c r="L1716" i="1" s="1"/>
  <c r="I1719" i="1"/>
  <c r="J1718" i="1"/>
  <c r="K1718" i="1" s="1"/>
  <c r="F1717" i="1"/>
  <c r="U1717" i="1"/>
  <c r="W1717" i="1" s="1"/>
  <c r="E1717" i="1"/>
  <c r="Y1714" i="1"/>
  <c r="O1716" i="1" l="1"/>
  <c r="P1716" i="1" s="1"/>
  <c r="M1716" i="1"/>
  <c r="O1715" i="1"/>
  <c r="P1715" i="1" s="1"/>
  <c r="M1717" i="1"/>
  <c r="G1716" i="1"/>
  <c r="S1715" i="1"/>
  <c r="Y1715" i="1" s="1"/>
  <c r="B1714" i="1"/>
  <c r="J1719" i="1"/>
  <c r="K1719" i="1" s="1"/>
  <c r="I1720" i="1"/>
  <c r="E1718" i="1"/>
  <c r="F1718" i="1"/>
  <c r="U1718" i="1"/>
  <c r="W1718" i="1" s="1"/>
  <c r="D1717" i="1"/>
  <c r="G1717" i="1" s="1"/>
  <c r="X1715" i="1" l="1"/>
  <c r="B1715" i="1" s="1"/>
  <c r="X1716" i="1"/>
  <c r="Y1716" i="1" s="1"/>
  <c r="M1718" i="1"/>
  <c r="M1719" i="1" s="1"/>
  <c r="M1720" i="1" s="1"/>
  <c r="N1717" i="1"/>
  <c r="N1718" i="1" s="1"/>
  <c r="N1719" i="1" s="1"/>
  <c r="N1720" i="1" s="1"/>
  <c r="L1717" i="1"/>
  <c r="D1718" i="1"/>
  <c r="G1718" i="1" s="1"/>
  <c r="J1720" i="1"/>
  <c r="K1720" i="1" s="1"/>
  <c r="I1721" i="1"/>
  <c r="F1719" i="1"/>
  <c r="E1719" i="1"/>
  <c r="U1719" i="1"/>
  <c r="W1719" i="1" s="1"/>
  <c r="B1716" i="1" l="1"/>
  <c r="O1717" i="1"/>
  <c r="P1717" i="1" s="1"/>
  <c r="L1718" i="1"/>
  <c r="O1718" i="1" s="1"/>
  <c r="P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P1719" i="1" s="1"/>
  <c r="X1719" i="1" l="1"/>
  <c r="B1719" i="1" s="1"/>
  <c r="X1718" i="1"/>
  <c r="B1718" i="1" s="1"/>
  <c r="X1717" i="1"/>
  <c r="B1717" i="1" s="1"/>
  <c r="J1722" i="1"/>
  <c r="K1722" i="1" s="1"/>
  <c r="M1722" i="1"/>
  <c r="I1723" i="1"/>
  <c r="N1722" i="1"/>
  <c r="D1720" i="1"/>
  <c r="L1720" i="1" s="1"/>
  <c r="O1720" i="1" s="1"/>
  <c r="P1720" i="1" s="1"/>
  <c r="F1721" i="1"/>
  <c r="U1721" i="1"/>
  <c r="W1721" i="1" s="1"/>
  <c r="E1721" i="1"/>
  <c r="G1719" i="1"/>
  <c r="X1720" i="1" l="1"/>
  <c r="B1720" i="1" s="1"/>
  <c r="G1720" i="1"/>
  <c r="J1723" i="1"/>
  <c r="K1723" i="1" s="1"/>
  <c r="M1723" i="1"/>
  <c r="I1724" i="1"/>
  <c r="N1723" i="1"/>
  <c r="D1721" i="1"/>
  <c r="L1721" i="1" s="1"/>
  <c r="O1721" i="1" s="1"/>
  <c r="P1721" i="1" s="1"/>
  <c r="E1722" i="1"/>
  <c r="U1722" i="1"/>
  <c r="W1722" i="1" s="1"/>
  <c r="F1722" i="1"/>
  <c r="X1721" i="1" l="1"/>
  <c r="B1721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L1722" i="1" l="1"/>
  <c r="O1722" i="1" s="1"/>
  <c r="P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X1722" i="1" l="1"/>
  <c r="B1722" i="1" s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P1723" i="1" s="1"/>
  <c r="D1724" i="1"/>
  <c r="G1724" i="1" s="1"/>
  <c r="X1723" i="1" l="1"/>
  <c r="B1723" i="1" s="1"/>
  <c r="L1724" i="1"/>
  <c r="O1724" i="1" s="1"/>
  <c r="P1724" i="1" s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P1725" i="1" s="1"/>
  <c r="X1724" i="1" l="1"/>
  <c r="B1724" i="1" s="1"/>
  <c r="X1725" i="1"/>
  <c r="B1725" i="1" s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L1726" i="1" l="1"/>
  <c r="O1726" i="1" s="1"/>
  <c r="P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P1727" i="1" s="1"/>
  <c r="X1727" i="1" l="1"/>
  <c r="B1727" i="1" s="1"/>
  <c r="X1726" i="1"/>
  <c r="B1726" i="1" s="1"/>
  <c r="E1729" i="1"/>
  <c r="F1729" i="1"/>
  <c r="U1729" i="1"/>
  <c r="W1729" i="1" s="1"/>
  <c r="D1728" i="1"/>
  <c r="L1728" i="1" s="1"/>
  <c r="O1728" i="1" s="1"/>
  <c r="P1728" i="1" s="1"/>
  <c r="G1727" i="1"/>
  <c r="M1730" i="1"/>
  <c r="I1731" i="1"/>
  <c r="J1730" i="1"/>
  <c r="K1730" i="1" s="1"/>
  <c r="N1730" i="1"/>
  <c r="X1728" i="1" l="1"/>
  <c r="B1728" i="1" s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P1729" i="1" s="1"/>
  <c r="X1729" i="1" l="1"/>
  <c r="B1729" i="1" s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P1730" i="1" s="1"/>
  <c r="X1730" i="1" l="1"/>
  <c r="B1730" i="1" s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L1731" i="1" l="1"/>
  <c r="O1731" i="1" s="1"/>
  <c r="P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P1732" i="1" s="1"/>
  <c r="X1732" i="1" l="1"/>
  <c r="B1732" i="1" s="1"/>
  <c r="X1731" i="1"/>
  <c r="B1731" i="1" s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L1733" i="1" l="1"/>
  <c r="O1733" i="1" s="1"/>
  <c r="P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P1734" i="1" s="1"/>
  <c r="X1734" i="1" l="1"/>
  <c r="B1734" i="1" s="1"/>
  <c r="X1733" i="1"/>
  <c r="B1733" i="1" s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L1735" i="1" l="1"/>
  <c r="O1735" i="1" s="1"/>
  <c r="P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P1736" i="1" s="1"/>
  <c r="X1736" i="1" l="1"/>
  <c r="B1736" i="1" s="1"/>
  <c r="X1735" i="1"/>
  <c r="B1735" i="1" s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P1737" i="1" s="1"/>
  <c r="X1737" i="1" l="1"/>
  <c r="B1737" i="1" s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L1738" i="1" l="1"/>
  <c r="O1738" i="1" s="1"/>
  <c r="P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P1739" i="1" s="1"/>
  <c r="X1739" i="1" l="1"/>
  <c r="B1739" i="1" s="1"/>
  <c r="X1738" i="1"/>
  <c r="B1738" i="1" s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I1744" i="1" l="1"/>
  <c r="J1743" i="1"/>
  <c r="K1743" i="1" s="1"/>
  <c r="N1743" i="1"/>
  <c r="E1742" i="1"/>
  <c r="F1742" i="1"/>
  <c r="U1742" i="1"/>
  <c r="W1742" i="1" s="1"/>
  <c r="L1740" i="1"/>
  <c r="O1740" i="1" s="1"/>
  <c r="P1740" i="1" s="1"/>
  <c r="D1741" i="1"/>
  <c r="L1741" i="1" s="1"/>
  <c r="X1740" i="1" l="1"/>
  <c r="B1740" i="1" s="1"/>
  <c r="M1742" i="1"/>
  <c r="O1741" i="1"/>
  <c r="P1741" i="1" s="1"/>
  <c r="E1743" i="1"/>
  <c r="F1743" i="1"/>
  <c r="U1743" i="1"/>
  <c r="W1743" i="1" s="1"/>
  <c r="D1742" i="1"/>
  <c r="G1742" i="1" s="1"/>
  <c r="G1741" i="1"/>
  <c r="I1745" i="1"/>
  <c r="J1744" i="1"/>
  <c r="K1744" i="1" s="1"/>
  <c r="X1741" i="1" l="1"/>
  <c r="B1741" i="1" s="1"/>
  <c r="L1742" i="1"/>
  <c r="O1742" i="1" s="1"/>
  <c r="P1742" i="1" s="1"/>
  <c r="M1743" i="1"/>
  <c r="E1744" i="1"/>
  <c r="F1744" i="1"/>
  <c r="U1744" i="1"/>
  <c r="W1744" i="1" s="1"/>
  <c r="D1743" i="1"/>
  <c r="L1743" i="1" s="1"/>
  <c r="O1743" i="1" s="1"/>
  <c r="P1743" i="1" s="1"/>
  <c r="I1746" i="1"/>
  <c r="J1745" i="1"/>
  <c r="K1745" i="1" s="1"/>
  <c r="X1743" i="1" l="1"/>
  <c r="B1743" i="1" s="1"/>
  <c r="X1742" i="1"/>
  <c r="B1742" i="1" s="1"/>
  <c r="U1745" i="1"/>
  <c r="W1745" i="1" s="1"/>
  <c r="M1744" i="1"/>
  <c r="N1744" i="1" s="1"/>
  <c r="G1743" i="1"/>
  <c r="D1744" i="1"/>
  <c r="G1744" i="1" s="1"/>
  <c r="E1745" i="1"/>
  <c r="F1745" i="1"/>
  <c r="J1746" i="1"/>
  <c r="K1746" i="1" s="1"/>
  <c r="I1747" i="1"/>
  <c r="L1744" i="1" l="1"/>
  <c r="M1745" i="1" s="1"/>
  <c r="E1746" i="1"/>
  <c r="U1746" i="1"/>
  <c r="W1746" i="1" s="1"/>
  <c r="F1746" i="1"/>
  <c r="J1747" i="1"/>
  <c r="K1747" i="1" s="1"/>
  <c r="I1748" i="1"/>
  <c r="D1745" i="1"/>
  <c r="L1745" i="1" s="1"/>
  <c r="O1744" i="1" l="1"/>
  <c r="P1744" i="1" s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S1744" i="1" l="1"/>
  <c r="X1744" i="1"/>
  <c r="Y1744" i="1"/>
  <c r="G1746" i="1"/>
  <c r="M1747" i="1"/>
  <c r="N1747" i="1" s="1"/>
  <c r="N1748" i="1" s="1"/>
  <c r="N1749" i="1" s="1"/>
  <c r="O1746" i="1"/>
  <c r="P1746" i="1" s="1"/>
  <c r="X1746" i="1" s="1"/>
  <c r="O1745" i="1"/>
  <c r="P1745" i="1" s="1"/>
  <c r="X1745" i="1" s="1"/>
  <c r="J1749" i="1"/>
  <c r="K1749" i="1" s="1"/>
  <c r="I1750" i="1"/>
  <c r="D1747" i="1"/>
  <c r="L1747" i="1" s="1"/>
  <c r="E1748" i="1"/>
  <c r="F1748" i="1"/>
  <c r="U1748" i="1"/>
  <c r="W1748" i="1" s="1"/>
  <c r="B1744" i="1" l="1"/>
  <c r="B1746" i="1"/>
  <c r="S1746" i="1"/>
  <c r="B1745" i="1"/>
  <c r="S1745" i="1"/>
  <c r="Y1745" i="1" s="1"/>
  <c r="M1748" i="1"/>
  <c r="M1749" i="1" s="1"/>
  <c r="M1750" i="1" s="1"/>
  <c r="O1747" i="1"/>
  <c r="P1747" i="1" s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P1748" i="1" s="1"/>
  <c r="G1747" i="1"/>
  <c r="X1747" i="1" l="1"/>
  <c r="B1747" i="1" s="1"/>
  <c r="X1748" i="1"/>
  <c r="B1748" i="1" s="1"/>
  <c r="G1748" i="1"/>
  <c r="Y1746" i="1"/>
  <c r="D1749" i="1"/>
  <c r="L1749" i="1" s="1"/>
  <c r="O1749" i="1" s="1"/>
  <c r="P1749" i="1" s="1"/>
  <c r="J1751" i="1"/>
  <c r="K1751" i="1" s="1"/>
  <c r="I1752" i="1"/>
  <c r="N1751" i="1"/>
  <c r="E1750" i="1"/>
  <c r="F1750" i="1"/>
  <c r="U1750" i="1"/>
  <c r="W1750" i="1" s="1"/>
  <c r="M1751" i="1"/>
  <c r="X1749" i="1" l="1"/>
  <c r="B1749" i="1" s="1"/>
  <c r="G1749" i="1"/>
  <c r="D1750" i="1"/>
  <c r="L1750" i="1" s="1"/>
  <c r="O1750" i="1" s="1"/>
  <c r="P1750" i="1" s="1"/>
  <c r="J1752" i="1"/>
  <c r="K1752" i="1" s="1"/>
  <c r="I1753" i="1"/>
  <c r="N1752" i="1"/>
  <c r="F1751" i="1"/>
  <c r="E1751" i="1"/>
  <c r="U1751" i="1"/>
  <c r="W1751" i="1" s="1"/>
  <c r="M1752" i="1"/>
  <c r="X1750" i="1" l="1"/>
  <c r="B1750" i="1" s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L1751" i="1" l="1"/>
  <c r="O1751" i="1" s="1"/>
  <c r="P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P1752" i="1" s="1"/>
  <c r="X1752" i="1" l="1"/>
  <c r="B1752" i="1" s="1"/>
  <c r="X1751" i="1"/>
  <c r="B1751" i="1" s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L1753" i="1" l="1"/>
  <c r="O1753" i="1" s="1"/>
  <c r="P1753" i="1" s="1"/>
  <c r="M1756" i="1"/>
  <c r="I1757" i="1"/>
  <c r="J1756" i="1"/>
  <c r="K1756" i="1" s="1"/>
  <c r="N1756" i="1"/>
  <c r="D1754" i="1"/>
  <c r="L1754" i="1" s="1"/>
  <c r="O1754" i="1" s="1"/>
  <c r="P1754" i="1" s="1"/>
  <c r="E1755" i="1"/>
  <c r="U1755" i="1"/>
  <c r="W1755" i="1" s="1"/>
  <c r="F1755" i="1"/>
  <c r="X1754" i="1" l="1"/>
  <c r="B1754" i="1" s="1"/>
  <c r="X1753" i="1"/>
  <c r="B1753" i="1" s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L1755" i="1" l="1"/>
  <c r="O1755" i="1" s="1"/>
  <c r="P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P1756" i="1" s="1"/>
  <c r="X1756" i="1" l="1"/>
  <c r="B1756" i="1" s="1"/>
  <c r="X1755" i="1"/>
  <c r="B1755" i="1" s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P1757" i="1" s="1"/>
  <c r="X1757" i="1" l="1"/>
  <c r="B1757" i="1" s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P1758" i="1" s="1"/>
  <c r="X1758" i="1" l="1"/>
  <c r="B1758" i="1" s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P1759" i="1" s="1"/>
  <c r="X1759" i="1" l="1"/>
  <c r="B1759" i="1" s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L1760" i="1" l="1"/>
  <c r="O1760" i="1" s="1"/>
  <c r="P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X1760" i="1" l="1"/>
  <c r="B1760" i="1" s="1"/>
  <c r="J1764" i="1"/>
  <c r="K1764" i="1" s="1"/>
  <c r="I1765" i="1"/>
  <c r="M1764" i="1"/>
  <c r="N1764" i="1"/>
  <c r="L1761" i="1"/>
  <c r="O1761" i="1" s="1"/>
  <c r="P1761" i="1" s="1"/>
  <c r="E1763" i="1"/>
  <c r="F1763" i="1"/>
  <c r="U1763" i="1"/>
  <c r="W1763" i="1" s="1"/>
  <c r="D1762" i="1"/>
  <c r="L1762" i="1" s="1"/>
  <c r="O1762" i="1" s="1"/>
  <c r="P1762" i="1" s="1"/>
  <c r="X1761" i="1" l="1"/>
  <c r="B1761" i="1" s="1"/>
  <c r="X1762" i="1"/>
  <c r="B1762" i="1" s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L1763" i="1" l="1"/>
  <c r="O1763" i="1" s="1"/>
  <c r="P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P1764" i="1" s="1"/>
  <c r="X1764" i="1" l="1"/>
  <c r="B1764" i="1" s="1"/>
  <c r="X1763" i="1"/>
  <c r="B1763" i="1" s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G1765" i="1" s="1"/>
  <c r="L1765" i="1" l="1"/>
  <c r="O1765" i="1" s="1"/>
  <c r="P1765" i="1" s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X1765" i="1" l="1"/>
  <c r="B1765" i="1" s="1"/>
  <c r="J1769" i="1"/>
  <c r="K1769" i="1" s="1"/>
  <c r="I1770" i="1"/>
  <c r="M1769" i="1"/>
  <c r="N1769" i="1"/>
  <c r="D1767" i="1"/>
  <c r="L1767" i="1" s="1"/>
  <c r="O1767" i="1" s="1"/>
  <c r="P1767" i="1" s="1"/>
  <c r="E1768" i="1"/>
  <c r="U1768" i="1"/>
  <c r="W1768" i="1" s="1"/>
  <c r="F1768" i="1"/>
  <c r="L1766" i="1"/>
  <c r="O1766" i="1" s="1"/>
  <c r="P1766" i="1" s="1"/>
  <c r="X1766" i="1" l="1"/>
  <c r="B1766" i="1" s="1"/>
  <c r="X1767" i="1"/>
  <c r="B1767" i="1" s="1"/>
  <c r="G1767" i="1"/>
  <c r="D1768" i="1"/>
  <c r="L1768" i="1" s="1"/>
  <c r="O1768" i="1" s="1"/>
  <c r="P1768" i="1" s="1"/>
  <c r="J1770" i="1"/>
  <c r="K1770" i="1" s="1"/>
  <c r="I1771" i="1"/>
  <c r="M1770" i="1"/>
  <c r="N1770" i="1"/>
  <c r="E1769" i="1"/>
  <c r="F1769" i="1"/>
  <c r="U1769" i="1"/>
  <c r="W1769" i="1" s="1"/>
  <c r="X1768" i="1" l="1"/>
  <c r="B1768" i="1" s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P1769" i="1" s="1"/>
  <c r="X1769" i="1" l="1"/>
  <c r="B1769" i="1" s="1"/>
  <c r="E1771" i="1"/>
  <c r="U1771" i="1"/>
  <c r="W1771" i="1" s="1"/>
  <c r="F1771" i="1"/>
  <c r="D1770" i="1"/>
  <c r="L1770" i="1" s="1"/>
  <c r="O1770" i="1" s="1"/>
  <c r="P1770" i="1" s="1"/>
  <c r="G1769" i="1"/>
  <c r="I1773" i="1"/>
  <c r="J1772" i="1"/>
  <c r="K1772" i="1" s="1"/>
  <c r="M1772" i="1"/>
  <c r="N1772" i="1"/>
  <c r="X1770" i="1" l="1"/>
  <c r="B1770" i="1" s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P1771" i="1" s="1"/>
  <c r="X1771" i="1" l="1"/>
  <c r="B1771" i="1" s="1"/>
  <c r="G1771" i="1"/>
  <c r="E1773" i="1"/>
  <c r="U1773" i="1"/>
  <c r="W1773" i="1" s="1"/>
  <c r="F1773" i="1"/>
  <c r="D1772" i="1"/>
  <c r="L1772" i="1" s="1"/>
  <c r="I1775" i="1"/>
  <c r="J1774" i="1"/>
  <c r="K1774" i="1" s="1"/>
  <c r="G1772" i="1" l="1"/>
  <c r="E1774" i="1"/>
  <c r="U1774" i="1"/>
  <c r="W1774" i="1" s="1"/>
  <c r="F1774" i="1"/>
  <c r="I1776" i="1"/>
  <c r="J1775" i="1"/>
  <c r="K1775" i="1" s="1"/>
  <c r="M1773" i="1"/>
  <c r="O1772" i="1"/>
  <c r="P1772" i="1" s="1"/>
  <c r="D1773" i="1"/>
  <c r="L1773" i="1" s="1"/>
  <c r="O1773" i="1" s="1"/>
  <c r="P1773" i="1" s="1"/>
  <c r="X1772" i="1" l="1"/>
  <c r="B1772" i="1" s="1"/>
  <c r="X1773" i="1"/>
  <c r="B1773" i="1" s="1"/>
  <c r="M1774" i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L1774" i="1" l="1"/>
  <c r="O1774" i="1" s="1"/>
  <c r="P1774" i="1" s="1"/>
  <c r="X1774" i="1" s="1"/>
  <c r="J1777" i="1"/>
  <c r="K1777" i="1" s="1"/>
  <c r="I1778" i="1"/>
  <c r="E1776" i="1"/>
  <c r="F1776" i="1"/>
  <c r="U1776" i="1"/>
  <c r="W1776" i="1" s="1"/>
  <c r="D1775" i="1"/>
  <c r="G1775" i="1" s="1"/>
  <c r="M1775" i="1" l="1"/>
  <c r="N1775" i="1" s="1"/>
  <c r="N1776" i="1" s="1"/>
  <c r="N1777" i="1" s="1"/>
  <c r="B1774" i="1"/>
  <c r="S1774" i="1"/>
  <c r="L1775" i="1"/>
  <c r="I1779" i="1"/>
  <c r="J1778" i="1"/>
  <c r="K1778" i="1" s="1"/>
  <c r="E1777" i="1"/>
  <c r="F1777" i="1"/>
  <c r="U1777" i="1"/>
  <c r="W1777" i="1" s="1"/>
  <c r="D1776" i="1"/>
  <c r="L1776" i="1" s="1"/>
  <c r="O1775" i="1" l="1"/>
  <c r="P1775" i="1" s="1"/>
  <c r="O1776" i="1"/>
  <c r="P1776" i="1" s="1"/>
  <c r="M1776" i="1"/>
  <c r="M1777" i="1" s="1"/>
  <c r="Y1774" i="1"/>
  <c r="U1778" i="1"/>
  <c r="W1778" i="1" s="1"/>
  <c r="S1775" i="1"/>
  <c r="Y1775" i="1" s="1"/>
  <c r="G1776" i="1"/>
  <c r="F1778" i="1"/>
  <c r="E1778" i="1"/>
  <c r="D1777" i="1"/>
  <c r="L1777" i="1" s="1"/>
  <c r="I1780" i="1"/>
  <c r="J1779" i="1"/>
  <c r="K1779" i="1" s="1"/>
  <c r="X1776" i="1" l="1"/>
  <c r="B1776" i="1" s="1"/>
  <c r="X1775" i="1"/>
  <c r="B1775" i="1" s="1"/>
  <c r="G1777" i="1"/>
  <c r="F1779" i="1"/>
  <c r="E1779" i="1"/>
  <c r="U1779" i="1"/>
  <c r="W1779" i="1" s="1"/>
  <c r="M1778" i="1"/>
  <c r="O1777" i="1"/>
  <c r="P1777" i="1" s="1"/>
  <c r="D1778" i="1"/>
  <c r="L1778" i="1" s="1"/>
  <c r="J1780" i="1"/>
  <c r="K1780" i="1" s="1"/>
  <c r="I1781" i="1"/>
  <c r="S1777" i="1" l="1"/>
  <c r="X1777" i="1"/>
  <c r="B1777" i="1" s="1"/>
  <c r="G1778" i="1"/>
  <c r="M1779" i="1"/>
  <c r="N1778" i="1"/>
  <c r="N1779" i="1" s="1"/>
  <c r="J1781" i="1"/>
  <c r="K1781" i="1" s="1"/>
  <c r="I1782" i="1"/>
  <c r="D1779" i="1"/>
  <c r="G1779" i="1" s="1"/>
  <c r="F1780" i="1"/>
  <c r="E1780" i="1"/>
  <c r="U1780" i="1"/>
  <c r="W1780" i="1" s="1"/>
  <c r="L1779" i="1" l="1"/>
  <c r="O1779" i="1" s="1"/>
  <c r="P1779" i="1" s="1"/>
  <c r="X1779" i="1" s="1"/>
  <c r="F1781" i="1"/>
  <c r="E1781" i="1"/>
  <c r="U1781" i="1"/>
  <c r="W1781" i="1" s="1"/>
  <c r="D1780" i="1"/>
  <c r="G1780" i="1" s="1"/>
  <c r="I1783" i="1"/>
  <c r="J1782" i="1"/>
  <c r="K1782" i="1" s="1"/>
  <c r="Y1777" i="1"/>
  <c r="O1778" i="1"/>
  <c r="P1778" i="1" s="1"/>
  <c r="X1778" i="1" s="1"/>
  <c r="B1779" i="1" l="1"/>
  <c r="Y1779" i="1"/>
  <c r="M1780" i="1"/>
  <c r="L1780" i="1"/>
  <c r="B1778" i="1"/>
  <c r="S1778" i="1"/>
  <c r="Y1778" i="1" s="1"/>
  <c r="J1783" i="1"/>
  <c r="K1783" i="1" s="1"/>
  <c r="I1784" i="1"/>
  <c r="F1782" i="1"/>
  <c r="U1782" i="1"/>
  <c r="W1782" i="1" s="1"/>
  <c r="E1782" i="1"/>
  <c r="D1781" i="1"/>
  <c r="L1781" i="1" s="1"/>
  <c r="M1781" i="1" l="1"/>
  <c r="M1782" i="1" s="1"/>
  <c r="M1783" i="1" s="1"/>
  <c r="M1784" i="1" s="1"/>
  <c r="N1780" i="1"/>
  <c r="N1781" i="1" s="1"/>
  <c r="N1782" i="1" s="1"/>
  <c r="N1783" i="1" s="1"/>
  <c r="N1784" i="1" s="1"/>
  <c r="G1781" i="1"/>
  <c r="D1782" i="1"/>
  <c r="L1782" i="1" s="1"/>
  <c r="I1785" i="1"/>
  <c r="J1784" i="1"/>
  <c r="K1784" i="1" s="1"/>
  <c r="F1783" i="1"/>
  <c r="E1783" i="1"/>
  <c r="U1783" i="1"/>
  <c r="W1783" i="1" s="1"/>
  <c r="O1782" i="1" l="1"/>
  <c r="P1782" i="1" s="1"/>
  <c r="O1780" i="1"/>
  <c r="P1780" i="1" s="1"/>
  <c r="O1781" i="1"/>
  <c r="P1781" i="1" s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P1783" i="1" s="1"/>
  <c r="X1781" i="1" l="1"/>
  <c r="B1781" i="1" s="1"/>
  <c r="X1783" i="1"/>
  <c r="B1783" i="1" s="1"/>
  <c r="X1780" i="1"/>
  <c r="B1780" i="1" s="1"/>
  <c r="X1782" i="1"/>
  <c r="B1782" i="1" s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L1784" i="1" l="1"/>
  <c r="O1784" i="1" s="1"/>
  <c r="P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P1785" i="1" s="1"/>
  <c r="X1785" i="1" l="1"/>
  <c r="B1785" i="1" s="1"/>
  <c r="X1784" i="1"/>
  <c r="B1784" i="1" s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L1786" i="1" l="1"/>
  <c r="O1786" i="1" s="1"/>
  <c r="P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X1786" i="1" l="1"/>
  <c r="B1786" i="1" s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P1787" i="1" s="1"/>
  <c r="D1788" i="1"/>
  <c r="L1788" i="1" s="1"/>
  <c r="O1788" i="1" s="1"/>
  <c r="P1788" i="1" s="1"/>
  <c r="X1788" i="1" l="1"/>
  <c r="B1788" i="1" s="1"/>
  <c r="X1787" i="1"/>
  <c r="B1787" i="1" s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L1789" i="1" l="1"/>
  <c r="O1789" i="1" s="1"/>
  <c r="P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X1789" i="1" l="1"/>
  <c r="B1789" i="1" s="1"/>
  <c r="J1793" i="1"/>
  <c r="K1793" i="1" s="1"/>
  <c r="I1794" i="1"/>
  <c r="M1793" i="1"/>
  <c r="N1793" i="1"/>
  <c r="D1791" i="1"/>
  <c r="L1791" i="1" s="1"/>
  <c r="O1791" i="1" s="1"/>
  <c r="P1791" i="1" s="1"/>
  <c r="F1792" i="1"/>
  <c r="E1792" i="1"/>
  <c r="U1792" i="1"/>
  <c r="W1792" i="1" s="1"/>
  <c r="L1790" i="1"/>
  <c r="O1790" i="1" s="1"/>
  <c r="P1790" i="1" s="1"/>
  <c r="X1791" i="1" l="1"/>
  <c r="B1791" i="1" s="1"/>
  <c r="X1790" i="1"/>
  <c r="B1790" i="1" s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L1792" i="1" l="1"/>
  <c r="O1792" i="1" s="1"/>
  <c r="P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P1793" i="1" s="1"/>
  <c r="X1793" i="1" l="1"/>
  <c r="B1793" i="1" s="1"/>
  <c r="X1792" i="1"/>
  <c r="B1792" i="1" s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L1794" i="1" l="1"/>
  <c r="O1794" i="1" s="1"/>
  <c r="P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X1794" i="1" l="1"/>
  <c r="B1794" i="1" s="1"/>
  <c r="L1795" i="1"/>
  <c r="O1795" i="1" s="1"/>
  <c r="P1795" i="1" s="1"/>
  <c r="M1798" i="1"/>
  <c r="I1799" i="1"/>
  <c r="J1798" i="1"/>
  <c r="K1798" i="1" s="1"/>
  <c r="N1798" i="1"/>
  <c r="D1796" i="1"/>
  <c r="L1796" i="1" s="1"/>
  <c r="O1796" i="1" s="1"/>
  <c r="P1796" i="1" s="1"/>
  <c r="U1797" i="1"/>
  <c r="W1797" i="1" s="1"/>
  <c r="E1797" i="1"/>
  <c r="F1797" i="1"/>
  <c r="X1796" i="1" l="1"/>
  <c r="B1796" i="1" s="1"/>
  <c r="X1795" i="1"/>
  <c r="B1795" i="1" s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P1797" i="1" s="1"/>
  <c r="X1797" i="1" l="1"/>
  <c r="B1797" i="1" s="1"/>
  <c r="D1798" i="1"/>
  <c r="L1798" i="1" s="1"/>
  <c r="O1798" i="1" s="1"/>
  <c r="P1798" i="1" s="1"/>
  <c r="E1799" i="1"/>
  <c r="F1799" i="1"/>
  <c r="U1799" i="1"/>
  <c r="W1799" i="1" s="1"/>
  <c r="I1801" i="1"/>
  <c r="J1800" i="1"/>
  <c r="K1800" i="1" s="1"/>
  <c r="M1800" i="1"/>
  <c r="N1800" i="1"/>
  <c r="G1797" i="1"/>
  <c r="X1798" i="1" l="1"/>
  <c r="B1798" i="1" s="1"/>
  <c r="G1798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P1799" i="1" s="1"/>
  <c r="M1801" i="1"/>
  <c r="X1799" i="1" l="1"/>
  <c r="B1799" i="1" s="1"/>
  <c r="G1799" i="1"/>
  <c r="I1803" i="1"/>
  <c r="J1802" i="1"/>
  <c r="K1802" i="1" s="1"/>
  <c r="N1802" i="1"/>
  <c r="D1800" i="1"/>
  <c r="L1800" i="1" s="1"/>
  <c r="O1800" i="1" s="1"/>
  <c r="P1800" i="1" s="1"/>
  <c r="F1801" i="1"/>
  <c r="E1801" i="1"/>
  <c r="U1801" i="1"/>
  <c r="W1801" i="1" s="1"/>
  <c r="M1802" i="1"/>
  <c r="X1800" i="1" l="1"/>
  <c r="B1800" i="1" s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L1801" i="1" l="1"/>
  <c r="O1801" i="1" s="1"/>
  <c r="P1801" i="1" s="1"/>
  <c r="I1805" i="1"/>
  <c r="J1804" i="1"/>
  <c r="K1804" i="1" s="1"/>
  <c r="N1804" i="1"/>
  <c r="F1803" i="1"/>
  <c r="U1803" i="1"/>
  <c r="W1803" i="1" s="1"/>
  <c r="E1803" i="1"/>
  <c r="D1802" i="1"/>
  <c r="G1802" i="1" s="1"/>
  <c r="X1801" i="1" l="1"/>
  <c r="B1801" i="1" s="1"/>
  <c r="L1802" i="1"/>
  <c r="O1802" i="1" s="1"/>
  <c r="P1802" i="1" s="1"/>
  <c r="M1803" i="1"/>
  <c r="F1804" i="1"/>
  <c r="E1804" i="1"/>
  <c r="U1804" i="1"/>
  <c r="W1804" i="1" s="1"/>
  <c r="D1803" i="1"/>
  <c r="G1803" i="1" s="1"/>
  <c r="J1805" i="1"/>
  <c r="K1805" i="1" s="1"/>
  <c r="I1806" i="1"/>
  <c r="X1802" i="1" l="1"/>
  <c r="B1802" i="1" s="1"/>
  <c r="L1803" i="1"/>
  <c r="O1803" i="1" s="1"/>
  <c r="P1803" i="1" s="1"/>
  <c r="M1804" i="1"/>
  <c r="D1804" i="1"/>
  <c r="L1804" i="1" s="1"/>
  <c r="O1804" i="1" s="1"/>
  <c r="P1804" i="1" s="1"/>
  <c r="J1806" i="1"/>
  <c r="K1806" i="1" s="1"/>
  <c r="I1807" i="1"/>
  <c r="F1805" i="1"/>
  <c r="U1805" i="1"/>
  <c r="W1805" i="1" s="1"/>
  <c r="E1805" i="1"/>
  <c r="X1804" i="1" l="1"/>
  <c r="B1804" i="1" s="1"/>
  <c r="X1803" i="1"/>
  <c r="B1803" i="1" s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G1805" i="1" l="1"/>
  <c r="D1806" i="1"/>
  <c r="G1806" i="1" s="1"/>
  <c r="F1807" i="1"/>
  <c r="E1807" i="1"/>
  <c r="U1807" i="1"/>
  <c r="W1807" i="1" s="1"/>
  <c r="M1806" i="1"/>
  <c r="N1806" i="1" s="1"/>
  <c r="N1807" i="1" s="1"/>
  <c r="O1805" i="1"/>
  <c r="P1805" i="1" s="1"/>
  <c r="I1809" i="1"/>
  <c r="J1808" i="1"/>
  <c r="K1808" i="1" s="1"/>
  <c r="S1805" i="1" l="1"/>
  <c r="X1805" i="1"/>
  <c r="L1806" i="1"/>
  <c r="O1806" i="1" s="1"/>
  <c r="P1806" i="1" s="1"/>
  <c r="X1806" i="1" s="1"/>
  <c r="Y1805" i="1"/>
  <c r="D1807" i="1"/>
  <c r="L1807" i="1" s="1"/>
  <c r="O1807" i="1" s="1"/>
  <c r="P1807" i="1" s="1"/>
  <c r="X1807" i="1" s="1"/>
  <c r="M1807" i="1"/>
  <c r="F1808" i="1"/>
  <c r="U1808" i="1"/>
  <c r="W1808" i="1" s="1"/>
  <c r="E1808" i="1"/>
  <c r="I1810" i="1"/>
  <c r="J1809" i="1"/>
  <c r="K1809" i="1" s="1"/>
  <c r="M1808" i="1" l="1"/>
  <c r="B1807" i="1"/>
  <c r="Y1807" i="1"/>
  <c r="G1807" i="1"/>
  <c r="B1806" i="1"/>
  <c r="S1806" i="1"/>
  <c r="J1810" i="1"/>
  <c r="K1810" i="1" s="1"/>
  <c r="I1811" i="1"/>
  <c r="D1808" i="1"/>
  <c r="L1808" i="1" s="1"/>
  <c r="B1805" i="1"/>
  <c r="F1809" i="1"/>
  <c r="U1809" i="1"/>
  <c r="W1809" i="1" s="1"/>
  <c r="E1809" i="1"/>
  <c r="M1809" i="1" l="1"/>
  <c r="M1810" i="1" s="1"/>
  <c r="M1811" i="1" s="1"/>
  <c r="N1808" i="1"/>
  <c r="N1809" i="1" s="1"/>
  <c r="N1810" i="1" s="1"/>
  <c r="N1811" i="1" s="1"/>
  <c r="Y1806" i="1"/>
  <c r="G1808" i="1"/>
  <c r="D1809" i="1"/>
  <c r="L1809" i="1" s="1"/>
  <c r="I1812" i="1"/>
  <c r="J1811" i="1"/>
  <c r="K1811" i="1" s="1"/>
  <c r="F1810" i="1"/>
  <c r="E1810" i="1"/>
  <c r="U1810" i="1"/>
  <c r="W1810" i="1" s="1"/>
  <c r="O1809" i="1" l="1"/>
  <c r="P1809" i="1" s="1"/>
  <c r="O1808" i="1"/>
  <c r="P1808" i="1" s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X1808" i="1" l="1"/>
  <c r="B1808" i="1" s="1"/>
  <c r="X1809" i="1"/>
  <c r="B1809" i="1" s="1"/>
  <c r="I1814" i="1"/>
  <c r="J1813" i="1"/>
  <c r="K1813" i="1" s="1"/>
  <c r="M1813" i="1"/>
  <c r="N1813" i="1"/>
  <c r="L1810" i="1"/>
  <c r="O1810" i="1" s="1"/>
  <c r="P1810" i="1" s="1"/>
  <c r="D1811" i="1"/>
  <c r="G1811" i="1" s="1"/>
  <c r="F1812" i="1"/>
  <c r="U1812" i="1"/>
  <c r="W1812" i="1" s="1"/>
  <c r="E1812" i="1"/>
  <c r="X1810" i="1" l="1"/>
  <c r="B1810" i="1" s="1"/>
  <c r="L1811" i="1"/>
  <c r="O1811" i="1" s="1"/>
  <c r="P1811" i="1" s="1"/>
  <c r="D1812" i="1"/>
  <c r="L1812" i="1" s="1"/>
  <c r="O1812" i="1" s="1"/>
  <c r="P1812" i="1" s="1"/>
  <c r="F1813" i="1"/>
  <c r="U1813" i="1"/>
  <c r="W1813" i="1" s="1"/>
  <c r="E1813" i="1"/>
  <c r="I1815" i="1"/>
  <c r="M1814" i="1"/>
  <c r="J1814" i="1"/>
  <c r="K1814" i="1" s="1"/>
  <c r="N1814" i="1"/>
  <c r="X1812" i="1" l="1"/>
  <c r="B1812" i="1" s="1"/>
  <c r="X1811" i="1"/>
  <c r="B1811" i="1" s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L1813" i="1" l="1"/>
  <c r="O1813" i="1" s="1"/>
  <c r="P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X1813" i="1" l="1"/>
  <c r="B1813" i="1" s="1"/>
  <c r="L1814" i="1"/>
  <c r="O1814" i="1" s="1"/>
  <c r="P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P1815" i="1" s="1"/>
  <c r="X1815" i="1" l="1"/>
  <c r="B1815" i="1" s="1"/>
  <c r="X1814" i="1"/>
  <c r="B1814" i="1" s="1"/>
  <c r="F1817" i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L1816" i="1" l="1"/>
  <c r="O1816" i="1" s="1"/>
  <c r="P1816" i="1" s="1"/>
  <c r="J1819" i="1"/>
  <c r="K1819" i="1" s="1"/>
  <c r="I1820" i="1"/>
  <c r="M1819" i="1"/>
  <c r="N1819" i="1"/>
  <c r="D1817" i="1"/>
  <c r="L1817" i="1" s="1"/>
  <c r="O1817" i="1" s="1"/>
  <c r="P1817" i="1" s="1"/>
  <c r="U1818" i="1"/>
  <c r="W1818" i="1" s="1"/>
  <c r="E1818" i="1"/>
  <c r="F1818" i="1"/>
  <c r="X1817" i="1" l="1"/>
  <c r="B1817" i="1" s="1"/>
  <c r="X1816" i="1"/>
  <c r="B1816" i="1" s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L1818" i="1" l="1"/>
  <c r="O1818" i="1" s="1"/>
  <c r="P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P1819" i="1" s="1"/>
  <c r="X1819" i="1" l="1"/>
  <c r="B1819" i="1" s="1"/>
  <c r="X1818" i="1"/>
  <c r="B1818" i="1" s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L1820" i="1" l="1"/>
  <c r="O1820" i="1" s="1"/>
  <c r="P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X1820" i="1" l="1"/>
  <c r="B1820" i="1" s="1"/>
  <c r="L1821" i="1"/>
  <c r="O1821" i="1" s="1"/>
  <c r="P1821" i="1" s="1"/>
  <c r="D1822" i="1"/>
  <c r="L1822" i="1" s="1"/>
  <c r="O1822" i="1" s="1"/>
  <c r="P1822" i="1" s="1"/>
  <c r="I1825" i="1"/>
  <c r="J1824" i="1"/>
  <c r="K1824" i="1" s="1"/>
  <c r="M1824" i="1"/>
  <c r="N1824" i="1"/>
  <c r="F1823" i="1"/>
  <c r="U1823" i="1"/>
  <c r="W1823" i="1" s="1"/>
  <c r="E1823" i="1"/>
  <c r="X1821" i="1" l="1"/>
  <c r="B1821" i="1" s="1"/>
  <c r="X1822" i="1"/>
  <c r="B1822" i="1" s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P1823" i="1" s="1"/>
  <c r="X1823" i="1" l="1"/>
  <c r="B1823" i="1" s="1"/>
  <c r="I1827" i="1"/>
  <c r="J1826" i="1"/>
  <c r="K1826" i="1" s="1"/>
  <c r="M1826" i="1"/>
  <c r="N1826" i="1"/>
  <c r="D1824" i="1"/>
  <c r="L1824" i="1" s="1"/>
  <c r="O1824" i="1" s="1"/>
  <c r="P1824" i="1" s="1"/>
  <c r="F1825" i="1"/>
  <c r="U1825" i="1"/>
  <c r="W1825" i="1" s="1"/>
  <c r="E1825" i="1"/>
  <c r="G1823" i="1"/>
  <c r="X1824" i="1" l="1"/>
  <c r="B1824" i="1" s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L1825" i="1" l="1"/>
  <c r="O1825" i="1" s="1"/>
  <c r="P1825" i="1" s="1"/>
  <c r="D1826" i="1"/>
  <c r="L1826" i="1" s="1"/>
  <c r="O1826" i="1" s="1"/>
  <c r="P1826" i="1" s="1"/>
  <c r="U1827" i="1"/>
  <c r="W1827" i="1" s="1"/>
  <c r="E1827" i="1"/>
  <c r="F1827" i="1"/>
  <c r="J1828" i="1"/>
  <c r="K1828" i="1" s="1"/>
  <c r="I1829" i="1"/>
  <c r="M1828" i="1"/>
  <c r="N1828" i="1"/>
  <c r="X1826" i="1" l="1"/>
  <c r="B1826" i="1" s="1"/>
  <c r="X1825" i="1"/>
  <c r="B1825" i="1" s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P1827" i="1" s="1"/>
  <c r="X1827" i="1" l="1"/>
  <c r="B1827" i="1" s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L1828" i="1" l="1"/>
  <c r="O1828" i="1" s="1"/>
  <c r="P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X1828" i="1" l="1"/>
  <c r="B1828" i="1" s="1"/>
  <c r="L1829" i="1"/>
  <c r="O1829" i="1" s="1"/>
  <c r="P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P1830" i="1" s="1"/>
  <c r="M1832" i="1"/>
  <c r="X1829" i="1" l="1"/>
  <c r="B1829" i="1" s="1"/>
  <c r="X1830" i="1"/>
  <c r="B1830" i="1" s="1"/>
  <c r="M1833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L1831" i="1" l="1"/>
  <c r="O1831" i="1" s="1"/>
  <c r="P1831" i="1" s="1"/>
  <c r="F1833" i="1"/>
  <c r="U1833" i="1"/>
  <c r="W1833" i="1" s="1"/>
  <c r="E1833" i="1"/>
  <c r="D1832" i="1"/>
  <c r="L1832" i="1" s="1"/>
  <c r="O1832" i="1" s="1"/>
  <c r="P1832" i="1" s="1"/>
  <c r="J1834" i="1"/>
  <c r="K1834" i="1" s="1"/>
  <c r="I1835" i="1"/>
  <c r="N1834" i="1"/>
  <c r="X1832" i="1" l="1"/>
  <c r="B1832" i="1" s="1"/>
  <c r="X1831" i="1"/>
  <c r="B1831" i="1" s="1"/>
  <c r="G1832" i="1"/>
  <c r="J1835" i="1"/>
  <c r="K1835" i="1" s="1"/>
  <c r="I1836" i="1"/>
  <c r="D1833" i="1"/>
  <c r="L1833" i="1" s="1"/>
  <c r="F1834" i="1"/>
  <c r="U1834" i="1"/>
  <c r="W1834" i="1" s="1"/>
  <c r="E1834" i="1"/>
  <c r="G1833" i="1" l="1"/>
  <c r="M1834" i="1"/>
  <c r="O1833" i="1"/>
  <c r="P1833" i="1" s="1"/>
  <c r="D1834" i="1"/>
  <c r="G1834" i="1" s="1"/>
  <c r="J1836" i="1"/>
  <c r="K1836" i="1" s="1"/>
  <c r="I1837" i="1"/>
  <c r="I1838" i="1" s="1"/>
  <c r="F1835" i="1"/>
  <c r="E1835" i="1"/>
  <c r="U1835" i="1"/>
  <c r="W1835" i="1" s="1"/>
  <c r="X1833" i="1" l="1"/>
  <c r="B1833" i="1" s="1"/>
  <c r="I1839" i="1"/>
  <c r="L1834" i="1"/>
  <c r="O1834" i="1" s="1"/>
  <c r="P1834" i="1" s="1"/>
  <c r="J1837" i="1"/>
  <c r="K1837" i="1" s="1"/>
  <c r="M1835" i="1"/>
  <c r="F1836" i="1"/>
  <c r="E1836" i="1"/>
  <c r="U1836" i="1"/>
  <c r="W1836" i="1" s="1"/>
  <c r="D1835" i="1"/>
  <c r="L1835" i="1" s="1"/>
  <c r="X1834" i="1" l="1"/>
  <c r="B1834" i="1" s="1"/>
  <c r="J1838" i="1"/>
  <c r="K1838" i="1" s="1"/>
  <c r="I1840" i="1"/>
  <c r="U1837" i="1"/>
  <c r="W1837" i="1" s="1"/>
  <c r="M1836" i="1"/>
  <c r="N1835" i="1"/>
  <c r="N1836" i="1" s="1"/>
  <c r="G1835" i="1"/>
  <c r="D1836" i="1"/>
  <c r="G1836" i="1" s="1"/>
  <c r="F1837" i="1"/>
  <c r="E1837" i="1"/>
  <c r="J1839" i="1" l="1"/>
  <c r="K1839" i="1" s="1"/>
  <c r="U1838" i="1"/>
  <c r="W1838" i="1" s="1"/>
  <c r="F1838" i="1"/>
  <c r="E1838" i="1"/>
  <c r="I1841" i="1"/>
  <c r="O1835" i="1"/>
  <c r="P1835" i="1" s="1"/>
  <c r="L1836" i="1"/>
  <c r="O1836" i="1" s="1"/>
  <c r="P1836" i="1" s="1"/>
  <c r="D1837" i="1"/>
  <c r="L1837" i="1" s="1"/>
  <c r="S1836" i="1" l="1"/>
  <c r="X1836" i="1"/>
  <c r="X1835" i="1"/>
  <c r="B1835" i="1" s="1"/>
  <c r="J1840" i="1"/>
  <c r="K1840" i="1" s="1"/>
  <c r="E1839" i="1"/>
  <c r="F1839" i="1"/>
  <c r="U1839" i="1"/>
  <c r="W1839" i="1" s="1"/>
  <c r="M1837" i="1"/>
  <c r="N1837" i="1" s="1"/>
  <c r="N1838" i="1" s="1"/>
  <c r="N1839" i="1" s="1"/>
  <c r="N1840" i="1" s="1"/>
  <c r="N1841" i="1" s="1"/>
  <c r="D1838" i="1"/>
  <c r="G1838" i="1" s="1"/>
  <c r="I1842" i="1"/>
  <c r="G1837" i="1"/>
  <c r="E1840" i="1" l="1"/>
  <c r="J1841" i="1"/>
  <c r="K1841" i="1" s="1"/>
  <c r="E1841" i="1" s="1"/>
  <c r="U1840" i="1"/>
  <c r="W1840" i="1" s="1"/>
  <c r="F1840" i="1"/>
  <c r="O1837" i="1"/>
  <c r="P1837" i="1" s="1"/>
  <c r="L1838" i="1"/>
  <c r="O1838" i="1" s="1"/>
  <c r="P1838" i="1" s="1"/>
  <c r="M1838" i="1"/>
  <c r="M1839" i="1" s="1"/>
  <c r="M1840" i="1" s="1"/>
  <c r="M1841" i="1" s="1"/>
  <c r="M1842" i="1" s="1"/>
  <c r="D1839" i="1"/>
  <c r="G1839" i="1" s="1"/>
  <c r="N1842" i="1"/>
  <c r="I1843" i="1"/>
  <c r="S1837" i="1"/>
  <c r="Y1836" i="1"/>
  <c r="B1836" i="1"/>
  <c r="X1838" i="1" l="1"/>
  <c r="B1838" i="1" s="1"/>
  <c r="X1837" i="1"/>
  <c r="B1837" i="1" s="1"/>
  <c r="J1842" i="1"/>
  <c r="K1842" i="1" s="1"/>
  <c r="F1841" i="1"/>
  <c r="U1841" i="1"/>
  <c r="W1841" i="1" s="1"/>
  <c r="L1839" i="1"/>
  <c r="O1839" i="1" s="1"/>
  <c r="P1839" i="1" s="1"/>
  <c r="D1840" i="1"/>
  <c r="L1840" i="1" s="1"/>
  <c r="O1840" i="1" s="1"/>
  <c r="P1840" i="1" s="1"/>
  <c r="Y1837" i="1"/>
  <c r="N1843" i="1"/>
  <c r="I1844" i="1"/>
  <c r="M1843" i="1"/>
  <c r="X1839" i="1" l="1"/>
  <c r="B1839" i="1" s="1"/>
  <c r="X1840" i="1"/>
  <c r="B1840" i="1" s="1"/>
  <c r="F1842" i="1"/>
  <c r="J1843" i="1"/>
  <c r="K1843" i="1" s="1"/>
  <c r="F1843" i="1" s="1"/>
  <c r="U1842" i="1"/>
  <c r="W1842" i="1" s="1"/>
  <c r="E1842" i="1"/>
  <c r="G1840" i="1"/>
  <c r="D1841" i="1"/>
  <c r="L1841" i="1" s="1"/>
  <c r="O1841" i="1" s="1"/>
  <c r="P1841" i="1" s="1"/>
  <c r="M1844" i="1"/>
  <c r="N1844" i="1"/>
  <c r="I1845" i="1"/>
  <c r="X1841" i="1" l="1"/>
  <c r="B1841" i="1" s="1"/>
  <c r="J1844" i="1"/>
  <c r="K1844" i="1" s="1"/>
  <c r="F1844" i="1" s="1"/>
  <c r="U1843" i="1"/>
  <c r="W1843" i="1" s="1"/>
  <c r="E1843" i="1"/>
  <c r="D1842" i="1"/>
  <c r="L1842" i="1" s="1"/>
  <c r="O1842" i="1" s="1"/>
  <c r="P1842" i="1" s="1"/>
  <c r="G1841" i="1"/>
  <c r="N1845" i="1"/>
  <c r="M1845" i="1"/>
  <c r="I1846" i="1"/>
  <c r="X1842" i="1" l="1"/>
  <c r="B1842" i="1" s="1"/>
  <c r="J1845" i="1"/>
  <c r="K1845" i="1" s="1"/>
  <c r="F1845" i="1" s="1"/>
  <c r="E1844" i="1"/>
  <c r="U1844" i="1"/>
  <c r="W1844" i="1" s="1"/>
  <c r="D1843" i="1"/>
  <c r="L1843" i="1" s="1"/>
  <c r="O1843" i="1" s="1"/>
  <c r="P1843" i="1" s="1"/>
  <c r="G1842" i="1"/>
  <c r="N1846" i="1"/>
  <c r="M1846" i="1"/>
  <c r="I1847" i="1"/>
  <c r="X1843" i="1" l="1"/>
  <c r="B1843" i="1" s="1"/>
  <c r="J1846" i="1"/>
  <c r="K1846" i="1" s="1"/>
  <c r="F1846" i="1" s="1"/>
  <c r="E1845" i="1"/>
  <c r="U1845" i="1"/>
  <c r="W1845" i="1" s="1"/>
  <c r="D1844" i="1"/>
  <c r="G1844" i="1" s="1"/>
  <c r="G1843" i="1"/>
  <c r="I1848" i="1"/>
  <c r="N1847" i="1"/>
  <c r="M1847" i="1"/>
  <c r="J1847" i="1" l="1"/>
  <c r="K1847" i="1" s="1"/>
  <c r="F1847" i="1" s="1"/>
  <c r="E1846" i="1"/>
  <c r="L1844" i="1"/>
  <c r="O1844" i="1" s="1"/>
  <c r="P1844" i="1" s="1"/>
  <c r="D1845" i="1"/>
  <c r="G1845" i="1" s="1"/>
  <c r="U1846" i="1"/>
  <c r="W1846" i="1" s="1"/>
  <c r="N1848" i="1"/>
  <c r="I1849" i="1"/>
  <c r="M1848" i="1"/>
  <c r="J1848" i="1" l="1"/>
  <c r="K1848" i="1" s="1"/>
  <c r="F1848" i="1" s="1"/>
  <c r="X1844" i="1"/>
  <c r="B1844" i="1" s="1"/>
  <c r="E1847" i="1"/>
  <c r="D1846" i="1"/>
  <c r="L1846" i="1" s="1"/>
  <c r="O1846" i="1" s="1"/>
  <c r="P1846" i="1" s="1"/>
  <c r="L1845" i="1"/>
  <c r="O1845" i="1" s="1"/>
  <c r="P1845" i="1" s="1"/>
  <c r="U1847" i="1"/>
  <c r="W1847" i="1" s="1"/>
  <c r="I1850" i="1"/>
  <c r="N1849" i="1"/>
  <c r="M1849" i="1"/>
  <c r="J1849" i="1" l="1"/>
  <c r="K1849" i="1" s="1"/>
  <c r="F1849" i="1" s="1"/>
  <c r="E1848" i="1"/>
  <c r="D1847" i="1"/>
  <c r="L1847" i="1" s="1"/>
  <c r="O1847" i="1" s="1"/>
  <c r="P1847" i="1" s="1"/>
  <c r="X1847" i="1" s="1"/>
  <c r="B1847" i="1" s="1"/>
  <c r="X1845" i="1"/>
  <c r="B1845" i="1" s="1"/>
  <c r="X1846" i="1"/>
  <c r="B1846" i="1" s="1"/>
  <c r="G1846" i="1"/>
  <c r="U1848" i="1"/>
  <c r="W1848" i="1" s="1"/>
  <c r="I1851" i="1"/>
  <c r="N1850" i="1"/>
  <c r="M1850" i="1"/>
  <c r="J1850" i="1" l="1"/>
  <c r="K1850" i="1" s="1"/>
  <c r="F1850" i="1" s="1"/>
  <c r="D1848" i="1"/>
  <c r="G1848" i="1" s="1"/>
  <c r="E1849" i="1"/>
  <c r="G1847" i="1"/>
  <c r="U1849" i="1"/>
  <c r="W1849" i="1" s="1"/>
  <c r="M1851" i="1"/>
  <c r="I1852" i="1"/>
  <c r="J1851" i="1"/>
  <c r="K1851" i="1" s="1"/>
  <c r="N1851" i="1"/>
  <c r="D1849" i="1" l="1"/>
  <c r="G1849" i="1" s="1"/>
  <c r="E1850" i="1"/>
  <c r="L1848" i="1"/>
  <c r="O1848" i="1" s="1"/>
  <c r="P1848" i="1" s="1"/>
  <c r="X1848" i="1" s="1"/>
  <c r="U1850" i="1"/>
  <c r="W1850" i="1" s="1"/>
  <c r="N1852" i="1"/>
  <c r="M1852" i="1"/>
  <c r="I1853" i="1"/>
  <c r="J1852" i="1"/>
  <c r="K1852" i="1" s="1"/>
  <c r="F1851" i="1"/>
  <c r="L1849" i="1" l="1"/>
  <c r="O1849" i="1" s="1"/>
  <c r="P1849" i="1" s="1"/>
  <c r="X1849" i="1" s="1"/>
  <c r="B1849" i="1" s="1"/>
  <c r="D1850" i="1"/>
  <c r="L1850" i="1" s="1"/>
  <c r="O1850" i="1" s="1"/>
  <c r="P1850" i="1" s="1"/>
  <c r="X1850" i="1" s="1"/>
  <c r="B1850" i="1" s="1"/>
  <c r="E1851" i="1"/>
  <c r="B1848" i="1"/>
  <c r="U1851" i="1"/>
  <c r="W1851" i="1" s="1"/>
  <c r="M1853" i="1"/>
  <c r="J1853" i="1"/>
  <c r="K1853" i="1" s="1"/>
  <c r="I1854" i="1"/>
  <c r="N1853" i="1"/>
  <c r="F1852" i="1"/>
  <c r="G1850" i="1" l="1"/>
  <c r="D1851" i="1"/>
  <c r="L1851" i="1" s="1"/>
  <c r="O1851" i="1" s="1"/>
  <c r="P1851" i="1" s="1"/>
  <c r="X1851" i="1" s="1"/>
  <c r="B1851" i="1" s="1"/>
  <c r="E1852" i="1"/>
  <c r="U1852" i="1"/>
  <c r="W1852" i="1" s="1"/>
  <c r="F1853" i="1"/>
  <c r="I1855" i="1"/>
  <c r="N1854" i="1"/>
  <c r="M1854" i="1"/>
  <c r="J1854" i="1"/>
  <c r="K1854" i="1" s="1"/>
  <c r="G1851" i="1" l="1"/>
  <c r="D1852" i="1"/>
  <c r="L1852" i="1" s="1"/>
  <c r="O1852" i="1" s="1"/>
  <c r="P1852" i="1" s="1"/>
  <c r="X1852" i="1" s="1"/>
  <c r="B1852" i="1" s="1"/>
  <c r="E1853" i="1"/>
  <c r="E1854" i="1" s="1"/>
  <c r="U1853" i="1"/>
  <c r="W1853" i="1" s="1"/>
  <c r="F1854" i="1"/>
  <c r="N1855" i="1"/>
  <c r="M1855" i="1"/>
  <c r="I1856" i="1"/>
  <c r="J1855" i="1"/>
  <c r="K1855" i="1" s="1"/>
  <c r="G1852" i="1" l="1"/>
  <c r="D1853" i="1"/>
  <c r="G1853" i="1" s="1"/>
  <c r="U1854" i="1"/>
  <c r="W1854" i="1" s="1"/>
  <c r="M1856" i="1"/>
  <c r="I1857" i="1"/>
  <c r="J1856" i="1"/>
  <c r="K1856" i="1" s="1"/>
  <c r="N1856" i="1"/>
  <c r="F1855" i="1"/>
  <c r="E1855" i="1"/>
  <c r="D1854" i="1" l="1"/>
  <c r="L1854" i="1" s="1"/>
  <c r="O1854" i="1" s="1"/>
  <c r="P1854" i="1" s="1"/>
  <c r="X1854" i="1" s="1"/>
  <c r="B1854" i="1" s="1"/>
  <c r="L1853" i="1"/>
  <c r="O1853" i="1" s="1"/>
  <c r="P1853" i="1" s="1"/>
  <c r="X1853" i="1" s="1"/>
  <c r="B1853" i="1" s="1"/>
  <c r="U1855" i="1"/>
  <c r="W1855" i="1" s="1"/>
  <c r="F1856" i="1"/>
  <c r="E1856" i="1"/>
  <c r="N1857" i="1"/>
  <c r="M1857" i="1"/>
  <c r="I1858" i="1"/>
  <c r="J1857" i="1"/>
  <c r="K1857" i="1" s="1"/>
  <c r="D1855" i="1" l="1"/>
  <c r="G1855" i="1" s="1"/>
  <c r="G1854" i="1"/>
  <c r="U1856" i="1"/>
  <c r="W1856" i="1" s="1"/>
  <c r="D1856" i="1"/>
  <c r="G1856" i="1" s="1"/>
  <c r="F1857" i="1"/>
  <c r="E1857" i="1"/>
  <c r="L1855" i="1"/>
  <c r="O1855" i="1" s="1"/>
  <c r="P1855" i="1" s="1"/>
  <c r="J1858" i="1"/>
  <c r="K1858" i="1" s="1"/>
  <c r="I1859" i="1"/>
  <c r="N1858" i="1"/>
  <c r="M1858" i="1"/>
  <c r="U1857" i="1" l="1"/>
  <c r="W1857" i="1" s="1"/>
  <c r="X1855" i="1"/>
  <c r="B1855" i="1" s="1"/>
  <c r="L1856" i="1"/>
  <c r="O1856" i="1" s="1"/>
  <c r="P1856" i="1" s="1"/>
  <c r="F1858" i="1"/>
  <c r="E1858" i="1"/>
  <c r="D1857" i="1"/>
  <c r="G1857" i="1" s="1"/>
  <c r="J1859" i="1"/>
  <c r="K1859" i="1" s="1"/>
  <c r="N1859" i="1"/>
  <c r="M1859" i="1"/>
  <c r="I1860" i="1"/>
  <c r="U1858" i="1" l="1"/>
  <c r="W1858" i="1" s="1"/>
  <c r="X1856" i="1"/>
  <c r="B1856" i="1" s="1"/>
  <c r="L1857" i="1"/>
  <c r="O1857" i="1" s="1"/>
  <c r="P1857" i="1" s="1"/>
  <c r="F1859" i="1"/>
  <c r="E1859" i="1"/>
  <c r="D1858" i="1"/>
  <c r="L1858" i="1" s="1"/>
  <c r="O1858" i="1" s="1"/>
  <c r="P1858" i="1" s="1"/>
  <c r="M1860" i="1"/>
  <c r="I1861" i="1"/>
  <c r="J1860" i="1"/>
  <c r="K1860" i="1" s="1"/>
  <c r="N1860" i="1"/>
  <c r="U1859" i="1" l="1"/>
  <c r="W1859" i="1" s="1"/>
  <c r="X1858" i="1"/>
  <c r="B1858" i="1" s="1"/>
  <c r="X1857" i="1"/>
  <c r="B1857" i="1" s="1"/>
  <c r="G1858" i="1"/>
  <c r="F1860" i="1"/>
  <c r="E1860" i="1"/>
  <c r="U1860" i="1"/>
  <c r="W1860" i="1" s="1"/>
  <c r="D1859" i="1"/>
  <c r="L1859" i="1" s="1"/>
  <c r="O1859" i="1" s="1"/>
  <c r="P1859" i="1" s="1"/>
  <c r="I1862" i="1"/>
  <c r="N1861" i="1"/>
  <c r="M1861" i="1"/>
  <c r="J1861" i="1"/>
  <c r="K1861" i="1" s="1"/>
  <c r="X1859" i="1" l="1"/>
  <c r="B1859" i="1" s="1"/>
  <c r="G1859" i="1"/>
  <c r="F1861" i="1"/>
  <c r="E1861" i="1"/>
  <c r="U1861" i="1"/>
  <c r="W1861" i="1" s="1"/>
  <c r="D1860" i="1"/>
  <c r="G1860" i="1" s="1"/>
  <c r="N1862" i="1"/>
  <c r="M1862" i="1"/>
  <c r="J1862" i="1"/>
  <c r="K1862" i="1" s="1"/>
  <c r="I1863" i="1"/>
  <c r="L1860" i="1" l="1"/>
  <c r="O1860" i="1" s="1"/>
  <c r="P1860" i="1" s="1"/>
  <c r="D1861" i="1"/>
  <c r="G1861" i="1" s="1"/>
  <c r="I1864" i="1"/>
  <c r="J1863" i="1"/>
  <c r="K1863" i="1" s="1"/>
  <c r="N1863" i="1"/>
  <c r="M1863" i="1"/>
  <c r="F1862" i="1"/>
  <c r="E1862" i="1"/>
  <c r="U1862" i="1"/>
  <c r="W1862" i="1" s="1"/>
  <c r="X1860" i="1" l="1"/>
  <c r="B1860" i="1" s="1"/>
  <c r="E1863" i="1"/>
  <c r="F1863" i="1"/>
  <c r="U1863" i="1"/>
  <c r="W1863" i="1" s="1"/>
  <c r="D1862" i="1"/>
  <c r="L1862" i="1" s="1"/>
  <c r="O1862" i="1" s="1"/>
  <c r="P1862" i="1" s="1"/>
  <c r="M1864" i="1"/>
  <c r="I1865" i="1"/>
  <c r="J1864" i="1"/>
  <c r="K1864" i="1" s="1"/>
  <c r="N1864" i="1"/>
  <c r="L1861" i="1"/>
  <c r="O1861" i="1" s="1"/>
  <c r="P1861" i="1" s="1"/>
  <c r="X1862" i="1" l="1"/>
  <c r="B1862" i="1" s="1"/>
  <c r="X1861" i="1"/>
  <c r="B1861" i="1" s="1"/>
  <c r="F1864" i="1"/>
  <c r="E1864" i="1"/>
  <c r="U1864" i="1"/>
  <c r="W1864" i="1" s="1"/>
  <c r="I1866" i="1"/>
  <c r="N1865" i="1"/>
  <c r="M1865" i="1"/>
  <c r="J1865" i="1"/>
  <c r="K1865" i="1" s="1"/>
  <c r="G1862" i="1"/>
  <c r="D1863" i="1"/>
  <c r="L1863" i="1" s="1"/>
  <c r="O1863" i="1" s="1"/>
  <c r="P1863" i="1" s="1"/>
  <c r="X1863" i="1" l="1"/>
  <c r="B1863" i="1" s="1"/>
  <c r="F1865" i="1"/>
  <c r="E1865" i="1"/>
  <c r="U1865" i="1"/>
  <c r="W1865" i="1" s="1"/>
  <c r="N1866" i="1"/>
  <c r="M1866" i="1"/>
  <c r="J1866" i="1"/>
  <c r="K1866" i="1" s="1"/>
  <c r="I1867" i="1"/>
  <c r="G1863" i="1"/>
  <c r="D1864" i="1"/>
  <c r="G1864" i="1" s="1"/>
  <c r="I1868" i="1" l="1"/>
  <c r="J1867" i="1"/>
  <c r="K1867" i="1" s="1"/>
  <c r="F1866" i="1"/>
  <c r="E1866" i="1"/>
  <c r="U1866" i="1"/>
  <c r="W1866" i="1" s="1"/>
  <c r="L1864" i="1"/>
  <c r="O1864" i="1" s="1"/>
  <c r="P1864" i="1" s="1"/>
  <c r="D1865" i="1"/>
  <c r="L1865" i="1" s="1"/>
  <c r="O1865" i="1" s="1"/>
  <c r="P1865" i="1" s="1"/>
  <c r="X1865" i="1" s="1"/>
  <c r="X1864" i="1" l="1"/>
  <c r="B1864" i="1" s="1"/>
  <c r="D1866" i="1"/>
  <c r="G1866" i="1" s="1"/>
  <c r="F1867" i="1"/>
  <c r="E1867" i="1"/>
  <c r="B1865" i="1"/>
  <c r="G1865" i="1"/>
  <c r="J1868" i="1"/>
  <c r="K1868" i="1" s="1"/>
  <c r="I1869" i="1"/>
  <c r="D1867" i="1" l="1"/>
  <c r="L1867" i="1" s="1"/>
  <c r="E1868" i="1"/>
  <c r="F1868" i="1"/>
  <c r="U1868" i="1"/>
  <c r="W1868" i="1" s="1"/>
  <c r="I1870" i="1"/>
  <c r="J1869" i="1"/>
  <c r="K1869" i="1" s="1"/>
  <c r="L1866" i="1"/>
  <c r="O1866" i="1" l="1"/>
  <c r="P1866" i="1" s="1"/>
  <c r="X1866" i="1" s="1"/>
  <c r="M1867" i="1"/>
  <c r="I1871" i="1"/>
  <c r="J1870" i="1"/>
  <c r="K1870" i="1" s="1"/>
  <c r="F1869" i="1"/>
  <c r="E1869" i="1"/>
  <c r="U1869" i="1"/>
  <c r="W1869" i="1" s="1"/>
  <c r="D1868" i="1"/>
  <c r="L1868" i="1" s="1"/>
  <c r="G1867" i="1"/>
  <c r="D1869" i="1" l="1"/>
  <c r="L1869" i="1" s="1"/>
  <c r="E1870" i="1"/>
  <c r="F1870" i="1"/>
  <c r="U1870" i="1"/>
  <c r="W1870" i="1" s="1"/>
  <c r="J1871" i="1"/>
  <c r="K1871" i="1" s="1"/>
  <c r="I1872" i="1"/>
  <c r="G1868" i="1"/>
  <c r="N1867" i="1"/>
  <c r="M1868" i="1"/>
  <c r="M1869" i="1" s="1"/>
  <c r="M1870" i="1" s="1"/>
  <c r="M1871" i="1" s="1"/>
  <c r="Y1866" i="1"/>
  <c r="B1866" i="1" l="1"/>
  <c r="N1868" i="1"/>
  <c r="O1867" i="1"/>
  <c r="P1867" i="1" s="1"/>
  <c r="X1867" i="1" s="1"/>
  <c r="J1872" i="1"/>
  <c r="K1872" i="1" s="1"/>
  <c r="M1872" i="1"/>
  <c r="I1873" i="1"/>
  <c r="D1870" i="1"/>
  <c r="L1870" i="1" s="1"/>
  <c r="G1869" i="1"/>
  <c r="E1871" i="1"/>
  <c r="F1871" i="1"/>
  <c r="U1871" i="1"/>
  <c r="W1871" i="1" s="1"/>
  <c r="G1870" i="1" l="1"/>
  <c r="E1872" i="1"/>
  <c r="F1872" i="1"/>
  <c r="U1872" i="1"/>
  <c r="W1872" i="1" s="1"/>
  <c r="I1874" i="1"/>
  <c r="M1873" i="1"/>
  <c r="J1873" i="1"/>
  <c r="K1873" i="1" s="1"/>
  <c r="B1867" i="1"/>
  <c r="D1871" i="1"/>
  <c r="G1871" i="1" s="1"/>
  <c r="N1869" i="1"/>
  <c r="O1868" i="1"/>
  <c r="P1868" i="1" s="1"/>
  <c r="X1868" i="1" l="1"/>
  <c r="B1868" i="1" s="1"/>
  <c r="I1875" i="1"/>
  <c r="J1874" i="1"/>
  <c r="K1874" i="1" s="1"/>
  <c r="M1874" i="1"/>
  <c r="L1871" i="1"/>
  <c r="E1873" i="1"/>
  <c r="F1873" i="1"/>
  <c r="U1873" i="1"/>
  <c r="W1873" i="1" s="1"/>
  <c r="N1870" i="1"/>
  <c r="O1869" i="1"/>
  <c r="P1869" i="1" s="1"/>
  <c r="X1869" i="1" s="1"/>
  <c r="D1872" i="1"/>
  <c r="G1872" i="1" s="1"/>
  <c r="L1872" i="1" l="1"/>
  <c r="D1873" i="1"/>
  <c r="G1873" i="1" s="1"/>
  <c r="F1874" i="1"/>
  <c r="E1874" i="1"/>
  <c r="U1874" i="1"/>
  <c r="W1874" i="1" s="1"/>
  <c r="B1869" i="1"/>
  <c r="N1871" i="1"/>
  <c r="N1872" i="1" s="1"/>
  <c r="N1873" i="1" s="1"/>
  <c r="N1874" i="1" s="1"/>
  <c r="N1875" i="1" s="1"/>
  <c r="O1870" i="1"/>
  <c r="P1870" i="1" s="1"/>
  <c r="X1870" i="1" s="1"/>
  <c r="I1876" i="1"/>
  <c r="M1875" i="1"/>
  <c r="J1875" i="1"/>
  <c r="K1875" i="1" s="1"/>
  <c r="O1872" i="1" l="1"/>
  <c r="P1872" i="1" s="1"/>
  <c r="D1874" i="1"/>
  <c r="G1874" i="1" s="1"/>
  <c r="L1873" i="1"/>
  <c r="O1873" i="1" s="1"/>
  <c r="P1873" i="1" s="1"/>
  <c r="B1870" i="1"/>
  <c r="O1871" i="1"/>
  <c r="P1871" i="1" s="1"/>
  <c r="X1871" i="1" s="1"/>
  <c r="F1875" i="1"/>
  <c r="E1875" i="1"/>
  <c r="U1875" i="1"/>
  <c r="W1875" i="1" s="1"/>
  <c r="N1876" i="1"/>
  <c r="I1877" i="1"/>
  <c r="J1876" i="1"/>
  <c r="K1876" i="1" s="1"/>
  <c r="M1876" i="1"/>
  <c r="X1873" i="1" l="1"/>
  <c r="B1873" i="1" s="1"/>
  <c r="X1872" i="1"/>
  <c r="B1872" i="1" s="1"/>
  <c r="L1874" i="1"/>
  <c r="O1874" i="1" s="1"/>
  <c r="P1874" i="1" s="1"/>
  <c r="B1871" i="1"/>
  <c r="D1875" i="1"/>
  <c r="L1875" i="1" s="1"/>
  <c r="O1875" i="1" s="1"/>
  <c r="P1875" i="1" s="1"/>
  <c r="X1875" i="1" s="1"/>
  <c r="E1876" i="1"/>
  <c r="F1876" i="1"/>
  <c r="U1876" i="1"/>
  <c r="W1876" i="1" s="1"/>
  <c r="I1878" i="1"/>
  <c r="N1877" i="1"/>
  <c r="M1877" i="1"/>
  <c r="J1877" i="1"/>
  <c r="K1877" i="1" s="1"/>
  <c r="X1874" i="1" l="1"/>
  <c r="B1874" i="1" s="1"/>
  <c r="G1875" i="1"/>
  <c r="N1878" i="1"/>
  <c r="M1878" i="1"/>
  <c r="J1878" i="1"/>
  <c r="K1878" i="1" s="1"/>
  <c r="I1879" i="1"/>
  <c r="D1876" i="1"/>
  <c r="L1876" i="1" s="1"/>
  <c r="O1876" i="1" s="1"/>
  <c r="P1876" i="1" s="1"/>
  <c r="B1875" i="1"/>
  <c r="F1877" i="1"/>
  <c r="E1877" i="1"/>
  <c r="U1877" i="1"/>
  <c r="W1877" i="1" s="1"/>
  <c r="X1876" i="1" l="1"/>
  <c r="B1876" i="1" s="1"/>
  <c r="G1876" i="1"/>
  <c r="M1879" i="1"/>
  <c r="I1880" i="1"/>
  <c r="J1879" i="1"/>
  <c r="K1879" i="1" s="1"/>
  <c r="N1879" i="1"/>
  <c r="E1878" i="1"/>
  <c r="F1878" i="1"/>
  <c r="U1878" i="1"/>
  <c r="W1878" i="1" s="1"/>
  <c r="D1877" i="1"/>
  <c r="G1877" i="1" s="1"/>
  <c r="D1878" i="1" l="1"/>
  <c r="L1878" i="1" s="1"/>
  <c r="O1878" i="1" s="1"/>
  <c r="P1878" i="1" s="1"/>
  <c r="M1880" i="1"/>
  <c r="N1880" i="1"/>
  <c r="J1880" i="1"/>
  <c r="K1880" i="1" s="1"/>
  <c r="I1881" i="1"/>
  <c r="F1879" i="1"/>
  <c r="E1879" i="1"/>
  <c r="U1879" i="1"/>
  <c r="W1879" i="1" s="1"/>
  <c r="L1877" i="1"/>
  <c r="O1877" i="1" s="1"/>
  <c r="P1877" i="1" s="1"/>
  <c r="X1877" i="1" l="1"/>
  <c r="B1877" i="1" s="1"/>
  <c r="X1878" i="1"/>
  <c r="B1878" i="1" s="1"/>
  <c r="D1879" i="1"/>
  <c r="L1879" i="1" s="1"/>
  <c r="O1879" i="1" s="1"/>
  <c r="P1879" i="1" s="1"/>
  <c r="I1882" i="1"/>
  <c r="M1881" i="1"/>
  <c r="N1881" i="1"/>
  <c r="J1881" i="1"/>
  <c r="K1881" i="1" s="1"/>
  <c r="E1880" i="1"/>
  <c r="F1880" i="1"/>
  <c r="U1880" i="1"/>
  <c r="W1880" i="1" s="1"/>
  <c r="G1878" i="1"/>
  <c r="X1879" i="1" l="1"/>
  <c r="B1879" i="1" s="1"/>
  <c r="D1880" i="1"/>
  <c r="G1880" i="1" s="1"/>
  <c r="E1881" i="1"/>
  <c r="F1881" i="1"/>
  <c r="U1881" i="1"/>
  <c r="W1881" i="1" s="1"/>
  <c r="M1882" i="1"/>
  <c r="J1882" i="1"/>
  <c r="K1882" i="1" s="1"/>
  <c r="I1883" i="1"/>
  <c r="N1882" i="1"/>
  <c r="G1879" i="1"/>
  <c r="E1882" i="1" l="1"/>
  <c r="F1882" i="1"/>
  <c r="U1882" i="1"/>
  <c r="W1882" i="1" s="1"/>
  <c r="D1881" i="1"/>
  <c r="G1881" i="1" s="1"/>
  <c r="L1880" i="1"/>
  <c r="O1880" i="1" s="1"/>
  <c r="P1880" i="1" s="1"/>
  <c r="M1883" i="1"/>
  <c r="J1883" i="1"/>
  <c r="K1883" i="1" s="1"/>
  <c r="I1884" i="1"/>
  <c r="N1883" i="1"/>
  <c r="X1880" i="1" l="1"/>
  <c r="B1880" i="1" s="1"/>
  <c r="L1881" i="1"/>
  <c r="O1881" i="1" s="1"/>
  <c r="P1881" i="1" s="1"/>
  <c r="F1883" i="1"/>
  <c r="E1883" i="1"/>
  <c r="U1883" i="1"/>
  <c r="W1883" i="1" s="1"/>
  <c r="I1885" i="1"/>
  <c r="J1884" i="1"/>
  <c r="K1884" i="1" s="1"/>
  <c r="N1884" i="1"/>
  <c r="M1884" i="1"/>
  <c r="D1882" i="1"/>
  <c r="L1882" i="1" s="1"/>
  <c r="O1882" i="1" s="1"/>
  <c r="P1882" i="1" s="1"/>
  <c r="X1882" i="1" l="1"/>
  <c r="B1882" i="1" s="1"/>
  <c r="X1881" i="1"/>
  <c r="B1881" i="1" s="1"/>
  <c r="F1884" i="1"/>
  <c r="E1884" i="1"/>
  <c r="U1884" i="1"/>
  <c r="W1884" i="1" s="1"/>
  <c r="D1883" i="1"/>
  <c r="L1883" i="1" s="1"/>
  <c r="O1883" i="1" s="1"/>
  <c r="P1883" i="1" s="1"/>
  <c r="X1883" i="1" s="1"/>
  <c r="I1886" i="1"/>
  <c r="N1885" i="1"/>
  <c r="M1885" i="1"/>
  <c r="J1885" i="1"/>
  <c r="K1885" i="1" s="1"/>
  <c r="G1882" i="1"/>
  <c r="G1883" i="1" l="1"/>
  <c r="N1886" i="1"/>
  <c r="M1886" i="1"/>
  <c r="J1886" i="1"/>
  <c r="K1886" i="1" s="1"/>
  <c r="I1887" i="1"/>
  <c r="B1883" i="1"/>
  <c r="D1884" i="1"/>
  <c r="G1884" i="1" s="1"/>
  <c r="F1885" i="1"/>
  <c r="E1885" i="1"/>
  <c r="U1885" i="1"/>
  <c r="W1885" i="1" s="1"/>
  <c r="L1884" i="1" l="1"/>
  <c r="O1884" i="1" s="1"/>
  <c r="P1884" i="1" s="1"/>
  <c r="N1887" i="1"/>
  <c r="J1887" i="1"/>
  <c r="K1887" i="1" s="1"/>
  <c r="M1887" i="1"/>
  <c r="I1888" i="1"/>
  <c r="F1886" i="1"/>
  <c r="E1886" i="1"/>
  <c r="U1886" i="1"/>
  <c r="W1886" i="1" s="1"/>
  <c r="D1885" i="1"/>
  <c r="L1885" i="1" s="1"/>
  <c r="O1885" i="1" s="1"/>
  <c r="P1885" i="1" s="1"/>
  <c r="X1885" i="1" l="1"/>
  <c r="B1885" i="1" s="1"/>
  <c r="X1884" i="1"/>
  <c r="B1884" i="1" s="1"/>
  <c r="G1885" i="1"/>
  <c r="D1886" i="1"/>
  <c r="L1886" i="1" s="1"/>
  <c r="O1886" i="1" s="1"/>
  <c r="P1886" i="1" s="1"/>
  <c r="X1886" i="1" s="1"/>
  <c r="M1888" i="1"/>
  <c r="J1888" i="1"/>
  <c r="K1888" i="1" s="1"/>
  <c r="N1888" i="1"/>
  <c r="I1889" i="1"/>
  <c r="F1887" i="1"/>
  <c r="E1887" i="1"/>
  <c r="U1887" i="1"/>
  <c r="W1887" i="1" s="1"/>
  <c r="D1887" i="1" l="1"/>
  <c r="L1887" i="1" s="1"/>
  <c r="O1887" i="1" s="1"/>
  <c r="P1887" i="1" s="1"/>
  <c r="F1888" i="1"/>
  <c r="E1888" i="1"/>
  <c r="U1888" i="1"/>
  <c r="W1888" i="1" s="1"/>
  <c r="I1890" i="1"/>
  <c r="N1889" i="1"/>
  <c r="J1889" i="1"/>
  <c r="K1889" i="1" s="1"/>
  <c r="M1889" i="1"/>
  <c r="G1886" i="1"/>
  <c r="B1886" i="1"/>
  <c r="X1887" i="1" l="1"/>
  <c r="B1887" i="1" s="1"/>
  <c r="N1890" i="1"/>
  <c r="I1891" i="1"/>
  <c r="M1890" i="1"/>
  <c r="J1890" i="1"/>
  <c r="K1890" i="1" s="1"/>
  <c r="E1889" i="1"/>
  <c r="F1889" i="1"/>
  <c r="U1889" i="1"/>
  <c r="W1889" i="1" s="1"/>
  <c r="D1888" i="1"/>
  <c r="L1888" i="1" s="1"/>
  <c r="O1888" i="1" s="1"/>
  <c r="P1888" i="1" s="1"/>
  <c r="G1887" i="1"/>
  <c r="X1888" i="1" l="1"/>
  <c r="B1888" i="1" s="1"/>
  <c r="D1889" i="1"/>
  <c r="L1889" i="1" s="1"/>
  <c r="O1889" i="1" s="1"/>
  <c r="P1889" i="1" s="1"/>
  <c r="F1890" i="1"/>
  <c r="E1890" i="1"/>
  <c r="U1890" i="1"/>
  <c r="W1890" i="1" s="1"/>
  <c r="N1891" i="1"/>
  <c r="M1891" i="1"/>
  <c r="J1891" i="1"/>
  <c r="K1891" i="1" s="1"/>
  <c r="I1892" i="1"/>
  <c r="G1888" i="1"/>
  <c r="X1889" i="1" l="1"/>
  <c r="B1889" i="1" s="1"/>
  <c r="G1889" i="1"/>
  <c r="M1892" i="1"/>
  <c r="I1893" i="1"/>
  <c r="J1892" i="1"/>
  <c r="K1892" i="1" s="1"/>
  <c r="N1892" i="1"/>
  <c r="F1891" i="1"/>
  <c r="E1891" i="1"/>
  <c r="U1891" i="1"/>
  <c r="W1891" i="1" s="1"/>
  <c r="D1890" i="1"/>
  <c r="L1890" i="1" s="1"/>
  <c r="O1890" i="1" s="1"/>
  <c r="P1890" i="1" s="1"/>
  <c r="X1890" i="1" l="1"/>
  <c r="B1890" i="1" s="1"/>
  <c r="D1891" i="1"/>
  <c r="L1891" i="1" s="1"/>
  <c r="O1891" i="1" s="1"/>
  <c r="P1891" i="1" s="1"/>
  <c r="F1892" i="1"/>
  <c r="E1892" i="1"/>
  <c r="U1892" i="1"/>
  <c r="W1892" i="1" s="1"/>
  <c r="I1894" i="1"/>
  <c r="M1893" i="1"/>
  <c r="N1893" i="1"/>
  <c r="J1893" i="1"/>
  <c r="K1893" i="1" s="1"/>
  <c r="G1890" i="1"/>
  <c r="X1891" i="1" l="1"/>
  <c r="B1891" i="1" s="1"/>
  <c r="G1891" i="1"/>
  <c r="F1893" i="1"/>
  <c r="E1893" i="1"/>
  <c r="U1893" i="1"/>
  <c r="W1893" i="1" s="1"/>
  <c r="N1894" i="1"/>
  <c r="M1894" i="1"/>
  <c r="J1894" i="1"/>
  <c r="K1894" i="1" s="1"/>
  <c r="I1895" i="1"/>
  <c r="D1892" i="1"/>
  <c r="L1892" i="1" s="1"/>
  <c r="O1892" i="1" s="1"/>
  <c r="P1892" i="1" s="1"/>
  <c r="X1892" i="1" l="1"/>
  <c r="B1892" i="1" s="1"/>
  <c r="G1892" i="1"/>
  <c r="I1896" i="1"/>
  <c r="N1895" i="1"/>
  <c r="M1895" i="1"/>
  <c r="J1895" i="1"/>
  <c r="K1895" i="1" s="1"/>
  <c r="F1894" i="1"/>
  <c r="E1894" i="1"/>
  <c r="U1894" i="1"/>
  <c r="W1894" i="1" s="1"/>
  <c r="D1893" i="1"/>
  <c r="G1893" i="1" s="1"/>
  <c r="D1894" i="1" l="1"/>
  <c r="G1894" i="1" s="1"/>
  <c r="F1895" i="1"/>
  <c r="E1895" i="1"/>
  <c r="U1895" i="1"/>
  <c r="W1895" i="1" s="1"/>
  <c r="L1893" i="1"/>
  <c r="O1893" i="1" s="1"/>
  <c r="P1893" i="1" s="1"/>
  <c r="M1896" i="1"/>
  <c r="I1897" i="1"/>
  <c r="J1896" i="1"/>
  <c r="K1896" i="1" s="1"/>
  <c r="N1896" i="1"/>
  <c r="X1893" i="1" l="1"/>
  <c r="B1893" i="1" s="1"/>
  <c r="M1897" i="1"/>
  <c r="J1897" i="1"/>
  <c r="K1897" i="1" s="1"/>
  <c r="I1898" i="1"/>
  <c r="N1897" i="1"/>
  <c r="D1895" i="1"/>
  <c r="L1895" i="1" s="1"/>
  <c r="O1895" i="1" s="1"/>
  <c r="P1895" i="1" s="1"/>
  <c r="L1894" i="1"/>
  <c r="O1894" i="1" s="1"/>
  <c r="P1894" i="1" s="1"/>
  <c r="X1894" i="1" s="1"/>
  <c r="F1896" i="1"/>
  <c r="E1896" i="1"/>
  <c r="U1896" i="1"/>
  <c r="W1896" i="1" s="1"/>
  <c r="X1895" i="1" l="1"/>
  <c r="B1895" i="1" s="1"/>
  <c r="B1894" i="1"/>
  <c r="G1895" i="1"/>
  <c r="J1898" i="1"/>
  <c r="K1898" i="1" s="1"/>
  <c r="I1899" i="1"/>
  <c r="E1897" i="1"/>
  <c r="F1897" i="1"/>
  <c r="U1897" i="1"/>
  <c r="W1897" i="1" s="1"/>
  <c r="D1896" i="1"/>
  <c r="L1896" i="1" s="1"/>
  <c r="O1896" i="1" s="1"/>
  <c r="P1896" i="1" s="1"/>
  <c r="X1896" i="1" l="1"/>
  <c r="B1896" i="1" s="1"/>
  <c r="U1898" i="1"/>
  <c r="W1898" i="1" s="1"/>
  <c r="G1896" i="1"/>
  <c r="D1897" i="1"/>
  <c r="G1897" i="1" s="1"/>
  <c r="I1900" i="1"/>
  <c r="J1899" i="1"/>
  <c r="K1899" i="1" s="1"/>
  <c r="F1898" i="1"/>
  <c r="E1898" i="1"/>
  <c r="I1901" i="1" l="1"/>
  <c r="J1900" i="1"/>
  <c r="K1900" i="1" s="1"/>
  <c r="F1899" i="1"/>
  <c r="E1899" i="1"/>
  <c r="U1899" i="1"/>
  <c r="W1899" i="1" s="1"/>
  <c r="L1897" i="1"/>
  <c r="D1898" i="1"/>
  <c r="G1898" i="1" s="1"/>
  <c r="O1897" i="1" l="1"/>
  <c r="P1897" i="1" s="1"/>
  <c r="X1897" i="1" s="1"/>
  <c r="M1898" i="1"/>
  <c r="L1898" i="1"/>
  <c r="F1900" i="1"/>
  <c r="E1900" i="1"/>
  <c r="U1900" i="1"/>
  <c r="W1900" i="1" s="1"/>
  <c r="D1899" i="1"/>
  <c r="L1899" i="1" s="1"/>
  <c r="J1901" i="1"/>
  <c r="K1901" i="1" s="1"/>
  <c r="I1902" i="1"/>
  <c r="G1899" i="1" l="1"/>
  <c r="D1900" i="1"/>
  <c r="L1900" i="1" s="1"/>
  <c r="J1902" i="1"/>
  <c r="K1902" i="1" s="1"/>
  <c r="I1903" i="1"/>
  <c r="N1898" i="1"/>
  <c r="M1899" i="1"/>
  <c r="M1900" i="1" s="1"/>
  <c r="M1901" i="1" s="1"/>
  <c r="M1902" i="1" s="1"/>
  <c r="E1901" i="1"/>
  <c r="F1901" i="1"/>
  <c r="U1901" i="1"/>
  <c r="W1901" i="1" s="1"/>
  <c r="Y1897" i="1"/>
  <c r="N1899" i="1" l="1"/>
  <c r="N1900" i="1" s="1"/>
  <c r="N1901" i="1" s="1"/>
  <c r="N1902" i="1" s="1"/>
  <c r="N1903" i="1" s="1"/>
  <c r="B1897" i="1"/>
  <c r="F1902" i="1"/>
  <c r="E1902" i="1"/>
  <c r="U1902" i="1"/>
  <c r="W1902" i="1" s="1"/>
  <c r="G1900" i="1"/>
  <c r="D1901" i="1"/>
  <c r="G1901" i="1" s="1"/>
  <c r="O1898" i="1"/>
  <c r="P1898" i="1" s="1"/>
  <c r="X1898" i="1" s="1"/>
  <c r="J1903" i="1"/>
  <c r="K1903" i="1" s="1"/>
  <c r="I1904" i="1"/>
  <c r="M1903" i="1"/>
  <c r="O1899" i="1" l="1"/>
  <c r="P1899" i="1" s="1"/>
  <c r="O1900" i="1"/>
  <c r="P1900" i="1" s="1"/>
  <c r="B1898" i="1"/>
  <c r="Y1898" i="1"/>
  <c r="L1901" i="1"/>
  <c r="O1901" i="1" s="1"/>
  <c r="P1901" i="1" s="1"/>
  <c r="D1902" i="1"/>
  <c r="G1902" i="1" s="1"/>
  <c r="N1904" i="1"/>
  <c r="I1905" i="1"/>
  <c r="J1904" i="1"/>
  <c r="K1904" i="1" s="1"/>
  <c r="M1904" i="1"/>
  <c r="F1903" i="1"/>
  <c r="E1903" i="1"/>
  <c r="U1903" i="1"/>
  <c r="W1903" i="1" s="1"/>
  <c r="X1901" i="1" l="1"/>
  <c r="B1901" i="1" s="1"/>
  <c r="X1900" i="1"/>
  <c r="B1900" i="1" s="1"/>
  <c r="X1899" i="1"/>
  <c r="B1899" i="1" s="1"/>
  <c r="L1902" i="1"/>
  <c r="O1902" i="1" s="1"/>
  <c r="P1902" i="1" s="1"/>
  <c r="F1904" i="1"/>
  <c r="E1904" i="1"/>
  <c r="U1904" i="1"/>
  <c r="W1904" i="1" s="1"/>
  <c r="D1903" i="1"/>
  <c r="L1903" i="1" s="1"/>
  <c r="O1903" i="1" s="1"/>
  <c r="P1903" i="1" s="1"/>
  <c r="J1905" i="1"/>
  <c r="K1905" i="1" s="1"/>
  <c r="N1905" i="1"/>
  <c r="M1905" i="1"/>
  <c r="I1906" i="1"/>
  <c r="X1902" i="1" l="1"/>
  <c r="B1902" i="1" s="1"/>
  <c r="X1903" i="1"/>
  <c r="B1903" i="1" s="1"/>
  <c r="F1905" i="1"/>
  <c r="E1905" i="1"/>
  <c r="U1905" i="1"/>
  <c r="W1905" i="1" s="1"/>
  <c r="G1903" i="1"/>
  <c r="D1904" i="1"/>
  <c r="G1904" i="1" s="1"/>
  <c r="N1906" i="1"/>
  <c r="I1907" i="1"/>
  <c r="J1906" i="1"/>
  <c r="K1906" i="1" s="1"/>
  <c r="M1906" i="1"/>
  <c r="L1904" i="1" l="1"/>
  <c r="O1904" i="1" s="1"/>
  <c r="P1904" i="1" s="1"/>
  <c r="F1906" i="1"/>
  <c r="E1906" i="1"/>
  <c r="U1906" i="1"/>
  <c r="W1906" i="1" s="1"/>
  <c r="D1905" i="1"/>
  <c r="G1905" i="1" s="1"/>
  <c r="J1907" i="1"/>
  <c r="K1907" i="1" s="1"/>
  <c r="I1908" i="1"/>
  <c r="N1907" i="1"/>
  <c r="M1907" i="1"/>
  <c r="X1904" i="1" l="1"/>
  <c r="B1904" i="1" s="1"/>
  <c r="F1907" i="1"/>
  <c r="E1907" i="1"/>
  <c r="U1907" i="1"/>
  <c r="W1907" i="1" s="1"/>
  <c r="L1905" i="1"/>
  <c r="O1905" i="1" s="1"/>
  <c r="P1905" i="1" s="1"/>
  <c r="D1906" i="1"/>
  <c r="G1906" i="1" s="1"/>
  <c r="N1908" i="1"/>
  <c r="J1908" i="1"/>
  <c r="K1908" i="1" s="1"/>
  <c r="M1908" i="1"/>
  <c r="I1909" i="1"/>
  <c r="X1905" i="1" l="1"/>
  <c r="B1905" i="1" s="1"/>
  <c r="F1908" i="1"/>
  <c r="U1908" i="1"/>
  <c r="W1908" i="1" s="1"/>
  <c r="E1908" i="1"/>
  <c r="I1910" i="1"/>
  <c r="J1909" i="1"/>
  <c r="K1909" i="1" s="1"/>
  <c r="M1909" i="1"/>
  <c r="N1909" i="1"/>
  <c r="D1907" i="1"/>
  <c r="L1907" i="1" s="1"/>
  <c r="O1907" i="1" s="1"/>
  <c r="P1907" i="1" s="1"/>
  <c r="L1906" i="1"/>
  <c r="O1906" i="1" s="1"/>
  <c r="P1906" i="1" s="1"/>
  <c r="X1906" i="1" s="1"/>
  <c r="X1907" i="1" l="1"/>
  <c r="B1907" i="1" s="1"/>
  <c r="F1909" i="1"/>
  <c r="E1909" i="1"/>
  <c r="U1909" i="1"/>
  <c r="W1909" i="1" s="1"/>
  <c r="I1911" i="1"/>
  <c r="N1910" i="1"/>
  <c r="M1910" i="1"/>
  <c r="J1910" i="1"/>
  <c r="K1910" i="1" s="1"/>
  <c r="D1908" i="1"/>
  <c r="L1908" i="1" s="1"/>
  <c r="O1908" i="1" s="1"/>
  <c r="P1908" i="1" s="1"/>
  <c r="B1906" i="1"/>
  <c r="G1907" i="1"/>
  <c r="X1908" i="1" l="1"/>
  <c r="B1908" i="1" s="1"/>
  <c r="U1910" i="1"/>
  <c r="W1910" i="1" s="1"/>
  <c r="E1910" i="1"/>
  <c r="F1910" i="1"/>
  <c r="N1911" i="1"/>
  <c r="M1911" i="1"/>
  <c r="J1911" i="1"/>
  <c r="K1911" i="1" s="1"/>
  <c r="I1912" i="1"/>
  <c r="D1909" i="1"/>
  <c r="L1909" i="1" s="1"/>
  <c r="O1909" i="1" s="1"/>
  <c r="P1909" i="1" s="1"/>
  <c r="G1908" i="1"/>
  <c r="X1909" i="1" l="1"/>
  <c r="B1909" i="1" s="1"/>
  <c r="G1909" i="1"/>
  <c r="N1912" i="1"/>
  <c r="M1912" i="1"/>
  <c r="I1913" i="1"/>
  <c r="J1912" i="1"/>
  <c r="K1912" i="1" s="1"/>
  <c r="E1911" i="1"/>
  <c r="U1911" i="1"/>
  <c r="W1911" i="1" s="1"/>
  <c r="F1911" i="1"/>
  <c r="D1910" i="1"/>
  <c r="G1910" i="1" s="1"/>
  <c r="D1911" i="1" l="1"/>
  <c r="G1911" i="1" s="1"/>
  <c r="E1912" i="1"/>
  <c r="F1912" i="1"/>
  <c r="U1912" i="1"/>
  <c r="W1912" i="1" s="1"/>
  <c r="N1913" i="1"/>
  <c r="M1913" i="1"/>
  <c r="I1914" i="1"/>
  <c r="J1913" i="1"/>
  <c r="K1913" i="1" s="1"/>
  <c r="L1910" i="1"/>
  <c r="O1910" i="1" s="1"/>
  <c r="P1910" i="1" s="1"/>
  <c r="X1910" i="1" l="1"/>
  <c r="B1910" i="1" s="1"/>
  <c r="D1912" i="1"/>
  <c r="L1912" i="1" s="1"/>
  <c r="O1912" i="1" s="1"/>
  <c r="P1912" i="1" s="1"/>
  <c r="F1913" i="1"/>
  <c r="E1913" i="1"/>
  <c r="U1913" i="1"/>
  <c r="W1913" i="1" s="1"/>
  <c r="L1911" i="1"/>
  <c r="O1911" i="1" s="1"/>
  <c r="P1911" i="1" s="1"/>
  <c r="M1914" i="1"/>
  <c r="J1914" i="1"/>
  <c r="K1914" i="1" s="1"/>
  <c r="I1915" i="1"/>
  <c r="N1914" i="1"/>
  <c r="X1911" i="1" l="1"/>
  <c r="B1911" i="1" s="1"/>
  <c r="X1912" i="1"/>
  <c r="B1912" i="1" s="1"/>
  <c r="F1914" i="1"/>
  <c r="E1914" i="1"/>
  <c r="U1914" i="1"/>
  <c r="W1914" i="1" s="1"/>
  <c r="N1915" i="1"/>
  <c r="M1915" i="1"/>
  <c r="J1915" i="1"/>
  <c r="K1915" i="1" s="1"/>
  <c r="I1916" i="1"/>
  <c r="D1913" i="1"/>
  <c r="G1913" i="1" s="1"/>
  <c r="G1912" i="1"/>
  <c r="F1915" i="1" l="1"/>
  <c r="E1915" i="1"/>
  <c r="U1915" i="1"/>
  <c r="W1915" i="1" s="1"/>
  <c r="D1914" i="1"/>
  <c r="G1914" i="1" s="1"/>
  <c r="I1917" i="1"/>
  <c r="J1916" i="1"/>
  <c r="K1916" i="1" s="1"/>
  <c r="N1916" i="1"/>
  <c r="M1916" i="1"/>
  <c r="L1913" i="1"/>
  <c r="O1913" i="1" s="1"/>
  <c r="P1913" i="1" s="1"/>
  <c r="X1913" i="1" l="1"/>
  <c r="B1913" i="1" s="1"/>
  <c r="U1916" i="1"/>
  <c r="W1916" i="1" s="1"/>
  <c r="F1916" i="1"/>
  <c r="E1916" i="1"/>
  <c r="L1914" i="1"/>
  <c r="O1914" i="1" s="1"/>
  <c r="P1914" i="1" s="1"/>
  <c r="D1915" i="1"/>
  <c r="L1915" i="1" s="1"/>
  <c r="O1915" i="1" s="1"/>
  <c r="P1915" i="1" s="1"/>
  <c r="I1918" i="1"/>
  <c r="J1917" i="1"/>
  <c r="K1917" i="1" s="1"/>
  <c r="N1917" i="1"/>
  <c r="M1917" i="1"/>
  <c r="X1914" i="1" l="1"/>
  <c r="B1914" i="1" s="1"/>
  <c r="X1915" i="1"/>
  <c r="B1915" i="1" s="1"/>
  <c r="M1918" i="1"/>
  <c r="I1919" i="1"/>
  <c r="J1918" i="1"/>
  <c r="K1918" i="1" s="1"/>
  <c r="N1918" i="1"/>
  <c r="F1917" i="1"/>
  <c r="U1917" i="1"/>
  <c r="W1917" i="1" s="1"/>
  <c r="E1917" i="1"/>
  <c r="G1915" i="1"/>
  <c r="D1916" i="1"/>
  <c r="L1916" i="1" s="1"/>
  <c r="O1916" i="1" s="1"/>
  <c r="P1916" i="1" s="1"/>
  <c r="X1916" i="1" l="1"/>
  <c r="B1916" i="1" s="1"/>
  <c r="F1918" i="1"/>
  <c r="E1918" i="1"/>
  <c r="U1918" i="1"/>
  <c r="W1918" i="1" s="1"/>
  <c r="J1919" i="1"/>
  <c r="K1919" i="1" s="1"/>
  <c r="N1919" i="1"/>
  <c r="I1920" i="1"/>
  <c r="M1919" i="1"/>
  <c r="D1917" i="1"/>
  <c r="G1917" i="1" s="1"/>
  <c r="G1916" i="1"/>
  <c r="F1919" i="1" l="1"/>
  <c r="E1919" i="1"/>
  <c r="U1919" i="1"/>
  <c r="W1919" i="1" s="1"/>
  <c r="D1918" i="1"/>
  <c r="G1918" i="1" s="1"/>
  <c r="J1920" i="1"/>
  <c r="K1920" i="1" s="1"/>
  <c r="N1920" i="1"/>
  <c r="M1920" i="1"/>
  <c r="I1921" i="1"/>
  <c r="L1917" i="1"/>
  <c r="O1917" i="1" s="1"/>
  <c r="P1917" i="1" s="1"/>
  <c r="X1917" i="1" l="1"/>
  <c r="B1917" i="1" s="1"/>
  <c r="L1918" i="1"/>
  <c r="O1918" i="1" s="1"/>
  <c r="P1918" i="1" s="1"/>
  <c r="D1919" i="1"/>
  <c r="G1919" i="1" s="1"/>
  <c r="F1920" i="1"/>
  <c r="E1920" i="1"/>
  <c r="U1920" i="1"/>
  <c r="W1920" i="1" s="1"/>
  <c r="M1921" i="1"/>
  <c r="N1921" i="1"/>
  <c r="J1921" i="1"/>
  <c r="K1921" i="1" s="1"/>
  <c r="I1922" i="1"/>
  <c r="X1918" i="1" l="1"/>
  <c r="B1918" i="1" s="1"/>
  <c r="E1921" i="1"/>
  <c r="F1921" i="1"/>
  <c r="U1921" i="1"/>
  <c r="W1921" i="1" s="1"/>
  <c r="D1920" i="1"/>
  <c r="L1920" i="1" s="1"/>
  <c r="O1920" i="1" s="1"/>
  <c r="P1920" i="1" s="1"/>
  <c r="L1919" i="1"/>
  <c r="O1919" i="1" s="1"/>
  <c r="P1919" i="1" s="1"/>
  <c r="N1922" i="1"/>
  <c r="M1922" i="1"/>
  <c r="J1922" i="1"/>
  <c r="K1922" i="1" s="1"/>
  <c r="I1923" i="1"/>
  <c r="X1919" i="1" l="1"/>
  <c r="B1919" i="1" s="1"/>
  <c r="X1920" i="1"/>
  <c r="B1920" i="1" s="1"/>
  <c r="G1920" i="1"/>
  <c r="J1923" i="1"/>
  <c r="K1923" i="1" s="1"/>
  <c r="N1923" i="1"/>
  <c r="M1923" i="1"/>
  <c r="I1924" i="1"/>
  <c r="U1922" i="1"/>
  <c r="W1922" i="1" s="1"/>
  <c r="F1922" i="1"/>
  <c r="E1922" i="1"/>
  <c r="D1921" i="1"/>
  <c r="L1921" i="1" s="1"/>
  <c r="O1921" i="1" s="1"/>
  <c r="P1921" i="1" s="1"/>
  <c r="X1921" i="1" s="1"/>
  <c r="B1921" i="1" l="1"/>
  <c r="M1924" i="1"/>
  <c r="I1925" i="1"/>
  <c r="J1924" i="1"/>
  <c r="K1924" i="1" s="1"/>
  <c r="N1924" i="1"/>
  <c r="G1921" i="1"/>
  <c r="E1923" i="1"/>
  <c r="F1923" i="1"/>
  <c r="U1923" i="1"/>
  <c r="W1923" i="1" s="1"/>
  <c r="D1922" i="1"/>
  <c r="L1922" i="1" s="1"/>
  <c r="O1922" i="1" s="1"/>
  <c r="P1922" i="1" s="1"/>
  <c r="X1922" i="1" l="1"/>
  <c r="B1922" i="1" s="1"/>
  <c r="G1922" i="1"/>
  <c r="D1923" i="1"/>
  <c r="G1923" i="1" s="1"/>
  <c r="F1924" i="1"/>
  <c r="E1924" i="1"/>
  <c r="U1924" i="1"/>
  <c r="W1924" i="1" s="1"/>
  <c r="M1925" i="1"/>
  <c r="J1925" i="1"/>
  <c r="K1925" i="1" s="1"/>
  <c r="N1925" i="1"/>
  <c r="I1926" i="1"/>
  <c r="L1923" i="1" l="1"/>
  <c r="O1923" i="1" s="1"/>
  <c r="P1923" i="1" s="1"/>
  <c r="D1924" i="1"/>
  <c r="G1924" i="1" s="1"/>
  <c r="I1927" i="1"/>
  <c r="J1926" i="1"/>
  <c r="K1926" i="1" s="1"/>
  <c r="E1925" i="1"/>
  <c r="U1925" i="1"/>
  <c r="W1925" i="1" s="1"/>
  <c r="F1925" i="1"/>
  <c r="X1923" i="1" l="1"/>
  <c r="B1923" i="1" s="1"/>
  <c r="U1926" i="1"/>
  <c r="W1926" i="1" s="1"/>
  <c r="D1925" i="1"/>
  <c r="G1925" i="1" s="1"/>
  <c r="J1927" i="1"/>
  <c r="K1927" i="1" s="1"/>
  <c r="I1928" i="1"/>
  <c r="F1926" i="1"/>
  <c r="E1926" i="1"/>
  <c r="L1924" i="1"/>
  <c r="O1924" i="1" s="1"/>
  <c r="P1924" i="1" s="1"/>
  <c r="X1924" i="1" l="1"/>
  <c r="B1924" i="1" s="1"/>
  <c r="L1925" i="1"/>
  <c r="O1925" i="1" s="1"/>
  <c r="P1925" i="1" s="1"/>
  <c r="X1925" i="1" s="1"/>
  <c r="J1928" i="1"/>
  <c r="K1928" i="1" s="1"/>
  <c r="I1929" i="1"/>
  <c r="E1927" i="1"/>
  <c r="U1927" i="1"/>
  <c r="W1927" i="1" s="1"/>
  <c r="F1927" i="1"/>
  <c r="D1926" i="1"/>
  <c r="L1926" i="1" s="1"/>
  <c r="M1926" i="1" l="1"/>
  <c r="M1927" i="1" s="1"/>
  <c r="G1926" i="1"/>
  <c r="N1926" i="1"/>
  <c r="N1927" i="1" s="1"/>
  <c r="Y1925" i="1"/>
  <c r="D1927" i="1"/>
  <c r="L1927" i="1" s="1"/>
  <c r="J1929" i="1"/>
  <c r="K1929" i="1" s="1"/>
  <c r="I1930" i="1"/>
  <c r="E1928" i="1"/>
  <c r="F1928" i="1"/>
  <c r="U1928" i="1"/>
  <c r="W1928" i="1" s="1"/>
  <c r="O1927" i="1" l="1"/>
  <c r="P1927" i="1" s="1"/>
  <c r="M1928" i="1"/>
  <c r="M1929" i="1" s="1"/>
  <c r="M1930" i="1" s="1"/>
  <c r="O1926" i="1"/>
  <c r="P1926" i="1" s="1"/>
  <c r="G1927" i="1"/>
  <c r="B1925" i="1"/>
  <c r="I1931" i="1"/>
  <c r="J1930" i="1"/>
  <c r="K1930" i="1" s="1"/>
  <c r="D1928" i="1"/>
  <c r="G1928" i="1" s="1"/>
  <c r="E1929" i="1"/>
  <c r="F1929" i="1"/>
  <c r="U1929" i="1"/>
  <c r="W1929" i="1" s="1"/>
  <c r="X1926" i="1" l="1"/>
  <c r="B1926" i="1" s="1"/>
  <c r="X1927" i="1"/>
  <c r="Y1927" i="1" s="1"/>
  <c r="N1928" i="1"/>
  <c r="N1929" i="1" s="1"/>
  <c r="N1930" i="1" s="1"/>
  <c r="N1931" i="1" s="1"/>
  <c r="E1930" i="1"/>
  <c r="U1930" i="1"/>
  <c r="W1930" i="1" s="1"/>
  <c r="F1930" i="1"/>
  <c r="I1932" i="1"/>
  <c r="J1931" i="1"/>
  <c r="K1931" i="1" s="1"/>
  <c r="M1931" i="1"/>
  <c r="L1928" i="1"/>
  <c r="D1929" i="1"/>
  <c r="G1929" i="1" s="1"/>
  <c r="B1927" i="1" l="1"/>
  <c r="O1928" i="1"/>
  <c r="P1928" i="1" s="1"/>
  <c r="L1929" i="1"/>
  <c r="O1929" i="1" s="1"/>
  <c r="P1929" i="1" s="1"/>
  <c r="I1933" i="1"/>
  <c r="J1932" i="1"/>
  <c r="K1932" i="1" s="1"/>
  <c r="N1932" i="1"/>
  <c r="M1932" i="1"/>
  <c r="E1931" i="1"/>
  <c r="F1931" i="1"/>
  <c r="U1931" i="1"/>
  <c r="W1931" i="1" s="1"/>
  <c r="D1930" i="1"/>
  <c r="G1930" i="1" s="1"/>
  <c r="X1929" i="1" l="1"/>
  <c r="B1929" i="1" s="1"/>
  <c r="X1928" i="1"/>
  <c r="B1928" i="1" s="1"/>
  <c r="D1931" i="1"/>
  <c r="L1931" i="1" s="1"/>
  <c r="O1931" i="1" s="1"/>
  <c r="P1931" i="1" s="1"/>
  <c r="X1931" i="1" s="1"/>
  <c r="U1932" i="1"/>
  <c r="W1932" i="1" s="1"/>
  <c r="E1932" i="1"/>
  <c r="F1932" i="1"/>
  <c r="L1930" i="1"/>
  <c r="O1930" i="1" s="1"/>
  <c r="P1930" i="1" s="1"/>
  <c r="X1930" i="1" s="1"/>
  <c r="J1933" i="1"/>
  <c r="K1933" i="1" s="1"/>
  <c r="M1933" i="1"/>
  <c r="N1933" i="1"/>
  <c r="I1934" i="1"/>
  <c r="G1931" i="1" l="1"/>
  <c r="B1931" i="1"/>
  <c r="B1930" i="1"/>
  <c r="D1932" i="1"/>
  <c r="G1932" i="1" s="1"/>
  <c r="N1934" i="1"/>
  <c r="J1934" i="1"/>
  <c r="K1934" i="1" s="1"/>
  <c r="I1935" i="1"/>
  <c r="M1934" i="1"/>
  <c r="E1933" i="1"/>
  <c r="F1933" i="1"/>
  <c r="U1933" i="1"/>
  <c r="W1933" i="1" s="1"/>
  <c r="L1932" i="1" l="1"/>
  <c r="O1932" i="1" s="1"/>
  <c r="P1932" i="1" s="1"/>
  <c r="E1934" i="1"/>
  <c r="F1934" i="1"/>
  <c r="U1934" i="1"/>
  <c r="W1934" i="1" s="1"/>
  <c r="D1933" i="1"/>
  <c r="G1933" i="1" s="1"/>
  <c r="M1935" i="1"/>
  <c r="N1935" i="1"/>
  <c r="J1935" i="1"/>
  <c r="K1935" i="1" s="1"/>
  <c r="I1936" i="1"/>
  <c r="X1932" i="1" l="1"/>
  <c r="B1932" i="1" s="1"/>
  <c r="L1933" i="1"/>
  <c r="O1933" i="1" s="1"/>
  <c r="P1933" i="1" s="1"/>
  <c r="E1935" i="1"/>
  <c r="F1935" i="1"/>
  <c r="U1935" i="1"/>
  <c r="W1935" i="1" s="1"/>
  <c r="N1936" i="1"/>
  <c r="M1936" i="1"/>
  <c r="J1936" i="1"/>
  <c r="K1936" i="1" s="1"/>
  <c r="I1937" i="1"/>
  <c r="D1934" i="1"/>
  <c r="L1934" i="1" s="1"/>
  <c r="O1934" i="1" s="1"/>
  <c r="P1934" i="1" s="1"/>
  <c r="X1934" i="1" s="1"/>
  <c r="X1933" i="1" l="1"/>
  <c r="B1933" i="1" s="1"/>
  <c r="B1934" i="1"/>
  <c r="F1936" i="1"/>
  <c r="U1936" i="1"/>
  <c r="W1936" i="1" s="1"/>
  <c r="E1936" i="1"/>
  <c r="D1935" i="1"/>
  <c r="G1935" i="1" s="1"/>
  <c r="G1934" i="1"/>
  <c r="M1937" i="1"/>
  <c r="J1937" i="1"/>
  <c r="K1937" i="1" s="1"/>
  <c r="I1938" i="1"/>
  <c r="N1937" i="1"/>
  <c r="L1935" i="1" l="1"/>
  <c r="O1935" i="1" s="1"/>
  <c r="P1935" i="1" s="1"/>
  <c r="D1936" i="1"/>
  <c r="G1936" i="1" s="1"/>
  <c r="N1938" i="1"/>
  <c r="J1938" i="1"/>
  <c r="K1938" i="1" s="1"/>
  <c r="M1938" i="1"/>
  <c r="I1939" i="1"/>
  <c r="F1937" i="1"/>
  <c r="E1937" i="1"/>
  <c r="U1937" i="1"/>
  <c r="W1937" i="1" s="1"/>
  <c r="X1935" i="1" l="1"/>
  <c r="B1935" i="1" s="1"/>
  <c r="L1936" i="1"/>
  <c r="O1936" i="1" s="1"/>
  <c r="P1936" i="1" s="1"/>
  <c r="D1937" i="1"/>
  <c r="G1937" i="1" s="1"/>
  <c r="J1939" i="1"/>
  <c r="K1939" i="1" s="1"/>
  <c r="M1939" i="1"/>
  <c r="I1940" i="1"/>
  <c r="N1939" i="1"/>
  <c r="E1938" i="1"/>
  <c r="F1938" i="1"/>
  <c r="U1938" i="1"/>
  <c r="W1938" i="1" s="1"/>
  <c r="X1936" i="1" l="1"/>
  <c r="B1936" i="1" s="1"/>
  <c r="L1937" i="1"/>
  <c r="O1937" i="1" s="1"/>
  <c r="P1937" i="1" s="1"/>
  <c r="D1938" i="1"/>
  <c r="L1938" i="1" s="1"/>
  <c r="O1938" i="1" s="1"/>
  <c r="P1938" i="1" s="1"/>
  <c r="J1940" i="1"/>
  <c r="K1940" i="1" s="1"/>
  <c r="N1940" i="1"/>
  <c r="M1940" i="1"/>
  <c r="I1941" i="1"/>
  <c r="U1939" i="1"/>
  <c r="W1939" i="1" s="1"/>
  <c r="E1939" i="1"/>
  <c r="F1939" i="1"/>
  <c r="X1938" i="1" l="1"/>
  <c r="B1938" i="1" s="1"/>
  <c r="X1937" i="1"/>
  <c r="B1937" i="1" s="1"/>
  <c r="I1942" i="1"/>
  <c r="N1941" i="1"/>
  <c r="M1941" i="1"/>
  <c r="J1941" i="1"/>
  <c r="K1941" i="1" s="1"/>
  <c r="D1939" i="1"/>
  <c r="G1939" i="1" s="1"/>
  <c r="F1940" i="1"/>
  <c r="E1940" i="1"/>
  <c r="U1940" i="1"/>
  <c r="W1940" i="1" s="1"/>
  <c r="G1938" i="1"/>
  <c r="L1939" i="1" l="1"/>
  <c r="O1939" i="1" s="1"/>
  <c r="P1939" i="1" s="1"/>
  <c r="E1941" i="1"/>
  <c r="U1941" i="1"/>
  <c r="W1941" i="1" s="1"/>
  <c r="F1941" i="1"/>
  <c r="D1940" i="1"/>
  <c r="G1940" i="1" s="1"/>
  <c r="J1942" i="1"/>
  <c r="K1942" i="1" s="1"/>
  <c r="I1943" i="1"/>
  <c r="M1942" i="1"/>
  <c r="N1942" i="1"/>
  <c r="X1939" i="1" l="1"/>
  <c r="B1939" i="1" s="1"/>
  <c r="L1940" i="1"/>
  <c r="O1940" i="1" s="1"/>
  <c r="P1940" i="1" s="1"/>
  <c r="E1942" i="1"/>
  <c r="F1942" i="1"/>
  <c r="U1942" i="1"/>
  <c r="W1942" i="1" s="1"/>
  <c r="M1943" i="1"/>
  <c r="I1944" i="1"/>
  <c r="N1943" i="1"/>
  <c r="J1943" i="1"/>
  <c r="K1943" i="1" s="1"/>
  <c r="D1941" i="1"/>
  <c r="G1941" i="1" s="1"/>
  <c r="X1940" i="1" l="1"/>
  <c r="B1940" i="1" s="1"/>
  <c r="F1943" i="1"/>
  <c r="E1943" i="1"/>
  <c r="U1943" i="1"/>
  <c r="W1943" i="1" s="1"/>
  <c r="I1945" i="1"/>
  <c r="M1944" i="1"/>
  <c r="J1944" i="1"/>
  <c r="K1944" i="1" s="1"/>
  <c r="N1944" i="1"/>
  <c r="L1941" i="1"/>
  <c r="O1941" i="1" s="1"/>
  <c r="P1941" i="1" s="1"/>
  <c r="D1942" i="1"/>
  <c r="L1942" i="1" s="1"/>
  <c r="O1942" i="1" s="1"/>
  <c r="P1942" i="1" s="1"/>
  <c r="X1942" i="1" l="1"/>
  <c r="B1942" i="1" s="1"/>
  <c r="X1941" i="1"/>
  <c r="B1941" i="1" s="1"/>
  <c r="E1944" i="1"/>
  <c r="F1944" i="1"/>
  <c r="U1944" i="1"/>
  <c r="W1944" i="1" s="1"/>
  <c r="N1945" i="1"/>
  <c r="M1945" i="1"/>
  <c r="J1945" i="1"/>
  <c r="K1945" i="1" s="1"/>
  <c r="I1946" i="1"/>
  <c r="G1942" i="1"/>
  <c r="D1943" i="1"/>
  <c r="L1943" i="1" s="1"/>
  <c r="O1943" i="1" s="1"/>
  <c r="P1943" i="1" s="1"/>
  <c r="X1943" i="1" l="1"/>
  <c r="B1943" i="1" s="1"/>
  <c r="E1945" i="1"/>
  <c r="U1945" i="1"/>
  <c r="W1945" i="1" s="1"/>
  <c r="F1945" i="1"/>
  <c r="M1946" i="1"/>
  <c r="N1946" i="1"/>
  <c r="J1946" i="1"/>
  <c r="K1946" i="1" s="1"/>
  <c r="I1947" i="1"/>
  <c r="G1943" i="1"/>
  <c r="D1944" i="1"/>
  <c r="G1944" i="1" s="1"/>
  <c r="L1944" i="1" l="1"/>
  <c r="O1944" i="1" s="1"/>
  <c r="P1944" i="1" s="1"/>
  <c r="F1946" i="1"/>
  <c r="U1946" i="1"/>
  <c r="W1946" i="1" s="1"/>
  <c r="E1946" i="1"/>
  <c r="J1947" i="1"/>
  <c r="K1947" i="1" s="1"/>
  <c r="I1948" i="1"/>
  <c r="M1947" i="1"/>
  <c r="N1947" i="1"/>
  <c r="D1945" i="1"/>
  <c r="G1945" i="1" s="1"/>
  <c r="X1944" i="1" l="1"/>
  <c r="B1944" i="1" s="1"/>
  <c r="E1947" i="1"/>
  <c r="U1947" i="1"/>
  <c r="W1947" i="1" s="1"/>
  <c r="F1947" i="1"/>
  <c r="D1946" i="1"/>
  <c r="L1946" i="1" s="1"/>
  <c r="O1946" i="1" s="1"/>
  <c r="P1946" i="1" s="1"/>
  <c r="X1946" i="1" s="1"/>
  <c r="M1948" i="1"/>
  <c r="I1949" i="1"/>
  <c r="N1948" i="1"/>
  <c r="J1948" i="1"/>
  <c r="K1948" i="1" s="1"/>
  <c r="L1945" i="1"/>
  <c r="O1945" i="1" s="1"/>
  <c r="P1945" i="1" s="1"/>
  <c r="X1945" i="1" s="1"/>
  <c r="G1946" i="1" l="1"/>
  <c r="B1945" i="1"/>
  <c r="N1949" i="1"/>
  <c r="M1949" i="1"/>
  <c r="J1949" i="1"/>
  <c r="K1949" i="1" s="1"/>
  <c r="I1950" i="1"/>
  <c r="B1946" i="1"/>
  <c r="E1948" i="1"/>
  <c r="U1948" i="1"/>
  <c r="W1948" i="1" s="1"/>
  <c r="F1948" i="1"/>
  <c r="D1947" i="1"/>
  <c r="G1947" i="1" s="1"/>
  <c r="L1947" i="1" l="1"/>
  <c r="O1947" i="1" s="1"/>
  <c r="P1947" i="1" s="1"/>
  <c r="E1949" i="1"/>
  <c r="U1949" i="1"/>
  <c r="W1949" i="1" s="1"/>
  <c r="F1949" i="1"/>
  <c r="N1950" i="1"/>
  <c r="J1950" i="1"/>
  <c r="K1950" i="1" s="1"/>
  <c r="I1951" i="1"/>
  <c r="M1950" i="1"/>
  <c r="D1948" i="1"/>
  <c r="G1948" i="1" s="1"/>
  <c r="X1947" i="1" l="1"/>
  <c r="B1947" i="1" s="1"/>
  <c r="E1950" i="1"/>
  <c r="U1950" i="1"/>
  <c r="W1950" i="1" s="1"/>
  <c r="F1950" i="1"/>
  <c r="I1952" i="1"/>
  <c r="J1951" i="1"/>
  <c r="K1951" i="1" s="1"/>
  <c r="N1951" i="1"/>
  <c r="M1951" i="1"/>
  <c r="L1948" i="1"/>
  <c r="O1948" i="1" s="1"/>
  <c r="P1948" i="1" s="1"/>
  <c r="X1948" i="1" s="1"/>
  <c r="D1949" i="1"/>
  <c r="G1949" i="1" s="1"/>
  <c r="L1949" i="1" l="1"/>
  <c r="O1949" i="1" s="1"/>
  <c r="P1949" i="1" s="1"/>
  <c r="U1951" i="1"/>
  <c r="W1951" i="1" s="1"/>
  <c r="F1951" i="1"/>
  <c r="E1951" i="1"/>
  <c r="B1948" i="1"/>
  <c r="I1953" i="1"/>
  <c r="N1952" i="1"/>
  <c r="M1952" i="1"/>
  <c r="J1952" i="1"/>
  <c r="K1952" i="1" s="1"/>
  <c r="D1950" i="1"/>
  <c r="L1950" i="1" s="1"/>
  <c r="O1950" i="1" s="1"/>
  <c r="P1950" i="1" s="1"/>
  <c r="X1950" i="1" s="1"/>
  <c r="X1949" i="1" l="1"/>
  <c r="B1949" i="1" s="1"/>
  <c r="G1950" i="1"/>
  <c r="N1953" i="1"/>
  <c r="J1953" i="1"/>
  <c r="K1953" i="1" s="1"/>
  <c r="M1953" i="1"/>
  <c r="I1954" i="1"/>
  <c r="D1951" i="1"/>
  <c r="L1951" i="1" s="1"/>
  <c r="O1951" i="1" s="1"/>
  <c r="P1951" i="1" s="1"/>
  <c r="B1950" i="1"/>
  <c r="U1952" i="1"/>
  <c r="W1952" i="1" s="1"/>
  <c r="F1952" i="1"/>
  <c r="E1952" i="1"/>
  <c r="X1951" i="1" l="1"/>
  <c r="B1951" i="1" s="1"/>
  <c r="G1951" i="1"/>
  <c r="I1955" i="1"/>
  <c r="M1954" i="1"/>
  <c r="J1954" i="1"/>
  <c r="K1954" i="1" s="1"/>
  <c r="N1954" i="1"/>
  <c r="D1952" i="1"/>
  <c r="G1952" i="1" s="1"/>
  <c r="F1953" i="1"/>
  <c r="E1953" i="1"/>
  <c r="U1953" i="1"/>
  <c r="W1953" i="1" s="1"/>
  <c r="D1953" i="1" l="1"/>
  <c r="G1953" i="1" s="1"/>
  <c r="L1952" i="1"/>
  <c r="O1952" i="1" s="1"/>
  <c r="P1952" i="1" s="1"/>
  <c r="X1952" i="1" s="1"/>
  <c r="E1954" i="1"/>
  <c r="F1954" i="1"/>
  <c r="U1954" i="1"/>
  <c r="W1954" i="1" s="1"/>
  <c r="M1955" i="1"/>
  <c r="I1956" i="1"/>
  <c r="J1955" i="1"/>
  <c r="K1955" i="1" s="1"/>
  <c r="N1955" i="1"/>
  <c r="B1952" i="1" l="1"/>
  <c r="D1954" i="1"/>
  <c r="G1954" i="1" s="1"/>
  <c r="L1953" i="1"/>
  <c r="O1953" i="1" s="1"/>
  <c r="P1953" i="1" s="1"/>
  <c r="X1953" i="1" s="1"/>
  <c r="E1955" i="1"/>
  <c r="U1955" i="1"/>
  <c r="W1955" i="1" s="1"/>
  <c r="F1955" i="1"/>
  <c r="N1956" i="1"/>
  <c r="M1956" i="1"/>
  <c r="J1956" i="1"/>
  <c r="K1956" i="1" s="1"/>
  <c r="I1957" i="1"/>
  <c r="B1953" i="1" l="1"/>
  <c r="I1958" i="1"/>
  <c r="J1957" i="1"/>
  <c r="K1957" i="1" s="1"/>
  <c r="U1956" i="1"/>
  <c r="W1956" i="1" s="1"/>
  <c r="F1956" i="1"/>
  <c r="E1956" i="1"/>
  <c r="L1954" i="1"/>
  <c r="O1954" i="1" s="1"/>
  <c r="P1954" i="1" s="1"/>
  <c r="D1955" i="1"/>
  <c r="G1955" i="1" s="1"/>
  <c r="X1954" i="1" l="1"/>
  <c r="B1954" i="1" s="1"/>
  <c r="U1957" i="1"/>
  <c r="W1957" i="1" s="1"/>
  <c r="L1955" i="1"/>
  <c r="O1955" i="1" s="1"/>
  <c r="P1955" i="1" s="1"/>
  <c r="F1957" i="1"/>
  <c r="E1957" i="1"/>
  <c r="I1959" i="1"/>
  <c r="J1958" i="1"/>
  <c r="K1958" i="1" s="1"/>
  <c r="D1956" i="1"/>
  <c r="G1956" i="1" s="1"/>
  <c r="X1955" i="1" l="1"/>
  <c r="B1955" i="1" s="1"/>
  <c r="F1958" i="1"/>
  <c r="U1958" i="1"/>
  <c r="W1958" i="1" s="1"/>
  <c r="E1958" i="1"/>
  <c r="I1960" i="1"/>
  <c r="J1959" i="1"/>
  <c r="K1959" i="1" s="1"/>
  <c r="L1956" i="1"/>
  <c r="D1957" i="1"/>
  <c r="G1957" i="1" s="1"/>
  <c r="O1956" i="1" l="1"/>
  <c r="P1956" i="1" s="1"/>
  <c r="X1956" i="1" s="1"/>
  <c r="M1957" i="1"/>
  <c r="E1959" i="1"/>
  <c r="F1959" i="1"/>
  <c r="U1959" i="1"/>
  <c r="W1959" i="1" s="1"/>
  <c r="I1961" i="1"/>
  <c r="J1960" i="1"/>
  <c r="K1960" i="1" s="1"/>
  <c r="D1958" i="1"/>
  <c r="G1958" i="1" s="1"/>
  <c r="L1957" i="1"/>
  <c r="L1958" i="1" l="1"/>
  <c r="U1960" i="1"/>
  <c r="W1960" i="1" s="1"/>
  <c r="F1960" i="1"/>
  <c r="E1960" i="1"/>
  <c r="I1962" i="1"/>
  <c r="J1961" i="1"/>
  <c r="K1961" i="1" s="1"/>
  <c r="D1959" i="1"/>
  <c r="G1959" i="1" s="1"/>
  <c r="N1957" i="1"/>
  <c r="N1958" i="1" s="1"/>
  <c r="M1958" i="1"/>
  <c r="Y1956" i="1"/>
  <c r="M1959" i="1" l="1"/>
  <c r="M1960" i="1" s="1"/>
  <c r="M1961" i="1" s="1"/>
  <c r="M1962" i="1" s="1"/>
  <c r="B1956" i="1"/>
  <c r="U1961" i="1"/>
  <c r="W1961" i="1" s="1"/>
  <c r="F1961" i="1"/>
  <c r="E1961" i="1"/>
  <c r="I1963" i="1"/>
  <c r="J1962" i="1"/>
  <c r="K1962" i="1" s="1"/>
  <c r="O1957" i="1"/>
  <c r="P1957" i="1" s="1"/>
  <c r="D1960" i="1"/>
  <c r="G1960" i="1" s="1"/>
  <c r="O1958" i="1"/>
  <c r="P1958" i="1" s="1"/>
  <c r="X1958" i="1" s="1"/>
  <c r="L1959" i="1"/>
  <c r="X1957" i="1" l="1"/>
  <c r="B1957" i="1" s="1"/>
  <c r="N1959" i="1"/>
  <c r="N1960" i="1" s="1"/>
  <c r="N1961" i="1" s="1"/>
  <c r="N1962" i="1" s="1"/>
  <c r="N1963" i="1" s="1"/>
  <c r="B1958" i="1"/>
  <c r="Y1958" i="1"/>
  <c r="I1964" i="1"/>
  <c r="J1963" i="1"/>
  <c r="K1963" i="1" s="1"/>
  <c r="M1963" i="1"/>
  <c r="U1962" i="1"/>
  <c r="W1962" i="1" s="1"/>
  <c r="E1962" i="1"/>
  <c r="F1962" i="1"/>
  <c r="D1961" i="1"/>
  <c r="G1961" i="1" s="1"/>
  <c r="L1960" i="1"/>
  <c r="O1960" i="1" l="1"/>
  <c r="P1960" i="1" s="1"/>
  <c r="O1959" i="1"/>
  <c r="P1959" i="1" s="1"/>
  <c r="E1963" i="1"/>
  <c r="U1963" i="1"/>
  <c r="W1963" i="1" s="1"/>
  <c r="F1963" i="1"/>
  <c r="D1962" i="1"/>
  <c r="L1962" i="1" s="1"/>
  <c r="O1962" i="1" s="1"/>
  <c r="P1962" i="1" s="1"/>
  <c r="L1961" i="1"/>
  <c r="O1961" i="1" s="1"/>
  <c r="P1961" i="1" s="1"/>
  <c r="X1961" i="1" s="1"/>
  <c r="I1965" i="1"/>
  <c r="N1964" i="1"/>
  <c r="J1964" i="1"/>
  <c r="K1964" i="1" s="1"/>
  <c r="M1964" i="1"/>
  <c r="X1962" i="1" l="1"/>
  <c r="B1962" i="1" s="1"/>
  <c r="X1959" i="1"/>
  <c r="B1959" i="1" s="1"/>
  <c r="X1960" i="1"/>
  <c r="B1960" i="1" s="1"/>
  <c r="G1962" i="1"/>
  <c r="B1961" i="1"/>
  <c r="I1966" i="1"/>
  <c r="N1965" i="1"/>
  <c r="M1965" i="1"/>
  <c r="J1965" i="1"/>
  <c r="K1965" i="1" s="1"/>
  <c r="F1964" i="1"/>
  <c r="E1964" i="1"/>
  <c r="U1964" i="1"/>
  <c r="W1964" i="1" s="1"/>
  <c r="D1963" i="1"/>
  <c r="L1963" i="1" s="1"/>
  <c r="O1963" i="1" s="1"/>
  <c r="P1963" i="1" s="1"/>
  <c r="X1963" i="1" l="1"/>
  <c r="B1963" i="1" s="1"/>
  <c r="G1963" i="1"/>
  <c r="D1964" i="1"/>
  <c r="G1964" i="1" s="1"/>
  <c r="F1965" i="1"/>
  <c r="E1965" i="1"/>
  <c r="U1965" i="1"/>
  <c r="W1965" i="1" s="1"/>
  <c r="I1967" i="1"/>
  <c r="M1966" i="1"/>
  <c r="J1966" i="1"/>
  <c r="K1966" i="1" s="1"/>
  <c r="N1966" i="1"/>
  <c r="U1966" i="1" l="1"/>
  <c r="W1966" i="1" s="1"/>
  <c r="E1966" i="1"/>
  <c r="F1966" i="1"/>
  <c r="M1967" i="1"/>
  <c r="I1968" i="1"/>
  <c r="J1967" i="1"/>
  <c r="K1967" i="1" s="1"/>
  <c r="N1967" i="1"/>
  <c r="D1965" i="1"/>
  <c r="L1965" i="1" s="1"/>
  <c r="O1965" i="1" s="1"/>
  <c r="P1965" i="1" s="1"/>
  <c r="L1964" i="1"/>
  <c r="O1964" i="1" s="1"/>
  <c r="P1964" i="1" s="1"/>
  <c r="X1965" i="1" l="1"/>
  <c r="B1965" i="1" s="1"/>
  <c r="X1964" i="1"/>
  <c r="B1964" i="1" s="1"/>
  <c r="G1965" i="1"/>
  <c r="F1967" i="1"/>
  <c r="E1967" i="1"/>
  <c r="U1967" i="1"/>
  <c r="W1967" i="1" s="1"/>
  <c r="N1968" i="1"/>
  <c r="I1969" i="1"/>
  <c r="M1968" i="1"/>
  <c r="J1968" i="1"/>
  <c r="K1968" i="1" s="1"/>
  <c r="D1966" i="1"/>
  <c r="L1966" i="1" s="1"/>
  <c r="O1966" i="1" s="1"/>
  <c r="P1966" i="1" s="1"/>
  <c r="X1966" i="1" l="1"/>
  <c r="B1966" i="1" s="1"/>
  <c r="G1966" i="1"/>
  <c r="F1968" i="1"/>
  <c r="E1968" i="1"/>
  <c r="U1968" i="1"/>
  <c r="W1968" i="1" s="1"/>
  <c r="N1969" i="1"/>
  <c r="J1969" i="1"/>
  <c r="K1969" i="1" s="1"/>
  <c r="M1969" i="1"/>
  <c r="I1970" i="1"/>
  <c r="D1967" i="1"/>
  <c r="L1967" i="1" s="1"/>
  <c r="O1967" i="1" s="1"/>
  <c r="P1967" i="1" s="1"/>
  <c r="X1967" i="1" l="1"/>
  <c r="B1967" i="1" s="1"/>
  <c r="G1967" i="1"/>
  <c r="N1970" i="1"/>
  <c r="J1970" i="1"/>
  <c r="K1970" i="1" s="1"/>
  <c r="M1970" i="1"/>
  <c r="I1971" i="1"/>
  <c r="F1969" i="1"/>
  <c r="U1969" i="1"/>
  <c r="W1969" i="1" s="1"/>
  <c r="E1969" i="1"/>
  <c r="D1968" i="1"/>
  <c r="G1968" i="1" s="1"/>
  <c r="L1968" i="1" l="1"/>
  <c r="O1968" i="1" s="1"/>
  <c r="P1968" i="1" s="1"/>
  <c r="D1969" i="1"/>
  <c r="L1969" i="1" s="1"/>
  <c r="O1969" i="1" s="1"/>
  <c r="P1969" i="1" s="1"/>
  <c r="N1971" i="1"/>
  <c r="M1971" i="1"/>
  <c r="J1971" i="1"/>
  <c r="K1971" i="1" s="1"/>
  <c r="I1972" i="1"/>
  <c r="E1970" i="1"/>
  <c r="F1970" i="1"/>
  <c r="U1970" i="1"/>
  <c r="W1970" i="1" s="1"/>
  <c r="X1969" i="1" l="1"/>
  <c r="B1969" i="1" s="1"/>
  <c r="X1968" i="1"/>
  <c r="B1968" i="1" s="1"/>
  <c r="G1969" i="1"/>
  <c r="D1970" i="1"/>
  <c r="L1970" i="1" s="1"/>
  <c r="O1970" i="1" s="1"/>
  <c r="P1970" i="1" s="1"/>
  <c r="X1970" i="1" s="1"/>
  <c r="U1971" i="1"/>
  <c r="W1971" i="1" s="1"/>
  <c r="F1971" i="1"/>
  <c r="E1971" i="1"/>
  <c r="M1972" i="1"/>
  <c r="I1973" i="1"/>
  <c r="J1972" i="1"/>
  <c r="K1972" i="1" s="1"/>
  <c r="N1972" i="1"/>
  <c r="G1970" i="1" l="1"/>
  <c r="M1973" i="1"/>
  <c r="J1973" i="1"/>
  <c r="K1973" i="1" s="1"/>
  <c r="I1974" i="1"/>
  <c r="N1973" i="1"/>
  <c r="U1972" i="1"/>
  <c r="W1972" i="1" s="1"/>
  <c r="F1972" i="1"/>
  <c r="E1972" i="1"/>
  <c r="D1971" i="1"/>
  <c r="G1971" i="1" s="1"/>
  <c r="B1970" i="1"/>
  <c r="L1971" i="1" l="1"/>
  <c r="O1971" i="1" s="1"/>
  <c r="P1971" i="1" s="1"/>
  <c r="D1972" i="1"/>
  <c r="G1972" i="1" s="1"/>
  <c r="M1974" i="1"/>
  <c r="I1975" i="1"/>
  <c r="J1974" i="1"/>
  <c r="K1974" i="1" s="1"/>
  <c r="N1974" i="1"/>
  <c r="F1973" i="1"/>
  <c r="E1973" i="1"/>
  <c r="U1973" i="1"/>
  <c r="W1973" i="1" s="1"/>
  <c r="X1971" i="1" l="1"/>
  <c r="B1971" i="1" s="1"/>
  <c r="L1972" i="1"/>
  <c r="O1972" i="1" s="1"/>
  <c r="P1972" i="1" s="1"/>
  <c r="D1973" i="1"/>
  <c r="G1973" i="1" s="1"/>
  <c r="E1974" i="1"/>
  <c r="F1974" i="1"/>
  <c r="U1974" i="1"/>
  <c r="W1974" i="1" s="1"/>
  <c r="I1976" i="1"/>
  <c r="J1975" i="1"/>
  <c r="K1975" i="1" s="1"/>
  <c r="N1975" i="1"/>
  <c r="M1975" i="1"/>
  <c r="X1972" i="1" l="1"/>
  <c r="B1972" i="1" s="1"/>
  <c r="I1977" i="1"/>
  <c r="J1976" i="1"/>
  <c r="K1976" i="1" s="1"/>
  <c r="M1976" i="1"/>
  <c r="N1976" i="1"/>
  <c r="D1974" i="1"/>
  <c r="L1974" i="1" s="1"/>
  <c r="O1974" i="1" s="1"/>
  <c r="P1974" i="1" s="1"/>
  <c r="X1974" i="1" s="1"/>
  <c r="U1975" i="1"/>
  <c r="W1975" i="1" s="1"/>
  <c r="F1975" i="1"/>
  <c r="E1975" i="1"/>
  <c r="L1973" i="1"/>
  <c r="O1973" i="1" s="1"/>
  <c r="P1973" i="1" s="1"/>
  <c r="X1973" i="1" s="1"/>
  <c r="G1974" i="1" l="1"/>
  <c r="B1974" i="1"/>
  <c r="U1976" i="1"/>
  <c r="W1976" i="1" s="1"/>
  <c r="F1976" i="1"/>
  <c r="E1976" i="1"/>
  <c r="B1973" i="1"/>
  <c r="D1975" i="1"/>
  <c r="L1975" i="1" s="1"/>
  <c r="O1975" i="1" s="1"/>
  <c r="P1975" i="1" s="1"/>
  <c r="I1978" i="1"/>
  <c r="N1977" i="1"/>
  <c r="M1977" i="1"/>
  <c r="J1977" i="1"/>
  <c r="K1977" i="1" s="1"/>
  <c r="X1975" i="1" l="1"/>
  <c r="B1975" i="1" s="1"/>
  <c r="D1976" i="1"/>
  <c r="L1976" i="1" s="1"/>
  <c r="O1976" i="1" s="1"/>
  <c r="P1976" i="1" s="1"/>
  <c r="X1976" i="1" s="1"/>
  <c r="U1977" i="1"/>
  <c r="W1977" i="1" s="1"/>
  <c r="F1977" i="1"/>
  <c r="E1977" i="1"/>
  <c r="I1979" i="1"/>
  <c r="N1978" i="1"/>
  <c r="M1978" i="1"/>
  <c r="J1978" i="1"/>
  <c r="K1978" i="1" s="1"/>
  <c r="G1975" i="1"/>
  <c r="G1976" i="1" l="1"/>
  <c r="B1976" i="1"/>
  <c r="D1977" i="1"/>
  <c r="L1977" i="1" s="1"/>
  <c r="O1977" i="1" s="1"/>
  <c r="P1977" i="1" s="1"/>
  <c r="X1977" i="1" s="1"/>
  <c r="U1978" i="1"/>
  <c r="W1978" i="1" s="1"/>
  <c r="F1978" i="1"/>
  <c r="E1978" i="1"/>
  <c r="J1979" i="1"/>
  <c r="K1979" i="1" s="1"/>
  <c r="N1979" i="1"/>
  <c r="M1979" i="1"/>
  <c r="I1980" i="1"/>
  <c r="G1977" i="1" l="1"/>
  <c r="D1978" i="1"/>
  <c r="L1978" i="1" s="1"/>
  <c r="O1978" i="1" s="1"/>
  <c r="P1978" i="1" s="1"/>
  <c r="X1978" i="1" s="1"/>
  <c r="B1977" i="1"/>
  <c r="I1981" i="1"/>
  <c r="J1980" i="1"/>
  <c r="K1980" i="1" s="1"/>
  <c r="N1980" i="1"/>
  <c r="M1980" i="1"/>
  <c r="F1979" i="1"/>
  <c r="E1979" i="1"/>
  <c r="U1979" i="1"/>
  <c r="W1979" i="1" s="1"/>
  <c r="U1980" i="1" l="1"/>
  <c r="W1980" i="1" s="1"/>
  <c r="F1980" i="1"/>
  <c r="E1980" i="1"/>
  <c r="N1981" i="1"/>
  <c r="J1981" i="1"/>
  <c r="K1981" i="1" s="1"/>
  <c r="M1981" i="1"/>
  <c r="I1982" i="1"/>
  <c r="D1979" i="1"/>
  <c r="G1979" i="1" s="1"/>
  <c r="G1978" i="1"/>
  <c r="B1978" i="1"/>
  <c r="F1981" i="1" l="1"/>
  <c r="E1981" i="1"/>
  <c r="U1981" i="1"/>
  <c r="W1981" i="1" s="1"/>
  <c r="L1979" i="1"/>
  <c r="O1979" i="1" s="1"/>
  <c r="P1979" i="1" s="1"/>
  <c r="I1983" i="1"/>
  <c r="N1982" i="1"/>
  <c r="M1982" i="1"/>
  <c r="J1982" i="1"/>
  <c r="K1982" i="1" s="1"/>
  <c r="D1980" i="1"/>
  <c r="G1980" i="1" s="1"/>
  <c r="X1979" i="1" l="1"/>
  <c r="B1979" i="1" s="1"/>
  <c r="I1984" i="1"/>
  <c r="J1983" i="1"/>
  <c r="K1983" i="1" s="1"/>
  <c r="M1983" i="1"/>
  <c r="N1983" i="1"/>
  <c r="F1982" i="1"/>
  <c r="E1982" i="1"/>
  <c r="U1982" i="1"/>
  <c r="W1982" i="1" s="1"/>
  <c r="L1980" i="1"/>
  <c r="O1980" i="1" s="1"/>
  <c r="P1980" i="1" s="1"/>
  <c r="D1981" i="1"/>
  <c r="G1981" i="1" s="1"/>
  <c r="X1980" i="1" l="1"/>
  <c r="B1980" i="1" s="1"/>
  <c r="L1981" i="1"/>
  <c r="O1981" i="1" s="1"/>
  <c r="P1981" i="1" s="1"/>
  <c r="D1982" i="1"/>
  <c r="L1982" i="1" s="1"/>
  <c r="O1982" i="1" s="1"/>
  <c r="P1982" i="1" s="1"/>
  <c r="X1982" i="1" s="1"/>
  <c r="F1983" i="1"/>
  <c r="E1983" i="1"/>
  <c r="U1983" i="1"/>
  <c r="W1983" i="1" s="1"/>
  <c r="I1985" i="1"/>
  <c r="J1984" i="1"/>
  <c r="K1984" i="1" s="1"/>
  <c r="M1984" i="1"/>
  <c r="N1984" i="1"/>
  <c r="X1981" i="1" l="1"/>
  <c r="B1981" i="1" s="1"/>
  <c r="E1984" i="1"/>
  <c r="F1984" i="1"/>
  <c r="U1984" i="1"/>
  <c r="W1984" i="1" s="1"/>
  <c r="J1985" i="1"/>
  <c r="K1985" i="1" s="1"/>
  <c r="I1986" i="1"/>
  <c r="M1985" i="1"/>
  <c r="N1985" i="1"/>
  <c r="D1983" i="1"/>
  <c r="G1983" i="1" s="1"/>
  <c r="G1982" i="1"/>
  <c r="B1982" i="1"/>
  <c r="M1986" i="1" l="1"/>
  <c r="N1986" i="1"/>
  <c r="J1986" i="1"/>
  <c r="K1986" i="1" s="1"/>
  <c r="I1987" i="1"/>
  <c r="F1985" i="1"/>
  <c r="E1985" i="1"/>
  <c r="U1985" i="1"/>
  <c r="W1985" i="1" s="1"/>
  <c r="L1983" i="1"/>
  <c r="O1983" i="1" s="1"/>
  <c r="P1983" i="1" s="1"/>
  <c r="D1984" i="1"/>
  <c r="L1984" i="1" s="1"/>
  <c r="O1984" i="1" s="1"/>
  <c r="P1984" i="1" s="1"/>
  <c r="X1984" i="1" s="1"/>
  <c r="X1983" i="1" l="1"/>
  <c r="B1983" i="1" s="1"/>
  <c r="D1985" i="1"/>
  <c r="G1985" i="1" s="1"/>
  <c r="J1987" i="1"/>
  <c r="K1987" i="1" s="1"/>
  <c r="I1988" i="1"/>
  <c r="F1986" i="1"/>
  <c r="U1986" i="1"/>
  <c r="W1986" i="1" s="1"/>
  <c r="E1986" i="1"/>
  <c r="B1984" i="1"/>
  <c r="G1984" i="1"/>
  <c r="U1987" i="1" l="1"/>
  <c r="W1987" i="1" s="1"/>
  <c r="J1988" i="1"/>
  <c r="K1988" i="1" s="1"/>
  <c r="I1989" i="1"/>
  <c r="F1987" i="1"/>
  <c r="E1987" i="1"/>
  <c r="L1985" i="1"/>
  <c r="O1985" i="1" s="1"/>
  <c r="P1985" i="1" s="1"/>
  <c r="D1986" i="1"/>
  <c r="L1986" i="1" s="1"/>
  <c r="X1985" i="1" l="1"/>
  <c r="B1985" i="1" s="1"/>
  <c r="G1986" i="1"/>
  <c r="O1986" i="1"/>
  <c r="P1986" i="1" s="1"/>
  <c r="X1986" i="1" s="1"/>
  <c r="M1987" i="1"/>
  <c r="D1987" i="1"/>
  <c r="L1987" i="1" s="1"/>
  <c r="J1989" i="1"/>
  <c r="K1989" i="1" s="1"/>
  <c r="I1990" i="1"/>
  <c r="E1988" i="1"/>
  <c r="F1988" i="1"/>
  <c r="U1988" i="1"/>
  <c r="W1988" i="1" s="1"/>
  <c r="D1988" i="1" l="1"/>
  <c r="G1988" i="1" s="1"/>
  <c r="F1989" i="1"/>
  <c r="E1989" i="1"/>
  <c r="U1989" i="1"/>
  <c r="W1989" i="1" s="1"/>
  <c r="I1991" i="1"/>
  <c r="J1990" i="1"/>
  <c r="K1990" i="1" s="1"/>
  <c r="G1987" i="1"/>
  <c r="N1987" i="1"/>
  <c r="N1988" i="1" s="1"/>
  <c r="N1989" i="1" s="1"/>
  <c r="M1988" i="1"/>
  <c r="M1989" i="1" s="1"/>
  <c r="Y1986" i="1"/>
  <c r="J1991" i="1" l="1"/>
  <c r="K1991" i="1" s="1"/>
  <c r="I1992" i="1"/>
  <c r="D1989" i="1"/>
  <c r="L1989" i="1" s="1"/>
  <c r="O1989" i="1" s="1"/>
  <c r="P1989" i="1" s="1"/>
  <c r="X1989" i="1" s="1"/>
  <c r="B1986" i="1"/>
  <c r="L1988" i="1"/>
  <c r="O1988" i="1" s="1"/>
  <c r="P1988" i="1" s="1"/>
  <c r="F1990" i="1"/>
  <c r="E1990" i="1"/>
  <c r="U1990" i="1"/>
  <c r="W1990" i="1" s="1"/>
  <c r="O1987" i="1"/>
  <c r="P1987" i="1" s="1"/>
  <c r="X1987" i="1" s="1"/>
  <c r="X1988" i="1" l="1"/>
  <c r="B1988" i="1" s="1"/>
  <c r="M1990" i="1"/>
  <c r="G1989" i="1"/>
  <c r="I1993" i="1"/>
  <c r="J1992" i="1"/>
  <c r="K1992" i="1" s="1"/>
  <c r="B1987" i="1"/>
  <c r="D1990" i="1"/>
  <c r="L1990" i="1" s="1"/>
  <c r="F1991" i="1"/>
  <c r="E1991" i="1"/>
  <c r="U1991" i="1"/>
  <c r="W1991" i="1" s="1"/>
  <c r="B1989" i="1" l="1"/>
  <c r="Y1989" i="1"/>
  <c r="N1990" i="1"/>
  <c r="N1991" i="1" s="1"/>
  <c r="N1992" i="1" s="1"/>
  <c r="N1993" i="1" s="1"/>
  <c r="M1991" i="1"/>
  <c r="M1992" i="1" s="1"/>
  <c r="M1993" i="1" s="1"/>
  <c r="F1992" i="1"/>
  <c r="E1992" i="1"/>
  <c r="U1992" i="1"/>
  <c r="W1992" i="1" s="1"/>
  <c r="D1991" i="1"/>
  <c r="G1991" i="1" s="1"/>
  <c r="I1994" i="1"/>
  <c r="J1993" i="1"/>
  <c r="K1993" i="1" s="1"/>
  <c r="G1990" i="1"/>
  <c r="O1990" i="1" l="1"/>
  <c r="P1990" i="1" s="1"/>
  <c r="N1994" i="1"/>
  <c r="I1995" i="1"/>
  <c r="M1994" i="1"/>
  <c r="J1994" i="1"/>
  <c r="K1994" i="1" s="1"/>
  <c r="L1991" i="1"/>
  <c r="O1991" i="1" s="1"/>
  <c r="P1991" i="1" s="1"/>
  <c r="X1991" i="1" s="1"/>
  <c r="E1993" i="1"/>
  <c r="F1993" i="1"/>
  <c r="U1993" i="1"/>
  <c r="W1993" i="1" s="1"/>
  <c r="D1992" i="1"/>
  <c r="G1992" i="1" s="1"/>
  <c r="X1990" i="1" l="1"/>
  <c r="B1990" i="1" s="1"/>
  <c r="D1993" i="1"/>
  <c r="L1993" i="1" s="1"/>
  <c r="O1993" i="1" s="1"/>
  <c r="P1993" i="1" s="1"/>
  <c r="X1993" i="1" s="1"/>
  <c r="B1991" i="1"/>
  <c r="F1994" i="1"/>
  <c r="E1994" i="1"/>
  <c r="U1994" i="1"/>
  <c r="W1994" i="1" s="1"/>
  <c r="L1992" i="1"/>
  <c r="O1992" i="1" s="1"/>
  <c r="P1992" i="1" s="1"/>
  <c r="I1996" i="1"/>
  <c r="J1995" i="1"/>
  <c r="K1995" i="1" s="1"/>
  <c r="N1995" i="1"/>
  <c r="M1995" i="1"/>
  <c r="X1992" i="1" l="1"/>
  <c r="B1992" i="1" s="1"/>
  <c r="J1996" i="1"/>
  <c r="K1996" i="1" s="1"/>
  <c r="I1997" i="1"/>
  <c r="N1996" i="1"/>
  <c r="M1996" i="1"/>
  <c r="D1994" i="1"/>
  <c r="L1994" i="1" s="1"/>
  <c r="O1994" i="1" s="1"/>
  <c r="P1994" i="1" s="1"/>
  <c r="U1995" i="1"/>
  <c r="W1995" i="1" s="1"/>
  <c r="E1995" i="1"/>
  <c r="F1995" i="1"/>
  <c r="G1993" i="1"/>
  <c r="B1993" i="1"/>
  <c r="X1994" i="1" l="1"/>
  <c r="B1994" i="1" s="1"/>
  <c r="D1995" i="1"/>
  <c r="G1995" i="1" s="1"/>
  <c r="G1994" i="1"/>
  <c r="I1998" i="1"/>
  <c r="N1997" i="1"/>
  <c r="M1997" i="1"/>
  <c r="J1997" i="1"/>
  <c r="K1997" i="1" s="1"/>
  <c r="E1996" i="1"/>
  <c r="U1996" i="1"/>
  <c r="W1996" i="1" s="1"/>
  <c r="F1996" i="1"/>
  <c r="D1996" i="1" l="1"/>
  <c r="L1996" i="1" s="1"/>
  <c r="O1996" i="1" s="1"/>
  <c r="P1996" i="1" s="1"/>
  <c r="X1996" i="1" s="1"/>
  <c r="U1997" i="1"/>
  <c r="W1997" i="1" s="1"/>
  <c r="E1997" i="1"/>
  <c r="F1997" i="1"/>
  <c r="J1998" i="1"/>
  <c r="K1998" i="1" s="1"/>
  <c r="N1998" i="1"/>
  <c r="M1998" i="1"/>
  <c r="I1999" i="1"/>
  <c r="L1995" i="1"/>
  <c r="O1995" i="1" s="1"/>
  <c r="P1995" i="1" s="1"/>
  <c r="X1995" i="1" l="1"/>
  <c r="B1995" i="1" s="1"/>
  <c r="F1998" i="1"/>
  <c r="U1998" i="1"/>
  <c r="W1998" i="1" s="1"/>
  <c r="E1998" i="1"/>
  <c r="D1997" i="1"/>
  <c r="L1997" i="1" s="1"/>
  <c r="O1997" i="1" s="1"/>
  <c r="P1997" i="1" s="1"/>
  <c r="B1996" i="1"/>
  <c r="J1999" i="1"/>
  <c r="K1999" i="1" s="1"/>
  <c r="N1999" i="1"/>
  <c r="M1999" i="1"/>
  <c r="I2000" i="1"/>
  <c r="G1996" i="1"/>
  <c r="X1997" i="1" l="1"/>
  <c r="B1997" i="1" s="1"/>
  <c r="F1999" i="1"/>
  <c r="E1999" i="1"/>
  <c r="U1999" i="1"/>
  <c r="W1999" i="1" s="1"/>
  <c r="G1997" i="1"/>
  <c r="N2000" i="1"/>
  <c r="M2000" i="1"/>
  <c r="I2001" i="1"/>
  <c r="J2000" i="1"/>
  <c r="K2000" i="1" s="1"/>
  <c r="D1998" i="1"/>
  <c r="L1998" i="1" s="1"/>
  <c r="O1998" i="1" s="1"/>
  <c r="P1998" i="1" s="1"/>
  <c r="X1998" i="1" l="1"/>
  <c r="B1998" i="1" s="1"/>
  <c r="F2000" i="1"/>
  <c r="E2000" i="1"/>
  <c r="U2000" i="1"/>
  <c r="W2000" i="1" s="1"/>
  <c r="J2001" i="1"/>
  <c r="K2001" i="1" s="1"/>
  <c r="I2002" i="1"/>
  <c r="N2001" i="1"/>
  <c r="M2001" i="1"/>
  <c r="G1998" i="1"/>
  <c r="D1999" i="1"/>
  <c r="G1999" i="1" s="1"/>
  <c r="L1999" i="1" l="1"/>
  <c r="O1999" i="1" s="1"/>
  <c r="P1999" i="1" s="1"/>
  <c r="X1999" i="1" s="1"/>
  <c r="M2002" i="1"/>
  <c r="J2002" i="1"/>
  <c r="K2002" i="1" s="1"/>
  <c r="N2002" i="1"/>
  <c r="I2003" i="1"/>
  <c r="F2001" i="1"/>
  <c r="U2001" i="1"/>
  <c r="W2001" i="1" s="1"/>
  <c r="E2001" i="1"/>
  <c r="D2000" i="1"/>
  <c r="G2000" i="1" s="1"/>
  <c r="B1999" i="1" l="1"/>
  <c r="L2000" i="1"/>
  <c r="O2000" i="1" s="1"/>
  <c r="P2000" i="1" s="1"/>
  <c r="I2004" i="1"/>
  <c r="J2003" i="1"/>
  <c r="K2003" i="1" s="1"/>
  <c r="N2003" i="1"/>
  <c r="M2003" i="1"/>
  <c r="D2001" i="1"/>
  <c r="L2001" i="1" s="1"/>
  <c r="O2001" i="1" s="1"/>
  <c r="P2001" i="1" s="1"/>
  <c r="U2002" i="1"/>
  <c r="W2002" i="1" s="1"/>
  <c r="F2002" i="1"/>
  <c r="E2002" i="1"/>
  <c r="X2001" i="1" l="1"/>
  <c r="B2001" i="1" s="1"/>
  <c r="X2000" i="1"/>
  <c r="B2000" i="1" s="1"/>
  <c r="G2001" i="1"/>
  <c r="F2003" i="1"/>
  <c r="E2003" i="1"/>
  <c r="U2003" i="1"/>
  <c r="W2003" i="1" s="1"/>
  <c r="D2002" i="1"/>
  <c r="G2002" i="1" s="1"/>
  <c r="I2005" i="1"/>
  <c r="N2004" i="1"/>
  <c r="M2004" i="1"/>
  <c r="J2004" i="1"/>
  <c r="K2004" i="1" s="1"/>
  <c r="L2002" i="1" l="1"/>
  <c r="O2002" i="1" s="1"/>
  <c r="P2002" i="1" s="1"/>
  <c r="N2005" i="1"/>
  <c r="J2005" i="1"/>
  <c r="K2005" i="1" s="1"/>
  <c r="I2006" i="1"/>
  <c r="M2005" i="1"/>
  <c r="D2003" i="1"/>
  <c r="G2003" i="1" s="1"/>
  <c r="U2004" i="1"/>
  <c r="W2004" i="1" s="1"/>
  <c r="F2004" i="1"/>
  <c r="E2004" i="1"/>
  <c r="X2002" i="1" l="1"/>
  <c r="B2002" i="1" s="1"/>
  <c r="L2003" i="1"/>
  <c r="O2003" i="1" s="1"/>
  <c r="P2003" i="1" s="1"/>
  <c r="J2006" i="1"/>
  <c r="K2006" i="1" s="1"/>
  <c r="M2006" i="1"/>
  <c r="N2006" i="1"/>
  <c r="I2007" i="1"/>
  <c r="F2005" i="1"/>
  <c r="E2005" i="1"/>
  <c r="U2005" i="1"/>
  <c r="W2005" i="1" s="1"/>
  <c r="D2004" i="1"/>
  <c r="G2004" i="1" s="1"/>
  <c r="X2003" i="1" l="1"/>
  <c r="B2003" i="1" s="1"/>
  <c r="L2004" i="1"/>
  <c r="O2004" i="1" s="1"/>
  <c r="P2004" i="1" s="1"/>
  <c r="D2005" i="1"/>
  <c r="L2005" i="1" s="1"/>
  <c r="O2005" i="1" s="1"/>
  <c r="P2005" i="1" s="1"/>
  <c r="X2005" i="1" s="1"/>
  <c r="M2007" i="1"/>
  <c r="N2007" i="1"/>
  <c r="J2007" i="1"/>
  <c r="K2007" i="1" s="1"/>
  <c r="I2008" i="1"/>
  <c r="E2006" i="1"/>
  <c r="U2006" i="1"/>
  <c r="W2006" i="1" s="1"/>
  <c r="F2006" i="1"/>
  <c r="X2004" i="1" l="1"/>
  <c r="B2004" i="1" s="1"/>
  <c r="G2005" i="1"/>
  <c r="D2006" i="1"/>
  <c r="L2006" i="1" s="1"/>
  <c r="O2006" i="1" s="1"/>
  <c r="P2006" i="1" s="1"/>
  <c r="U2007" i="1"/>
  <c r="W2007" i="1" s="1"/>
  <c r="F2007" i="1"/>
  <c r="E2007" i="1"/>
  <c r="J2008" i="1"/>
  <c r="K2008" i="1" s="1"/>
  <c r="M2008" i="1"/>
  <c r="I2009" i="1"/>
  <c r="N2008" i="1"/>
  <c r="B2005" i="1"/>
  <c r="X2006" i="1" l="1"/>
  <c r="B2006" i="1" s="1"/>
  <c r="M2009" i="1"/>
  <c r="J2009" i="1"/>
  <c r="K2009" i="1" s="1"/>
  <c r="N2009" i="1"/>
  <c r="I2010" i="1"/>
  <c r="D2007" i="1"/>
  <c r="G2007" i="1" s="1"/>
  <c r="F2008" i="1"/>
  <c r="E2008" i="1"/>
  <c r="U2008" i="1"/>
  <c r="W2008" i="1" s="1"/>
  <c r="G2006" i="1"/>
  <c r="D2008" i="1" l="1"/>
  <c r="G2008" i="1" s="1"/>
  <c r="L2007" i="1"/>
  <c r="O2007" i="1" s="1"/>
  <c r="P2007" i="1" s="1"/>
  <c r="I2011" i="1"/>
  <c r="J2010" i="1"/>
  <c r="K2010" i="1" s="1"/>
  <c r="N2010" i="1"/>
  <c r="M2010" i="1"/>
  <c r="F2009" i="1"/>
  <c r="U2009" i="1"/>
  <c r="W2009" i="1" s="1"/>
  <c r="E2009" i="1"/>
  <c r="X2007" i="1" l="1"/>
  <c r="B2007" i="1" s="1"/>
  <c r="L2008" i="1"/>
  <c r="O2008" i="1" s="1"/>
  <c r="P2008" i="1" s="1"/>
  <c r="F2010" i="1"/>
  <c r="E2010" i="1"/>
  <c r="U2010" i="1"/>
  <c r="W2010" i="1" s="1"/>
  <c r="M2011" i="1"/>
  <c r="J2011" i="1"/>
  <c r="K2011" i="1" s="1"/>
  <c r="I2012" i="1"/>
  <c r="N2011" i="1"/>
  <c r="D2009" i="1"/>
  <c r="L2009" i="1" s="1"/>
  <c r="O2009" i="1" s="1"/>
  <c r="P2009" i="1" s="1"/>
  <c r="X2009" i="1" l="1"/>
  <c r="B2009" i="1" s="1"/>
  <c r="X2008" i="1"/>
  <c r="B2008" i="1" s="1"/>
  <c r="G2009" i="1"/>
  <c r="N2012" i="1"/>
  <c r="M2012" i="1"/>
  <c r="J2012" i="1"/>
  <c r="K2012" i="1" s="1"/>
  <c r="I2013" i="1"/>
  <c r="F2011" i="1"/>
  <c r="E2011" i="1"/>
  <c r="U2011" i="1"/>
  <c r="W2011" i="1" s="1"/>
  <c r="D2010" i="1"/>
  <c r="G2010" i="1" s="1"/>
  <c r="U2012" i="1" l="1"/>
  <c r="W2012" i="1" s="1"/>
  <c r="F2012" i="1"/>
  <c r="E2012" i="1"/>
  <c r="I2014" i="1"/>
  <c r="M2013" i="1"/>
  <c r="J2013" i="1"/>
  <c r="K2013" i="1" s="1"/>
  <c r="N2013" i="1"/>
  <c r="D2011" i="1"/>
  <c r="G2011" i="1" s="1"/>
  <c r="L2010" i="1"/>
  <c r="O2010" i="1" s="1"/>
  <c r="P2010" i="1" s="1"/>
  <c r="X2010" i="1" s="1"/>
  <c r="E2013" i="1" l="1"/>
  <c r="F2013" i="1"/>
  <c r="U2013" i="1"/>
  <c r="W2013" i="1" s="1"/>
  <c r="L2011" i="1"/>
  <c r="O2011" i="1" s="1"/>
  <c r="P2011" i="1" s="1"/>
  <c r="J2014" i="1"/>
  <c r="K2014" i="1" s="1"/>
  <c r="M2014" i="1"/>
  <c r="N2014" i="1"/>
  <c r="I2015" i="1"/>
  <c r="D2012" i="1"/>
  <c r="G2012" i="1" s="1"/>
  <c r="B2010" i="1"/>
  <c r="X2011" i="1" l="1"/>
  <c r="B2011" i="1" s="1"/>
  <c r="E2014" i="1"/>
  <c r="U2014" i="1"/>
  <c r="W2014" i="1" s="1"/>
  <c r="F2014" i="1"/>
  <c r="L2012" i="1"/>
  <c r="O2012" i="1" s="1"/>
  <c r="P2012" i="1" s="1"/>
  <c r="X2012" i="1" s="1"/>
  <c r="J2015" i="1"/>
  <c r="K2015" i="1" s="1"/>
  <c r="I2016" i="1"/>
  <c r="N2015" i="1"/>
  <c r="M2015" i="1"/>
  <c r="D2013" i="1"/>
  <c r="L2013" i="1" s="1"/>
  <c r="O2013" i="1" s="1"/>
  <c r="P2013" i="1" s="1"/>
  <c r="X2013" i="1" l="1"/>
  <c r="B2013" i="1" s="1"/>
  <c r="M2016" i="1"/>
  <c r="J2016" i="1"/>
  <c r="K2016" i="1" s="1"/>
  <c r="I2017" i="1"/>
  <c r="N2016" i="1"/>
  <c r="E2015" i="1"/>
  <c r="F2015" i="1"/>
  <c r="U2015" i="1"/>
  <c r="W2015" i="1" s="1"/>
  <c r="B2012" i="1"/>
  <c r="G2013" i="1"/>
  <c r="D2014" i="1"/>
  <c r="L2014" i="1" s="1"/>
  <c r="O2014" i="1" s="1"/>
  <c r="P2014" i="1" s="1"/>
  <c r="X2014" i="1" l="1"/>
  <c r="B2014" i="1" s="1"/>
  <c r="D2015" i="1"/>
  <c r="G2015" i="1" s="1"/>
  <c r="G2014" i="1"/>
  <c r="I2018" i="1"/>
  <c r="M2017" i="1"/>
  <c r="J2017" i="1"/>
  <c r="K2017" i="1" s="1"/>
  <c r="N2017" i="1"/>
  <c r="F2016" i="1"/>
  <c r="U2016" i="1"/>
  <c r="W2016" i="1" s="1"/>
  <c r="E2016" i="1"/>
  <c r="L2015" i="1" l="1"/>
  <c r="O2015" i="1" s="1"/>
  <c r="P2015" i="1" s="1"/>
  <c r="D2016" i="1"/>
  <c r="G2016" i="1" s="1"/>
  <c r="U2017" i="1"/>
  <c r="W2017" i="1" s="1"/>
  <c r="E2017" i="1"/>
  <c r="F2017" i="1"/>
  <c r="I2019" i="1"/>
  <c r="M2018" i="1"/>
  <c r="J2018" i="1"/>
  <c r="K2018" i="1" s="1"/>
  <c r="N2018" i="1"/>
  <c r="X2015" i="1" l="1"/>
  <c r="B2015" i="1" s="1"/>
  <c r="D2017" i="1"/>
  <c r="L2017" i="1" s="1"/>
  <c r="O2017" i="1" s="1"/>
  <c r="P2017" i="1" s="1"/>
  <c r="L2016" i="1"/>
  <c r="O2016" i="1" s="1"/>
  <c r="P2016" i="1" s="1"/>
  <c r="F2018" i="1"/>
  <c r="E2018" i="1"/>
  <c r="U2018" i="1"/>
  <c r="W2018" i="1" s="1"/>
  <c r="J2019" i="1"/>
  <c r="K2019" i="1" s="1"/>
  <c r="N2019" i="1"/>
  <c r="M2019" i="1"/>
  <c r="I2020" i="1"/>
  <c r="X2016" i="1" l="1"/>
  <c r="B2016" i="1" s="1"/>
  <c r="X2017" i="1"/>
  <c r="B2017" i="1" s="1"/>
  <c r="D2018" i="1"/>
  <c r="G2018" i="1" s="1"/>
  <c r="U2019" i="1"/>
  <c r="W2019" i="1" s="1"/>
  <c r="F2019" i="1"/>
  <c r="E2019" i="1"/>
  <c r="J2020" i="1"/>
  <c r="K2020" i="1" s="1"/>
  <c r="I2021" i="1"/>
  <c r="G2017" i="1"/>
  <c r="F2020" i="1" l="1"/>
  <c r="E2020" i="1"/>
  <c r="D2019" i="1"/>
  <c r="G2019" i="1" s="1"/>
  <c r="L2018" i="1"/>
  <c r="O2018" i="1" s="1"/>
  <c r="P2018" i="1" s="1"/>
  <c r="I2022" i="1"/>
  <c r="J2021" i="1"/>
  <c r="K2021" i="1" s="1"/>
  <c r="X2018" i="1" l="1"/>
  <c r="B2018" i="1" s="1"/>
  <c r="U2021" i="1"/>
  <c r="W2021" i="1" s="1"/>
  <c r="F2021" i="1"/>
  <c r="E2021" i="1"/>
  <c r="J2022" i="1"/>
  <c r="K2022" i="1" s="1"/>
  <c r="I2023" i="1"/>
  <c r="L2019" i="1"/>
  <c r="D2020" i="1"/>
  <c r="L2020" i="1" s="1"/>
  <c r="G2020" i="1" l="1"/>
  <c r="O2019" i="1"/>
  <c r="P2019" i="1" s="1"/>
  <c r="X2019" i="1" s="1"/>
  <c r="M2020" i="1"/>
  <c r="J2023" i="1"/>
  <c r="K2023" i="1" s="1"/>
  <c r="I2024" i="1"/>
  <c r="D2021" i="1"/>
  <c r="L2021" i="1" s="1"/>
  <c r="F2022" i="1"/>
  <c r="E2022" i="1"/>
  <c r="U2022" i="1"/>
  <c r="W2022" i="1" s="1"/>
  <c r="I2025" i="1" l="1"/>
  <c r="J2024" i="1"/>
  <c r="K2024" i="1" s="1"/>
  <c r="F2023" i="1"/>
  <c r="E2023" i="1"/>
  <c r="U2023" i="1"/>
  <c r="W2023" i="1" s="1"/>
  <c r="D2022" i="1"/>
  <c r="G2022" i="1" s="1"/>
  <c r="N2020" i="1"/>
  <c r="M2021" i="1"/>
  <c r="M2022" i="1" s="1"/>
  <c r="M2023" i="1" s="1"/>
  <c r="M2024" i="1" s="1"/>
  <c r="G2021" i="1"/>
  <c r="Y2019" i="1"/>
  <c r="F2024" i="1" l="1"/>
  <c r="E2024" i="1"/>
  <c r="U2024" i="1"/>
  <c r="W2024" i="1" s="1"/>
  <c r="D2023" i="1"/>
  <c r="L2023" i="1" s="1"/>
  <c r="N2021" i="1"/>
  <c r="O2020" i="1"/>
  <c r="P2020" i="1" s="1"/>
  <c r="X2020" i="1" s="1"/>
  <c r="L2022" i="1"/>
  <c r="M2025" i="1"/>
  <c r="J2025" i="1"/>
  <c r="K2025" i="1" s="1"/>
  <c r="I2026" i="1"/>
  <c r="B2019" i="1"/>
  <c r="N2022" i="1" l="1"/>
  <c r="N2023" i="1" s="1"/>
  <c r="N2024" i="1" s="1"/>
  <c r="N2025" i="1" s="1"/>
  <c r="N2026" i="1" s="1"/>
  <c r="O2021" i="1"/>
  <c r="P2021" i="1" s="1"/>
  <c r="M2026" i="1"/>
  <c r="J2026" i="1"/>
  <c r="K2026" i="1" s="1"/>
  <c r="I2027" i="1"/>
  <c r="G2023" i="1"/>
  <c r="B2020" i="1"/>
  <c r="D2024" i="1"/>
  <c r="G2024" i="1" s="1"/>
  <c r="F2025" i="1"/>
  <c r="U2025" i="1"/>
  <c r="W2025" i="1" s="1"/>
  <c r="E2025" i="1"/>
  <c r="X2021" i="1" l="1"/>
  <c r="B2021" i="1" s="1"/>
  <c r="O2022" i="1"/>
  <c r="P2022" i="1" s="1"/>
  <c r="D2025" i="1"/>
  <c r="L2025" i="1" s="1"/>
  <c r="O2025" i="1" s="1"/>
  <c r="P2025" i="1" s="1"/>
  <c r="F2026" i="1"/>
  <c r="E2026" i="1"/>
  <c r="U2026" i="1"/>
  <c r="W2026" i="1" s="1"/>
  <c r="L2024" i="1"/>
  <c r="O2024" i="1" s="1"/>
  <c r="P2024" i="1" s="1"/>
  <c r="X2024" i="1" s="1"/>
  <c r="I2028" i="1"/>
  <c r="N2027" i="1"/>
  <c r="M2027" i="1"/>
  <c r="J2027" i="1"/>
  <c r="K2027" i="1" s="1"/>
  <c r="O2023" i="1"/>
  <c r="P2023" i="1" s="1"/>
  <c r="X2023" i="1" s="1"/>
  <c r="X2022" i="1" l="1"/>
  <c r="B2022" i="1" s="1"/>
  <c r="X2025" i="1"/>
  <c r="B2025" i="1" s="1"/>
  <c r="B2024" i="1"/>
  <c r="D2026" i="1"/>
  <c r="L2026" i="1" s="1"/>
  <c r="O2026" i="1" s="1"/>
  <c r="P2026" i="1" s="1"/>
  <c r="I2029" i="1"/>
  <c r="M2028" i="1"/>
  <c r="N2028" i="1"/>
  <c r="J2028" i="1"/>
  <c r="K2028" i="1" s="1"/>
  <c r="B2023" i="1"/>
  <c r="F2027" i="1"/>
  <c r="E2027" i="1"/>
  <c r="U2027" i="1"/>
  <c r="W2027" i="1" s="1"/>
  <c r="G2025" i="1"/>
  <c r="X2026" i="1" l="1"/>
  <c r="B2026" i="1" s="1"/>
  <c r="G2026" i="1"/>
  <c r="I2030" i="1"/>
  <c r="J2029" i="1"/>
  <c r="K2029" i="1" s="1"/>
  <c r="N2029" i="1"/>
  <c r="M2029" i="1"/>
  <c r="D2027" i="1"/>
  <c r="L2027" i="1" s="1"/>
  <c r="O2027" i="1" s="1"/>
  <c r="P2027" i="1" s="1"/>
  <c r="E2028" i="1"/>
  <c r="U2028" i="1"/>
  <c r="W2028" i="1" s="1"/>
  <c r="F2028" i="1"/>
  <c r="X2027" i="1" l="1"/>
  <c r="B2027" i="1" s="1"/>
  <c r="G2027" i="1"/>
  <c r="D2028" i="1"/>
  <c r="L2028" i="1" s="1"/>
  <c r="O2028" i="1" s="1"/>
  <c r="P2028" i="1" s="1"/>
  <c r="X2028" i="1" s="1"/>
  <c r="F2029" i="1"/>
  <c r="E2029" i="1"/>
  <c r="U2029" i="1"/>
  <c r="W2029" i="1" s="1"/>
  <c r="M2030" i="1"/>
  <c r="I2031" i="1"/>
  <c r="N2030" i="1"/>
  <c r="J2030" i="1"/>
  <c r="K2030" i="1" s="1"/>
  <c r="I2032" i="1" l="1"/>
  <c r="M2031" i="1"/>
  <c r="N2031" i="1"/>
  <c r="J2031" i="1"/>
  <c r="K2031" i="1" s="1"/>
  <c r="D2029" i="1"/>
  <c r="L2029" i="1" s="1"/>
  <c r="O2029" i="1" s="1"/>
  <c r="P2029" i="1" s="1"/>
  <c r="X2029" i="1" s="1"/>
  <c r="B2028" i="1"/>
  <c r="E2030" i="1"/>
  <c r="F2030" i="1"/>
  <c r="U2030" i="1"/>
  <c r="W2030" i="1" s="1"/>
  <c r="G2028" i="1"/>
  <c r="B2029" i="1" l="1"/>
  <c r="F2031" i="1"/>
  <c r="E2031" i="1"/>
  <c r="U2031" i="1"/>
  <c r="W2031" i="1" s="1"/>
  <c r="G2029" i="1"/>
  <c r="D2030" i="1"/>
  <c r="L2030" i="1" s="1"/>
  <c r="O2030" i="1" s="1"/>
  <c r="P2030" i="1" s="1"/>
  <c r="X2030" i="1" s="1"/>
  <c r="J2032" i="1"/>
  <c r="K2032" i="1" s="1"/>
  <c r="N2032" i="1"/>
  <c r="M2032" i="1"/>
  <c r="I2033" i="1"/>
  <c r="G2030" i="1" l="1"/>
  <c r="B2030" i="1"/>
  <c r="J2033" i="1"/>
  <c r="K2033" i="1" s="1"/>
  <c r="N2033" i="1"/>
  <c r="M2033" i="1"/>
  <c r="I2034" i="1"/>
  <c r="D2031" i="1"/>
  <c r="G2031" i="1" s="1"/>
  <c r="E2032" i="1"/>
  <c r="F2032" i="1"/>
  <c r="U2032" i="1"/>
  <c r="W2032" i="1" s="1"/>
  <c r="N2034" i="1" l="1"/>
  <c r="J2034" i="1"/>
  <c r="K2034" i="1" s="1"/>
  <c r="M2034" i="1"/>
  <c r="I2035" i="1"/>
  <c r="F2033" i="1"/>
  <c r="U2033" i="1"/>
  <c r="W2033" i="1" s="1"/>
  <c r="E2033" i="1"/>
  <c r="D2032" i="1"/>
  <c r="L2032" i="1" s="1"/>
  <c r="O2032" i="1" s="1"/>
  <c r="P2032" i="1" s="1"/>
  <c r="X2032" i="1" s="1"/>
  <c r="L2031" i="1"/>
  <c r="O2031" i="1" s="1"/>
  <c r="P2031" i="1" s="1"/>
  <c r="X2031" i="1" l="1"/>
  <c r="B2031" i="1" s="1"/>
  <c r="G2032" i="1"/>
  <c r="D2033" i="1"/>
  <c r="G2033" i="1" s="1"/>
  <c r="N2035" i="1"/>
  <c r="J2035" i="1"/>
  <c r="K2035" i="1" s="1"/>
  <c r="M2035" i="1"/>
  <c r="I2036" i="1"/>
  <c r="E2034" i="1"/>
  <c r="F2034" i="1"/>
  <c r="U2034" i="1"/>
  <c r="W2034" i="1" s="1"/>
  <c r="B2032" i="1"/>
  <c r="L2033" i="1" l="1"/>
  <c r="O2033" i="1" s="1"/>
  <c r="P2033" i="1" s="1"/>
  <c r="I2037" i="1"/>
  <c r="J2036" i="1"/>
  <c r="K2036" i="1" s="1"/>
  <c r="N2036" i="1"/>
  <c r="M2036" i="1"/>
  <c r="D2034" i="1"/>
  <c r="L2034" i="1" s="1"/>
  <c r="O2034" i="1" s="1"/>
  <c r="P2034" i="1" s="1"/>
  <c r="X2034" i="1" s="1"/>
  <c r="E2035" i="1"/>
  <c r="U2035" i="1"/>
  <c r="W2035" i="1" s="1"/>
  <c r="F2035" i="1"/>
  <c r="X2033" i="1" l="1"/>
  <c r="B2033" i="1" s="1"/>
  <c r="B2034" i="1"/>
  <c r="D2035" i="1"/>
  <c r="L2035" i="1" s="1"/>
  <c r="O2035" i="1" s="1"/>
  <c r="P2035" i="1" s="1"/>
  <c r="X2035" i="1" s="1"/>
  <c r="G2034" i="1"/>
  <c r="E2036" i="1"/>
  <c r="F2036" i="1"/>
  <c r="U2036" i="1"/>
  <c r="W2036" i="1" s="1"/>
  <c r="I2038" i="1"/>
  <c r="J2037" i="1"/>
  <c r="K2037" i="1" s="1"/>
  <c r="N2037" i="1"/>
  <c r="M2037" i="1"/>
  <c r="G2035" i="1" l="1"/>
  <c r="D2036" i="1"/>
  <c r="L2036" i="1" s="1"/>
  <c r="O2036" i="1" s="1"/>
  <c r="P2036" i="1" s="1"/>
  <c r="X2036" i="1" s="1"/>
  <c r="B2035" i="1"/>
  <c r="U2037" i="1"/>
  <c r="W2037" i="1" s="1"/>
  <c r="F2037" i="1"/>
  <c r="E2037" i="1"/>
  <c r="I2039" i="1"/>
  <c r="N2038" i="1"/>
  <c r="M2038" i="1"/>
  <c r="J2038" i="1"/>
  <c r="K2038" i="1" s="1"/>
  <c r="I2040" i="1" l="1"/>
  <c r="J2039" i="1"/>
  <c r="K2039" i="1" s="1"/>
  <c r="M2039" i="1"/>
  <c r="N2039" i="1"/>
  <c r="D2037" i="1"/>
  <c r="G2037" i="1" s="1"/>
  <c r="E2038" i="1"/>
  <c r="F2038" i="1"/>
  <c r="U2038" i="1"/>
  <c r="W2038" i="1" s="1"/>
  <c r="G2036" i="1"/>
  <c r="B2036" i="1"/>
  <c r="D2038" i="1" l="1"/>
  <c r="L2038" i="1" s="1"/>
  <c r="O2038" i="1" s="1"/>
  <c r="P2038" i="1" s="1"/>
  <c r="X2038" i="1" s="1"/>
  <c r="L2037" i="1"/>
  <c r="O2037" i="1" s="1"/>
  <c r="P2037" i="1" s="1"/>
  <c r="X2037" i="1" s="1"/>
  <c r="E2039" i="1"/>
  <c r="U2039" i="1"/>
  <c r="W2039" i="1" s="1"/>
  <c r="F2039" i="1"/>
  <c r="J2040" i="1"/>
  <c r="K2040" i="1" s="1"/>
  <c r="N2040" i="1"/>
  <c r="M2040" i="1"/>
  <c r="I2041" i="1"/>
  <c r="D2039" i="1" l="1"/>
  <c r="L2039" i="1" s="1"/>
  <c r="O2039" i="1" s="1"/>
  <c r="P2039" i="1" s="1"/>
  <c r="B2037" i="1"/>
  <c r="B2038" i="1"/>
  <c r="F2040" i="1"/>
  <c r="E2040" i="1"/>
  <c r="U2040" i="1"/>
  <c r="W2040" i="1" s="1"/>
  <c r="N2041" i="1"/>
  <c r="I2042" i="1"/>
  <c r="M2041" i="1"/>
  <c r="J2041" i="1"/>
  <c r="K2041" i="1" s="1"/>
  <c r="G2038" i="1"/>
  <c r="X2039" i="1" l="1"/>
  <c r="B2039" i="1" s="1"/>
  <c r="G2039" i="1"/>
  <c r="M2042" i="1"/>
  <c r="J2042" i="1"/>
  <c r="K2042" i="1" s="1"/>
  <c r="I2043" i="1"/>
  <c r="N2042" i="1"/>
  <c r="E2041" i="1"/>
  <c r="F2041" i="1"/>
  <c r="U2041" i="1"/>
  <c r="W2041" i="1" s="1"/>
  <c r="D2040" i="1"/>
  <c r="L2040" i="1" s="1"/>
  <c r="O2040" i="1" s="1"/>
  <c r="P2040" i="1" s="1"/>
  <c r="X2040" i="1" s="1"/>
  <c r="G2040" i="1" l="1"/>
  <c r="D2041" i="1"/>
  <c r="G2041" i="1" s="1"/>
  <c r="I2044" i="1"/>
  <c r="N2043" i="1"/>
  <c r="M2043" i="1"/>
  <c r="J2043" i="1"/>
  <c r="K2043" i="1" s="1"/>
  <c r="U2042" i="1"/>
  <c r="W2042" i="1" s="1"/>
  <c r="E2042" i="1"/>
  <c r="F2042" i="1"/>
  <c r="B2040" i="1"/>
  <c r="L2041" i="1" l="1"/>
  <c r="O2041" i="1" s="1"/>
  <c r="P2041" i="1" s="1"/>
  <c r="D2042" i="1"/>
  <c r="G2042" i="1" s="1"/>
  <c r="F2043" i="1"/>
  <c r="E2043" i="1"/>
  <c r="U2043" i="1"/>
  <c r="W2043" i="1" s="1"/>
  <c r="I2045" i="1"/>
  <c r="N2044" i="1"/>
  <c r="M2044" i="1"/>
  <c r="J2044" i="1"/>
  <c r="K2044" i="1" s="1"/>
  <c r="X2041" i="1" l="1"/>
  <c r="B2041" i="1" s="1"/>
  <c r="I2046" i="1"/>
  <c r="J2045" i="1"/>
  <c r="K2045" i="1" s="1"/>
  <c r="M2045" i="1"/>
  <c r="N2045" i="1"/>
  <c r="D2043" i="1"/>
  <c r="G2043" i="1" s="1"/>
  <c r="L2042" i="1"/>
  <c r="O2042" i="1" s="1"/>
  <c r="P2042" i="1" s="1"/>
  <c r="F2044" i="1"/>
  <c r="E2044" i="1"/>
  <c r="U2044" i="1"/>
  <c r="W2044" i="1" s="1"/>
  <c r="X2042" i="1" l="1"/>
  <c r="B2042" i="1" s="1"/>
  <c r="L2043" i="1"/>
  <c r="O2043" i="1" s="1"/>
  <c r="P2043" i="1" s="1"/>
  <c r="F2045" i="1"/>
  <c r="E2045" i="1"/>
  <c r="U2045" i="1"/>
  <c r="W2045" i="1" s="1"/>
  <c r="D2044" i="1"/>
  <c r="L2044" i="1" s="1"/>
  <c r="O2044" i="1" s="1"/>
  <c r="P2044" i="1" s="1"/>
  <c r="X2044" i="1" s="1"/>
  <c r="M2046" i="1"/>
  <c r="J2046" i="1"/>
  <c r="K2046" i="1" s="1"/>
  <c r="N2046" i="1"/>
  <c r="I2047" i="1"/>
  <c r="X2043" i="1" l="1"/>
  <c r="B2043" i="1" s="1"/>
  <c r="G2044" i="1"/>
  <c r="B2044" i="1"/>
  <c r="D2045" i="1"/>
  <c r="L2045" i="1" s="1"/>
  <c r="O2045" i="1" s="1"/>
  <c r="P2045" i="1" s="1"/>
  <c r="E2046" i="1"/>
  <c r="F2046" i="1"/>
  <c r="U2046" i="1"/>
  <c r="W2046" i="1" s="1"/>
  <c r="N2047" i="1"/>
  <c r="M2047" i="1"/>
  <c r="J2047" i="1"/>
  <c r="K2047" i="1" s="1"/>
  <c r="I2048" i="1"/>
  <c r="X2045" i="1" l="1"/>
  <c r="B2045" i="1" s="1"/>
  <c r="G2045" i="1"/>
  <c r="J2048" i="1"/>
  <c r="K2048" i="1" s="1"/>
  <c r="I2049" i="1"/>
  <c r="E2047" i="1"/>
  <c r="U2047" i="1"/>
  <c r="W2047" i="1" s="1"/>
  <c r="F2047" i="1"/>
  <c r="D2046" i="1"/>
  <c r="G2046" i="1" s="1"/>
  <c r="U2048" i="1" l="1"/>
  <c r="W2048" i="1" s="1"/>
  <c r="L2046" i="1"/>
  <c r="O2046" i="1" s="1"/>
  <c r="P2046" i="1" s="1"/>
  <c r="D2047" i="1"/>
  <c r="G2047" i="1" s="1"/>
  <c r="I2050" i="1"/>
  <c r="J2049" i="1"/>
  <c r="K2049" i="1" s="1"/>
  <c r="F2048" i="1"/>
  <c r="E2048" i="1"/>
  <c r="X2046" i="1" l="1"/>
  <c r="B2046" i="1" s="1"/>
  <c r="L2047" i="1"/>
  <c r="O2047" i="1" s="1"/>
  <c r="P2047" i="1" s="1"/>
  <c r="X2047" i="1" s="1"/>
  <c r="D2048" i="1"/>
  <c r="L2048" i="1" s="1"/>
  <c r="J2050" i="1"/>
  <c r="K2050" i="1" s="1"/>
  <c r="I2051" i="1"/>
  <c r="U2049" i="1"/>
  <c r="W2049" i="1" s="1"/>
  <c r="F2049" i="1"/>
  <c r="E2049" i="1"/>
  <c r="M2048" i="1" l="1"/>
  <c r="N2048" i="1" s="1"/>
  <c r="N2049" i="1" s="1"/>
  <c r="N2050" i="1" s="1"/>
  <c r="N2051" i="1" s="1"/>
  <c r="D2049" i="1"/>
  <c r="G2049" i="1" s="1"/>
  <c r="Y2047" i="1"/>
  <c r="E2050" i="1"/>
  <c r="F2050" i="1"/>
  <c r="U2050" i="1"/>
  <c r="W2050" i="1" s="1"/>
  <c r="I2052" i="1"/>
  <c r="J2051" i="1"/>
  <c r="K2051" i="1" s="1"/>
  <c r="G2048" i="1"/>
  <c r="M2049" i="1" l="1"/>
  <c r="M2050" i="1" s="1"/>
  <c r="M2051" i="1" s="1"/>
  <c r="M2052" i="1" s="1"/>
  <c r="O2048" i="1"/>
  <c r="P2048" i="1" s="1"/>
  <c r="D2050" i="1"/>
  <c r="G2050" i="1" s="1"/>
  <c r="B2047" i="1"/>
  <c r="F2051" i="1"/>
  <c r="E2051" i="1"/>
  <c r="U2051" i="1"/>
  <c r="W2051" i="1" s="1"/>
  <c r="I2053" i="1"/>
  <c r="J2052" i="1"/>
  <c r="K2052" i="1" s="1"/>
  <c r="N2052" i="1"/>
  <c r="L2049" i="1"/>
  <c r="O2049" i="1" s="1"/>
  <c r="P2049" i="1" s="1"/>
  <c r="X2049" i="1" s="1"/>
  <c r="X2048" i="1" l="1"/>
  <c r="B2048" i="1" s="1"/>
  <c r="D2051" i="1"/>
  <c r="L2051" i="1" s="1"/>
  <c r="O2051" i="1" s="1"/>
  <c r="P2051" i="1" s="1"/>
  <c r="E2052" i="1"/>
  <c r="F2052" i="1"/>
  <c r="U2052" i="1"/>
  <c r="W2052" i="1" s="1"/>
  <c r="I2054" i="1"/>
  <c r="J2053" i="1"/>
  <c r="K2053" i="1" s="1"/>
  <c r="B2049" i="1"/>
  <c r="L2050" i="1"/>
  <c r="O2050" i="1" s="1"/>
  <c r="P2050" i="1" s="1"/>
  <c r="X2051" i="1" l="1"/>
  <c r="B2051" i="1" s="1"/>
  <c r="X2050" i="1"/>
  <c r="B2050" i="1" s="1"/>
  <c r="E2053" i="1"/>
  <c r="F2053" i="1"/>
  <c r="U2053" i="1"/>
  <c r="W2053" i="1" s="1"/>
  <c r="J2054" i="1"/>
  <c r="K2054" i="1" s="1"/>
  <c r="I2055" i="1"/>
  <c r="D2052" i="1"/>
  <c r="L2052" i="1" s="1"/>
  <c r="G2051" i="1"/>
  <c r="O2052" i="1" l="1"/>
  <c r="P2052" i="1" s="1"/>
  <c r="X2052" i="1" s="1"/>
  <c r="M2053" i="1"/>
  <c r="I2056" i="1"/>
  <c r="J2055" i="1"/>
  <c r="K2055" i="1" s="1"/>
  <c r="E2054" i="1"/>
  <c r="F2054" i="1"/>
  <c r="U2054" i="1"/>
  <c r="W2054" i="1" s="1"/>
  <c r="G2052" i="1"/>
  <c r="D2053" i="1"/>
  <c r="G2053" i="1" s="1"/>
  <c r="B2052" i="1" l="1"/>
  <c r="Y2052" i="1"/>
  <c r="N2053" i="1"/>
  <c r="N2054" i="1" s="1"/>
  <c r="N2055" i="1" s="1"/>
  <c r="N2056" i="1" s="1"/>
  <c r="M2054" i="1"/>
  <c r="M2055" i="1" s="1"/>
  <c r="M2056" i="1" s="1"/>
  <c r="L2053" i="1"/>
  <c r="F2055" i="1"/>
  <c r="E2055" i="1"/>
  <c r="U2055" i="1"/>
  <c r="W2055" i="1" s="1"/>
  <c r="D2054" i="1"/>
  <c r="G2054" i="1" s="1"/>
  <c r="I2057" i="1"/>
  <c r="J2056" i="1"/>
  <c r="K2056" i="1" s="1"/>
  <c r="O2053" i="1" l="1"/>
  <c r="P2053" i="1" s="1"/>
  <c r="L2054" i="1"/>
  <c r="O2054" i="1" s="1"/>
  <c r="P2054" i="1" s="1"/>
  <c r="I2058" i="1"/>
  <c r="J2057" i="1"/>
  <c r="K2057" i="1" s="1"/>
  <c r="N2057" i="1"/>
  <c r="M2057" i="1"/>
  <c r="D2055" i="1"/>
  <c r="L2055" i="1" s="1"/>
  <c r="O2055" i="1" s="1"/>
  <c r="P2055" i="1" s="1"/>
  <c r="E2056" i="1"/>
  <c r="F2056" i="1"/>
  <c r="U2056" i="1"/>
  <c r="W2056" i="1" s="1"/>
  <c r="X2055" i="1" l="1"/>
  <c r="B2055" i="1" s="1"/>
  <c r="X2054" i="1"/>
  <c r="B2054" i="1" s="1"/>
  <c r="X2053" i="1"/>
  <c r="B2053" i="1" s="1"/>
  <c r="G2055" i="1"/>
  <c r="D2056" i="1"/>
  <c r="L2056" i="1" s="1"/>
  <c r="O2056" i="1" s="1"/>
  <c r="P2056" i="1" s="1"/>
  <c r="F2057" i="1"/>
  <c r="E2057" i="1"/>
  <c r="U2057" i="1"/>
  <c r="W2057" i="1" s="1"/>
  <c r="I2059" i="1"/>
  <c r="M2058" i="1"/>
  <c r="N2058" i="1"/>
  <c r="J2058" i="1"/>
  <c r="K2058" i="1" s="1"/>
  <c r="X2056" i="1" l="1"/>
  <c r="B2056" i="1" s="1"/>
  <c r="G2056" i="1"/>
  <c r="E2058" i="1"/>
  <c r="F2058" i="1"/>
  <c r="U2058" i="1"/>
  <c r="W2058" i="1" s="1"/>
  <c r="N2059" i="1"/>
  <c r="M2059" i="1"/>
  <c r="J2059" i="1"/>
  <c r="K2059" i="1" s="1"/>
  <c r="I2060" i="1"/>
  <c r="D2057" i="1"/>
  <c r="G2057" i="1" s="1"/>
  <c r="L2057" i="1" l="1"/>
  <c r="O2057" i="1" s="1"/>
  <c r="P2057" i="1" s="1"/>
  <c r="E2059" i="1"/>
  <c r="U2059" i="1"/>
  <c r="W2059" i="1" s="1"/>
  <c r="F2059" i="1"/>
  <c r="M2060" i="1"/>
  <c r="I2061" i="1"/>
  <c r="N2060" i="1"/>
  <c r="J2060" i="1"/>
  <c r="K2060" i="1" s="1"/>
  <c r="D2058" i="1"/>
  <c r="G2058" i="1" s="1"/>
  <c r="X2057" i="1" l="1"/>
  <c r="B2057" i="1" s="1"/>
  <c r="J2061" i="1"/>
  <c r="K2061" i="1" s="1"/>
  <c r="N2061" i="1"/>
  <c r="M2061" i="1"/>
  <c r="I2062" i="1"/>
  <c r="L2058" i="1"/>
  <c r="O2058" i="1" s="1"/>
  <c r="P2058" i="1" s="1"/>
  <c r="D2059" i="1"/>
  <c r="G2059" i="1" s="1"/>
  <c r="E2060" i="1"/>
  <c r="F2060" i="1"/>
  <c r="U2060" i="1"/>
  <c r="W2060" i="1" s="1"/>
  <c r="X2058" i="1" l="1"/>
  <c r="B2058" i="1" s="1"/>
  <c r="L2059" i="1"/>
  <c r="O2059" i="1" s="1"/>
  <c r="P2059" i="1" s="1"/>
  <c r="D2060" i="1"/>
  <c r="L2060" i="1" s="1"/>
  <c r="O2060" i="1" s="1"/>
  <c r="P2060" i="1" s="1"/>
  <c r="J2062" i="1"/>
  <c r="K2062" i="1" s="1"/>
  <c r="I2063" i="1"/>
  <c r="M2062" i="1"/>
  <c r="N2062" i="1"/>
  <c r="E2061" i="1"/>
  <c r="U2061" i="1"/>
  <c r="W2061" i="1" s="1"/>
  <c r="F2061" i="1"/>
  <c r="X2059" i="1" l="1"/>
  <c r="B2059" i="1" s="1"/>
  <c r="X2060" i="1"/>
  <c r="B2060" i="1" s="1"/>
  <c r="G2060" i="1"/>
  <c r="E2062" i="1"/>
  <c r="F2062" i="1"/>
  <c r="U2062" i="1"/>
  <c r="W2062" i="1" s="1"/>
  <c r="M2063" i="1"/>
  <c r="J2063" i="1"/>
  <c r="K2063" i="1" s="1"/>
  <c r="N2063" i="1"/>
  <c r="I2064" i="1"/>
  <c r="D2061" i="1"/>
  <c r="G2061" i="1" s="1"/>
  <c r="E2063" i="1" l="1"/>
  <c r="F2063" i="1"/>
  <c r="U2063" i="1"/>
  <c r="W2063" i="1" s="1"/>
  <c r="M2064" i="1"/>
  <c r="I2065" i="1"/>
  <c r="J2064" i="1"/>
  <c r="K2064" i="1" s="1"/>
  <c r="N2064" i="1"/>
  <c r="L2061" i="1"/>
  <c r="O2061" i="1" s="1"/>
  <c r="P2061" i="1" s="1"/>
  <c r="D2062" i="1"/>
  <c r="L2062" i="1" s="1"/>
  <c r="O2062" i="1" s="1"/>
  <c r="P2062" i="1" s="1"/>
  <c r="X2061" i="1" l="1"/>
  <c r="B2061" i="1" s="1"/>
  <c r="X2062" i="1"/>
  <c r="B2062" i="1" s="1"/>
  <c r="U2064" i="1"/>
  <c r="W2064" i="1" s="1"/>
  <c r="F2064" i="1"/>
  <c r="E2064" i="1"/>
  <c r="J2065" i="1"/>
  <c r="K2065" i="1" s="1"/>
  <c r="N2065" i="1"/>
  <c r="M2065" i="1"/>
  <c r="I2066" i="1"/>
  <c r="G2062" i="1"/>
  <c r="D2063" i="1"/>
  <c r="G2063" i="1" s="1"/>
  <c r="M2066" i="1" l="1"/>
  <c r="I2067" i="1"/>
  <c r="J2066" i="1"/>
  <c r="K2066" i="1" s="1"/>
  <c r="N2066" i="1"/>
  <c r="F2065" i="1"/>
  <c r="E2065" i="1"/>
  <c r="U2065" i="1"/>
  <c r="W2065" i="1" s="1"/>
  <c r="D2064" i="1"/>
  <c r="L2064" i="1" s="1"/>
  <c r="O2064" i="1" s="1"/>
  <c r="P2064" i="1" s="1"/>
  <c r="X2064" i="1" s="1"/>
  <c r="L2063" i="1"/>
  <c r="O2063" i="1" s="1"/>
  <c r="P2063" i="1" s="1"/>
  <c r="X2063" i="1" s="1"/>
  <c r="B2064" i="1" l="1"/>
  <c r="D2065" i="1"/>
  <c r="L2065" i="1" s="1"/>
  <c r="O2065" i="1" s="1"/>
  <c r="P2065" i="1" s="1"/>
  <c r="X2065" i="1" s="1"/>
  <c r="E2066" i="1"/>
  <c r="U2066" i="1"/>
  <c r="W2066" i="1" s="1"/>
  <c r="F2066" i="1"/>
  <c r="B2063" i="1"/>
  <c r="J2067" i="1"/>
  <c r="K2067" i="1" s="1"/>
  <c r="I2068" i="1"/>
  <c r="M2067" i="1"/>
  <c r="N2067" i="1"/>
  <c r="G2064" i="1"/>
  <c r="G2065" i="1" l="1"/>
  <c r="D2066" i="1"/>
  <c r="L2066" i="1" s="1"/>
  <c r="O2066" i="1" s="1"/>
  <c r="P2066" i="1" s="1"/>
  <c r="B2065" i="1"/>
  <c r="F2067" i="1"/>
  <c r="E2067" i="1"/>
  <c r="U2067" i="1"/>
  <c r="W2067" i="1" s="1"/>
  <c r="M2068" i="1"/>
  <c r="I2069" i="1"/>
  <c r="J2068" i="1"/>
  <c r="K2068" i="1" s="1"/>
  <c r="N2068" i="1"/>
  <c r="X2066" i="1" l="1"/>
  <c r="B2066" i="1" s="1"/>
  <c r="M2069" i="1"/>
  <c r="J2069" i="1"/>
  <c r="K2069" i="1" s="1"/>
  <c r="N2069" i="1"/>
  <c r="I2070" i="1"/>
  <c r="D2067" i="1"/>
  <c r="L2067" i="1" s="1"/>
  <c r="O2067" i="1" s="1"/>
  <c r="P2067" i="1" s="1"/>
  <c r="X2067" i="1" s="1"/>
  <c r="E2068" i="1"/>
  <c r="F2068" i="1"/>
  <c r="U2068" i="1"/>
  <c r="W2068" i="1" s="1"/>
  <c r="G2066" i="1"/>
  <c r="D2068" i="1" l="1"/>
  <c r="L2068" i="1" s="1"/>
  <c r="O2068" i="1" s="1"/>
  <c r="P2068" i="1" s="1"/>
  <c r="B2067" i="1"/>
  <c r="G2067" i="1"/>
  <c r="N2070" i="1"/>
  <c r="M2070" i="1"/>
  <c r="I2071" i="1"/>
  <c r="J2070" i="1"/>
  <c r="K2070" i="1" s="1"/>
  <c r="F2069" i="1"/>
  <c r="U2069" i="1"/>
  <c r="W2069" i="1" s="1"/>
  <c r="E2069" i="1"/>
  <c r="X2068" i="1" l="1"/>
  <c r="B2068" i="1" s="1"/>
  <c r="G2068" i="1"/>
  <c r="F2070" i="1"/>
  <c r="E2070" i="1"/>
  <c r="U2070" i="1"/>
  <c r="W2070" i="1" s="1"/>
  <c r="N2071" i="1"/>
  <c r="M2071" i="1"/>
  <c r="I2072" i="1"/>
  <c r="J2071" i="1"/>
  <c r="K2071" i="1" s="1"/>
  <c r="D2069" i="1"/>
  <c r="G2069" i="1" s="1"/>
  <c r="U2071" i="1" l="1"/>
  <c r="W2071" i="1" s="1"/>
  <c r="E2071" i="1"/>
  <c r="F2071" i="1"/>
  <c r="I2073" i="1"/>
  <c r="M2072" i="1"/>
  <c r="J2072" i="1"/>
  <c r="K2072" i="1" s="1"/>
  <c r="N2072" i="1"/>
  <c r="D2070" i="1"/>
  <c r="G2070" i="1" s="1"/>
  <c r="L2069" i="1"/>
  <c r="O2069" i="1" s="1"/>
  <c r="P2069" i="1" s="1"/>
  <c r="X2069" i="1" l="1"/>
  <c r="B2069" i="1" s="1"/>
  <c r="E2072" i="1"/>
  <c r="U2072" i="1"/>
  <c r="W2072" i="1" s="1"/>
  <c r="F2072" i="1"/>
  <c r="J2073" i="1"/>
  <c r="K2073" i="1" s="1"/>
  <c r="I2074" i="1"/>
  <c r="N2073" i="1"/>
  <c r="M2073" i="1"/>
  <c r="D2071" i="1"/>
  <c r="G2071" i="1" s="1"/>
  <c r="L2070" i="1"/>
  <c r="O2070" i="1" s="1"/>
  <c r="P2070" i="1" s="1"/>
  <c r="X2070" i="1" l="1"/>
  <c r="B2070" i="1" s="1"/>
  <c r="I2075" i="1"/>
  <c r="J2074" i="1"/>
  <c r="K2074" i="1" s="1"/>
  <c r="N2074" i="1"/>
  <c r="M2074" i="1"/>
  <c r="F2073" i="1"/>
  <c r="E2073" i="1"/>
  <c r="U2073" i="1"/>
  <c r="W2073" i="1" s="1"/>
  <c r="L2071" i="1"/>
  <c r="O2071" i="1" s="1"/>
  <c r="P2071" i="1" s="1"/>
  <c r="D2072" i="1"/>
  <c r="L2072" i="1" s="1"/>
  <c r="O2072" i="1" s="1"/>
  <c r="P2072" i="1" s="1"/>
  <c r="X2072" i="1" l="1"/>
  <c r="B2072" i="1" s="1"/>
  <c r="X2071" i="1"/>
  <c r="B2071" i="1" s="1"/>
  <c r="D2073" i="1"/>
  <c r="G2073" i="1" s="1"/>
  <c r="F2074" i="1"/>
  <c r="E2074" i="1"/>
  <c r="U2074" i="1"/>
  <c r="W2074" i="1" s="1"/>
  <c r="G2072" i="1"/>
  <c r="I2076" i="1"/>
  <c r="M2075" i="1"/>
  <c r="J2075" i="1"/>
  <c r="K2075" i="1" s="1"/>
  <c r="N2075" i="1"/>
  <c r="L2073" i="1" l="1"/>
  <c r="O2073" i="1" s="1"/>
  <c r="P2073" i="1" s="1"/>
  <c r="M2076" i="1"/>
  <c r="I2077" i="1"/>
  <c r="J2076" i="1"/>
  <c r="K2076" i="1" s="1"/>
  <c r="N2076" i="1"/>
  <c r="D2074" i="1"/>
  <c r="G2074" i="1" s="1"/>
  <c r="E2075" i="1"/>
  <c r="F2075" i="1"/>
  <c r="U2075" i="1"/>
  <c r="W2075" i="1" s="1"/>
  <c r="X2073" i="1" l="1"/>
  <c r="B2073" i="1" s="1"/>
  <c r="D2075" i="1"/>
  <c r="G2075" i="1" s="1"/>
  <c r="L2074" i="1"/>
  <c r="O2074" i="1" s="1"/>
  <c r="P2074" i="1" s="1"/>
  <c r="X2074" i="1" s="1"/>
  <c r="E2076" i="1"/>
  <c r="U2076" i="1"/>
  <c r="W2076" i="1" s="1"/>
  <c r="F2076" i="1"/>
  <c r="I2078" i="1"/>
  <c r="N2077" i="1"/>
  <c r="M2077" i="1"/>
  <c r="J2077" i="1"/>
  <c r="K2077" i="1" s="1"/>
  <c r="L2075" i="1" l="1"/>
  <c r="O2075" i="1" s="1"/>
  <c r="P2075" i="1" s="1"/>
  <c r="N2078" i="1"/>
  <c r="I2079" i="1"/>
  <c r="M2078" i="1"/>
  <c r="J2078" i="1"/>
  <c r="K2078" i="1" s="1"/>
  <c r="D2076" i="1"/>
  <c r="G2076" i="1" s="1"/>
  <c r="B2074" i="1"/>
  <c r="F2077" i="1"/>
  <c r="E2077" i="1"/>
  <c r="U2077" i="1"/>
  <c r="W2077" i="1" s="1"/>
  <c r="X2075" i="1" l="1"/>
  <c r="B2075" i="1" s="1"/>
  <c r="L2076" i="1"/>
  <c r="O2076" i="1" s="1"/>
  <c r="P2076" i="1" s="1"/>
  <c r="F2078" i="1"/>
  <c r="E2078" i="1"/>
  <c r="U2078" i="1"/>
  <c r="W2078" i="1" s="1"/>
  <c r="D2077" i="1"/>
  <c r="G2077" i="1" s="1"/>
  <c r="I2080" i="1"/>
  <c r="J2079" i="1"/>
  <c r="K2079" i="1" s="1"/>
  <c r="X2076" i="1" l="1"/>
  <c r="B2076" i="1" s="1"/>
  <c r="U2079" i="1"/>
  <c r="W2079" i="1" s="1"/>
  <c r="J2080" i="1"/>
  <c r="K2080" i="1" s="1"/>
  <c r="L2077" i="1"/>
  <c r="O2077" i="1" s="1"/>
  <c r="P2077" i="1" s="1"/>
  <c r="X2077" i="1" s="1"/>
  <c r="D2078" i="1"/>
  <c r="G2078" i="1" s="1"/>
  <c r="E2079" i="1"/>
  <c r="F2079" i="1"/>
  <c r="L2078" i="1" l="1"/>
  <c r="O2078" i="1" s="1"/>
  <c r="P2078" i="1" s="1"/>
  <c r="X2078" i="1" s="1"/>
  <c r="D2079" i="1"/>
  <c r="G2079" i="1" s="1"/>
  <c r="B2077" i="1"/>
  <c r="F2080" i="1"/>
  <c r="E2080" i="1"/>
  <c r="U2080" i="1"/>
  <c r="W2080" i="1" s="1"/>
  <c r="M2079" i="1" l="1"/>
  <c r="M2080" i="1" s="1"/>
  <c r="Y2078" i="1"/>
  <c r="D2080" i="1"/>
  <c r="G2080" i="1" s="1"/>
  <c r="L2079" i="1"/>
  <c r="N2079" i="1" l="1"/>
  <c r="N2080" i="1" s="1"/>
  <c r="B2078" i="1"/>
  <c r="L2080" i="1"/>
  <c r="O2080" i="1" l="1"/>
  <c r="P2080" i="1" s="1"/>
  <c r="O2079" i="1"/>
  <c r="P2079" i="1" s="1"/>
  <c r="X2079" i="1" l="1"/>
  <c r="B2079" i="1" s="1"/>
  <c r="X2080" i="1"/>
  <c r="B2080" i="1" s="1"/>
  <c r="S2080" i="1"/>
  <c r="Y2080" i="1" l="1"/>
</calcChain>
</file>

<file path=xl/sharedStrings.xml><?xml version="1.0" encoding="utf-8"?>
<sst xmlns="http://schemas.openxmlformats.org/spreadsheetml/2006/main" count="269" uniqueCount="128">
  <si>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</si>
  <si>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</si>
  <si>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</si>
  <si>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</si>
  <si>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</si>
  <si>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</si>
  <si>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</si>
  <si>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</si>
  <si>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</si>
  <si>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</si>
  <si>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</si>
  <si>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</si>
  <si>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</si>
  <si>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</si>
  <si>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</si>
  <si>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</si>
  <si>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</si>
  <si>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</si>
  <si>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</si>
  <si>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</si>
  <si>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</si>
  <si>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</si>
  <si>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</si>
  <si>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</si>
  <si>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</si>
  <si>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</si>
  <si>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</si>
  <si>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</si>
  <si>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</si>
  <si>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</si>
  <si>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</si>
  <si>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</si>
  <si>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</si>
  <si>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</si>
  <si>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</si>
  <si>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</si>
  <si>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</si>
  <si>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</si>
  <si>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</si>
  <si>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</si>
  <si>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</si>
  <si>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</si>
  <si>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</si>
  <si>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</si>
  <si>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</si>
  <si>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</si>
  <si>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</si>
  <si>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</si>
  <si>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</si>
  <si>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</si>
  <si>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</si>
  <si>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</si>
  <si>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</si>
  <si>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</si>
  <si>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</si>
  <si>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</si>
  <si>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</si>
  <si>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</si>
  <si>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</si>
  <si>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</si>
  <si>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</si>
  <si>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</si>
  <si>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</si>
  <si>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Total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</si>
  <si>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</si>
  <si>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</si>
  <si>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</si>
  <si>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</si>
  <si>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</si>
  <si>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</si>
  <si>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</si>
  <si>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</si>
  <si>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</si>
  <si>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</si>
  <si>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</si>
  <si>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</si>
  <si>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</si>
  <si>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</si>
  <si>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</si>
  <si>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</si>
  <si>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</si>
  <si>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</si>
  <si>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</si>
  <si>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</si>
  <si>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</si>
  <si>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</si>
  <si>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</si>
  <si>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</si>
  <si>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</si>
  <si>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</si>
  <si>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</si>
  <si>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</si>
  <si>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</si>
  <si>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</si>
  <si>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</si>
  <si>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</si>
  <si>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</si>
  <si>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</si>
  <si>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</si>
  <si>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</si>
  <si>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</si>
  <si>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</si>
  <si>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</si>
  <si>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</si>
  <si>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</si>
  <si>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</si>
  <si>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</si>
  <si>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</si>
  <si>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</si>
  <si>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WAM</t>
  </si>
  <si>
    <t>FORTE SECURITIZADORA S.A. - 1ª EMISSÃO DE CRI - 496ª SÉRIE - R$ 50.000.000,00 - 50.000 CRI</t>
  </si>
  <si>
    <t>1ª EMI/496ª SER</t>
  </si>
  <si>
    <t>20L0505193</t>
  </si>
  <si>
    <t>Valor Devido</t>
  </si>
  <si>
    <t>Remuneração</t>
  </si>
  <si>
    <t>Multa</t>
  </si>
  <si>
    <t>Juros de Mora</t>
  </si>
  <si>
    <t>PAGAMENTO EM 31/08/2022</t>
  </si>
  <si>
    <t>PAGAMENTO EM 30/09/2022</t>
  </si>
  <si>
    <t>PAGAMENTO EM 27/10/2022</t>
  </si>
  <si>
    <t>COM ENCARGOS MORATÓRIOS</t>
  </si>
  <si>
    <t>PAGAMENTO B3 EM 30/11/2022</t>
  </si>
  <si>
    <t>PAGAMENTO B3 EM 30/12/2022</t>
  </si>
  <si>
    <t>LIQUIDADO NA B3</t>
  </si>
  <si>
    <t>AGT 24/03/2023</t>
  </si>
  <si>
    <t xml:space="preserve">IPCA + 12,56% / 13,06% A.A. </t>
  </si>
  <si>
    <t>INCORPJ=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</si>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</sst>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5" formatCode="&quot;R$&quot;#,##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22" fillId="10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9" borderId="0" xfId="1" applyNumberFormat="1" applyFont="1" applyAlignment="1">
      <alignment horizontal="center" vertical="center"/>
    </xf>
    <xf numFmtId="165" fontId="19" fillId="9" borderId="0" xfId="1" applyNumberFormat="1" applyFont="1" applyAlignment="1">
      <alignment horizontal="center" vertical="center"/>
    </xf>
    <xf numFmtId="4" fontId="19" fillId="9" borderId="0" xfId="1" applyNumberFormat="1" applyFont="1" applyAlignment="1">
      <alignment horizontal="center"/>
    </xf>
    <xf numFmtId="4" fontId="19" fillId="9" borderId="0" xfId="1" applyNumberFormat="1" applyFont="1" applyAlignment="1">
      <alignment horizontal="center" vertical="center"/>
    </xf>
    <xf numFmtId="172" fontId="19" fillId="9" borderId="0" xfId="1" applyNumberFormat="1" applyFont="1" applyAlignment="1">
      <alignment horizontal="center" vertical="center"/>
    </xf>
    <xf numFmtId="10" fontId="19" fillId="9" borderId="0" xfId="1" applyNumberFormat="1" applyFont="1" applyAlignment="1">
      <alignment horizontal="center" vertical="center"/>
    </xf>
    <xf numFmtId="0" fontId="19" fillId="9" borderId="0" xfId="1" applyFont="1" applyAlignment="1">
      <alignment horizontal="center" vertical="center"/>
    </xf>
    <xf numFmtId="169" fontId="19" fillId="9" borderId="0" xfId="1" applyNumberFormat="1" applyFont="1" applyAlignment="1">
      <alignment horizontal="center" vertical="center"/>
    </xf>
    <xf numFmtId="3" fontId="19" fillId="9" borderId="0" xfId="1" applyNumberFormat="1" applyFont="1" applyAlignment="1">
      <alignment horizontal="center" vertical="center"/>
    </xf>
    <xf numFmtId="166" fontId="19" fillId="9" borderId="0" xfId="1" applyNumberFormat="1" applyFont="1" applyAlignment="1">
      <alignment horizontal="center" vertical="center"/>
    </xf>
    <xf numFmtId="167" fontId="19" fillId="9" borderId="0" xfId="1" applyNumberFormat="1" applyFont="1" applyAlignment="1">
      <alignment horizontal="center" vertical="center"/>
    </xf>
    <xf numFmtId="14" fontId="19" fillId="9" borderId="0" xfId="1" applyNumberFormat="1" applyFont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1" fillId="9" borderId="0" xfId="1" applyFon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0" fontId="18" fillId="9" borderId="0" xfId="1" applyAlignment="1">
      <alignment horizontal="left" vertical="center"/>
    </xf>
    <xf numFmtId="165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0" fontId="22" fillId="10" borderId="0" xfId="2" applyAlignment="1">
      <alignment horizontal="left" vertical="center"/>
    </xf>
    <xf numFmtId="14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2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  <xf numFmtId="175" fontId="22" fillId="10" borderId="0" xfId="2" applyNumberFormat="1" applyAlignment="1">
      <alignment horizontal="center" vertical="center"/>
    </xf>
    <xf numFmtId="0" fontId="23" fillId="10" borderId="0" xfId="2" applyFont="1" applyAlignment="1">
      <alignment horizontal="center" vertical="center"/>
    </xf>
    <xf numFmtId="0" fontId="23" fillId="10" borderId="0" xfId="2" applyFont="1" applyAlignment="1">
      <alignment horizontal="right" vertical="center"/>
    </xf>
    <xf numFmtId="167" fontId="24" fillId="10" borderId="0" xfId="2" applyNumberFormat="1" applyFont="1" applyAlignment="1">
      <alignment horizontal="center" vertical="center"/>
    </xf>
    <xf numFmtId="3" fontId="22" fillId="10" borderId="0" xfId="2" applyNumberFormat="1" applyAlignment="1">
      <alignment horizontal="right" vertical="center"/>
    </xf>
    <xf numFmtId="173" fontId="22" fillId="10" borderId="0" xfId="2" applyNumberForma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47625</xdr:rowOff>
    </xdr:from>
    <xdr:to>
      <xdr:col>0</xdr:col>
      <xdr:colOff>1337356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7625"/>
          <a:ext cx="1308780" cy="276225"/>
        </a:xfrm>
        <a:prstGeom prst="rect">
          <a:avLst/>
        </a:prstGeom>
      </xdr:spPr>
    </xdr:pic>
    <xdr:clientData/>
  </xdr:twoCellAnchor>
  <xdr:twoCellAnchor>
    <xdr:from>
      <xdr:col>23</xdr:col>
      <xdr:colOff>952500</xdr:colOff>
      <xdr:row>255</xdr:row>
      <xdr:rowOff>47625</xdr:rowOff>
    </xdr:from>
    <xdr:to>
      <xdr:col>27</xdr:col>
      <xdr:colOff>561975</xdr:colOff>
      <xdr:row>263</xdr:row>
      <xdr:rowOff>76200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CB1F1C98-10A8-6926-3081-2544E0BD1C7C}"/>
            </a:ext>
          </a:extLst>
        </xdr:cNvPr>
        <xdr:cNvCxnSpPr/>
      </xdr:nvCxnSpPr>
      <xdr:spPr>
        <a:xfrm flipV="1">
          <a:off x="26231850" y="43176825"/>
          <a:ext cx="3733800" cy="1552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942975</xdr:colOff>
      <xdr:row>226</xdr:row>
      <xdr:rowOff>104775</xdr:rowOff>
    </xdr:from>
    <xdr:to>
      <xdr:col>27</xdr:col>
      <xdr:colOff>904875</xdr:colOff>
      <xdr:row>233</xdr:row>
      <xdr:rowOff>123825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66125CFC-05A5-F36A-3E37-D18566EF3B8A}"/>
            </a:ext>
          </a:extLst>
        </xdr:cNvPr>
        <xdr:cNvCxnSpPr/>
      </xdr:nvCxnSpPr>
      <xdr:spPr>
        <a:xfrm flipV="1">
          <a:off x="26222325" y="37709475"/>
          <a:ext cx="4086225" cy="135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5.7109375" style="5" customWidth="1"/>
    <col min="29" max="29" width="26.8554687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63" t="s">
        <v>107</v>
      </c>
      <c r="C1" s="44"/>
      <c r="D1" s="44"/>
      <c r="E1" s="45"/>
      <c r="F1" s="45"/>
      <c r="G1" s="102"/>
      <c r="H1" s="102"/>
      <c r="I1" s="103"/>
      <c r="K1" s="166" t="s">
        <v>71</v>
      </c>
      <c r="L1" s="111">
        <v>44671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9" t="s">
        <v>0</v>
      </c>
      <c r="AE1" s="50"/>
      <c r="AF1" s="44"/>
      <c r="AG1" s="44"/>
      <c r="AH1" s="109" t="s">
        <v>1</v>
      </c>
      <c r="AI1" s="44"/>
      <c r="AJ1" s="44"/>
      <c r="AK1" s="44"/>
      <c r="AL1" s="44"/>
      <c r="AM1" s="44"/>
      <c r="AN1" s="44"/>
      <c r="AO1" s="109" t="s">
        <v>79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06" t="s">
        <v>110</v>
      </c>
      <c r="C2" s="56"/>
      <c r="D2" s="46"/>
      <c r="E2" s="57"/>
      <c r="G2" s="126"/>
      <c r="H2" s="102"/>
      <c r="I2" s="104"/>
      <c r="K2" s="167" t="s">
        <v>2</v>
      </c>
      <c r="L2" s="111">
        <v>44699</v>
      </c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92" t="s">
        <v>124</v>
      </c>
      <c r="B3" s="107" t="s">
        <v>125</v>
      </c>
      <c r="C3" s="59"/>
      <c r="D3" s="70"/>
      <c r="E3" s="45"/>
      <c r="G3" s="128"/>
      <c r="H3" s="127"/>
      <c r="I3" s="105"/>
      <c r="K3" s="168" t="s">
        <v>3</v>
      </c>
      <c r="L3" s="169">
        <f>NETWORKDAYS(L1,L2,AD$176:AD$502)-1</f>
        <v>19</v>
      </c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92"/>
      <c r="B4" s="203" t="s">
        <v>81</v>
      </c>
      <c r="C4" s="203" t="s">
        <v>82</v>
      </c>
      <c r="D4" s="203" t="s">
        <v>83</v>
      </c>
      <c r="E4" s="203" t="s">
        <v>84</v>
      </c>
      <c r="F4" s="203" t="s">
        <v>85</v>
      </c>
      <c r="G4" s="203" t="s">
        <v>86</v>
      </c>
      <c r="H4" s="203" t="s">
        <v>87</v>
      </c>
      <c r="I4" s="203" t="s">
        <v>88</v>
      </c>
      <c r="J4" s="203" t="s">
        <v>89</v>
      </c>
      <c r="K4" s="203" t="s">
        <v>90</v>
      </c>
      <c r="L4" s="203" t="s">
        <v>91</v>
      </c>
      <c r="M4" s="203" t="s">
        <v>92</v>
      </c>
      <c r="N4" s="203" t="s">
        <v>93</v>
      </c>
      <c r="O4" s="203" t="s">
        <v>94</v>
      </c>
      <c r="P4" s="203" t="s">
        <v>108</v>
      </c>
      <c r="Q4" s="203" t="s">
        <v>95</v>
      </c>
      <c r="R4" s="203" t="s">
        <v>96</v>
      </c>
      <c r="S4" s="203" t="s">
        <v>97</v>
      </c>
      <c r="T4" s="203" t="s">
        <v>98</v>
      </c>
      <c r="U4" s="203" t="s">
        <v>99</v>
      </c>
      <c r="V4" s="203" t="s">
        <v>100</v>
      </c>
      <c r="W4" s="203" t="s">
        <v>101</v>
      </c>
      <c r="X4" s="203" t="s">
        <v>102</v>
      </c>
      <c r="Y4" s="203" t="s">
        <v>103</v>
      </c>
      <c r="Z4" s="204" t="s">
        <v>104</v>
      </c>
      <c r="AA4" s="203" t="s">
        <v>105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x14ac:dyDescent="0.15">
      <c r="A5" s="42" t="s">
        <v>72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5" x14ac:dyDescent="0.15">
      <c r="A6" s="170">
        <v>44174</v>
      </c>
      <c r="B6" s="78" t="s">
        <v>111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10" t="s">
        <v>73</v>
      </c>
      <c r="B7" s="108" t="s">
        <v>112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4.25" x14ac:dyDescent="0.15">
      <c r="A8" s="111">
        <f>L2</f>
        <v>44699</v>
      </c>
      <c r="B8" s="78" t="s">
        <v>109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49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B9" s="78" t="s">
        <v>59</v>
      </c>
      <c r="C9" s="78" t="s">
        <v>59</v>
      </c>
      <c r="D9" s="57" t="s">
        <v>76</v>
      </c>
      <c r="E9" s="57" t="s">
        <v>75</v>
      </c>
      <c r="F9" s="66"/>
      <c r="G9" s="86"/>
      <c r="H9" s="153">
        <v>20</v>
      </c>
      <c r="I9" s="79"/>
      <c r="J9" s="79"/>
      <c r="K9" s="79"/>
      <c r="L9" s="153" t="s">
        <v>77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7"/>
      <c r="AD9" s="158"/>
      <c r="AE9" s="154" t="s">
        <v>59</v>
      </c>
      <c r="AF9" s="154" t="s">
        <v>61</v>
      </c>
      <c r="AG9" s="159"/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49"/>
      <c r="AO9" s="147"/>
      <c r="AP9" s="147" t="s">
        <v>78</v>
      </c>
      <c r="AQ9" s="147" t="s">
        <v>27</v>
      </c>
      <c r="AR9" s="147" t="s">
        <v>74</v>
      </c>
      <c r="AS9" s="147" t="s">
        <v>27</v>
      </c>
      <c r="AT9" s="147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15">
      <c r="A10" s="111">
        <f>L1</f>
        <v>44671</v>
      </c>
      <c r="B10" s="8">
        <f t="shared" ref="B10:B73" si="0">(P10+X10)</f>
        <v>1000</v>
      </c>
      <c r="C10" s="164">
        <v>1000</v>
      </c>
      <c r="D10" s="123">
        <f>AP10</f>
        <v>6215.24</v>
      </c>
      <c r="E10" s="123">
        <f>AR10</f>
        <v>6315.93</v>
      </c>
      <c r="F10" s="124">
        <f>AS10</f>
        <v>44640</v>
      </c>
      <c r="G10" s="10">
        <f t="shared" ref="G10:G73" si="1">(E10/D10)-1</f>
        <v>1.6200500704719456E-2</v>
      </c>
      <c r="H10" s="118">
        <f>AK176</f>
        <v>44701</v>
      </c>
      <c r="I10" s="41">
        <f>IF(A10&gt;I9,H10,I9)</f>
        <v>44701</v>
      </c>
      <c r="J10" s="119">
        <f>AL176</f>
        <v>21</v>
      </c>
      <c r="K10" s="101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5">
        <v>0.12559999999999999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44701</v>
      </c>
      <c r="AB10" s="4"/>
      <c r="AC10" s="129"/>
      <c r="AD10" s="130">
        <f>A10</f>
        <v>44671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44671</v>
      </c>
      <c r="AP10" s="161">
        <f>VLOOKUP($AO10,[1]Plan1!$EW$172:$EZ$293,2)</f>
        <v>6215.24</v>
      </c>
      <c r="AQ10" s="160">
        <f>EDATE($AO10,-2)</f>
        <v>44612</v>
      </c>
      <c r="AR10" s="161">
        <f>VLOOKUP($AO10,[1]Plan1!$EW$172:$EZ$293,4)</f>
        <v>6315.93</v>
      </c>
      <c r="AS10" s="160">
        <f>EDATE($AO10,-1)</f>
        <v>44640</v>
      </c>
      <c r="AT10" s="162">
        <f>(AR10/AP10)-1</f>
        <v>1.6200500704719456E-2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44672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6215.24</v>
      </c>
      <c r="E11" s="115">
        <f>E10</f>
        <v>6315.93</v>
      </c>
      <c r="F11" s="116">
        <f t="shared" ref="F11:F37" si="12">IF(D11=D10,F10,A11)</f>
        <v>44640</v>
      </c>
      <c r="G11" s="117">
        <f t="shared" si="1"/>
        <v>1.6200500704719456E-2</v>
      </c>
      <c r="H11" s="118">
        <f>IF(DAY(A11)=H$9,VLOOKUP(A11,AH$118:AN$450,4),H10)</f>
        <v>44701</v>
      </c>
      <c r="I11" s="118">
        <f t="shared" ref="I11:I73" si="13">IF(A11&gt;I10,H11,I10)</f>
        <v>44701</v>
      </c>
      <c r="J11" s="119">
        <f t="shared" ref="J11:J74" si="14">IF(I11=I10,J10,NETWORKDAYS(I10,I11,$AD$176:$AD$502)-1)</f>
        <v>21</v>
      </c>
      <c r="K11" s="101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0.12559999999999999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44701</v>
      </c>
      <c r="AB11" s="4"/>
      <c r="AC11" s="129">
        <v>0</v>
      </c>
      <c r="AD11" s="130">
        <f>A8</f>
        <v>44699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80</v>
      </c>
      <c r="AM11" s="135">
        <f t="shared" ref="AM11:AM24" si="20">AD12</f>
        <v>44701</v>
      </c>
      <c r="AN11" s="11"/>
      <c r="AO11" s="135">
        <f t="shared" si="9"/>
        <v>44701</v>
      </c>
      <c r="AP11" s="161">
        <f>VLOOKUP($AO11,[1]Plan1!$EW$172:$EZ$293,2)</f>
        <v>6315.93</v>
      </c>
      <c r="AQ11" s="160">
        <f t="shared" ref="AQ11:AQ74" si="21">EDATE($AO11,-2)</f>
        <v>44640</v>
      </c>
      <c r="AR11" s="161">
        <f>VLOOKUP($AO11,[1]Plan1!$EW$172:$EZ$293,4)</f>
        <v>6382.88</v>
      </c>
      <c r="AS11" s="160">
        <f t="shared" ref="AS11:AS74" si="22">EDATE($AO11,-1)</f>
        <v>44671</v>
      </c>
      <c r="AT11" s="162">
        <f t="shared" ref="AT11:AT74" si="23">(AR11/AP11)-1</f>
        <v>1.0600180812643467E-2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44673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6215.24</v>
      </c>
      <c r="E12" s="115">
        <f t="shared" ref="E12:E40" si="25">E11</f>
        <v>6315.93</v>
      </c>
      <c r="F12" s="116">
        <f t="shared" si="12"/>
        <v>44640</v>
      </c>
      <c r="G12" s="117">
        <f t="shared" si="1"/>
        <v>1.6200500704719456E-2</v>
      </c>
      <c r="H12" s="118">
        <f t="shared" ref="H12:H75" si="26">IF(DAY(A12)=H$9,VLOOKUP(A12,AH$118:AN$450,4),H11)</f>
        <v>44701</v>
      </c>
      <c r="I12" s="118">
        <f t="shared" si="13"/>
        <v>44701</v>
      </c>
      <c r="J12" s="119">
        <f t="shared" si="14"/>
        <v>21</v>
      </c>
      <c r="K12" s="101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0.12559999999999999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44701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44701</v>
      </c>
      <c r="AE12" s="131">
        <f t="shared" ref="AE12:AE24" si="32">(AE11-AH12)</f>
        <v>1000</v>
      </c>
      <c r="AF12" s="139">
        <f t="shared" ref="AF12:AF43" si="33">NETWORKDAYS(AD11,AD12,AD$176:AD$502)-1</f>
        <v>2</v>
      </c>
      <c r="AG12" s="140">
        <f>TRUNC(AE11*(ROUND((1+0.1256)^(AF12/252),9)-1),8)</f>
        <v>0.93945900000000004</v>
      </c>
      <c r="AH12" s="141">
        <f t="shared" ref="AH12:AH20" si="34">TRUNC((AE11*AI12),8)</f>
        <v>0</v>
      </c>
      <c r="AI12" s="137">
        <v>0</v>
      </c>
      <c r="AJ12" s="131">
        <f t="shared" ref="AJ12:AJ18" si="35">(AG12+AH12)</f>
        <v>0.93945900000000004</v>
      </c>
      <c r="AK12" s="129">
        <f t="shared" ref="AK12:AK75" si="36">AK11+1</f>
        <v>1</v>
      </c>
      <c r="AL12" s="138" t="s">
        <v>80</v>
      </c>
      <c r="AM12" s="135">
        <f t="shared" si="20"/>
        <v>44732</v>
      </c>
      <c r="AN12" s="11"/>
      <c r="AO12" s="135">
        <f t="shared" si="9"/>
        <v>44732</v>
      </c>
      <c r="AP12" s="161">
        <f>VLOOKUP($AO12,[1]Plan1!$EW$172:$EZ$293,2)</f>
        <v>6382.88</v>
      </c>
      <c r="AQ12" s="160">
        <f t="shared" si="21"/>
        <v>44671</v>
      </c>
      <c r="AR12" s="161">
        <f>VLOOKUP($AO12,[1]Plan1!$EW$172:$EZ$293,4)</f>
        <v>6412.88</v>
      </c>
      <c r="AS12" s="160">
        <f t="shared" si="22"/>
        <v>44701</v>
      </c>
      <c r="AT12" s="162">
        <f t="shared" si="23"/>
        <v>4.7000726944577131E-3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44674</v>
      </c>
      <c r="B13" s="113">
        <f t="shared" si="0"/>
        <v>1000</v>
      </c>
      <c r="C13" s="113">
        <f t="shared" si="24"/>
        <v>1000</v>
      </c>
      <c r="D13" s="114">
        <f t="shared" si="11"/>
        <v>6215.24</v>
      </c>
      <c r="E13" s="115">
        <f t="shared" si="25"/>
        <v>6315.93</v>
      </c>
      <c r="F13" s="116">
        <f t="shared" si="12"/>
        <v>44640</v>
      </c>
      <c r="G13" s="117">
        <f t="shared" si="1"/>
        <v>1.6200500704719456E-2</v>
      </c>
      <c r="H13" s="118">
        <f t="shared" si="26"/>
        <v>44701</v>
      </c>
      <c r="I13" s="118">
        <f t="shared" si="13"/>
        <v>44701</v>
      </c>
      <c r="J13" s="119">
        <f t="shared" si="14"/>
        <v>21</v>
      </c>
      <c r="K13" s="101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0.12559999999999999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44701</v>
      </c>
      <c r="AB13" s="4"/>
      <c r="AC13" s="129">
        <f t="shared" si="30"/>
        <v>2</v>
      </c>
      <c r="AD13" s="135">
        <f t="shared" si="31"/>
        <v>44732</v>
      </c>
      <c r="AE13" s="131">
        <f t="shared" si="32"/>
        <v>1000</v>
      </c>
      <c r="AF13" s="133">
        <f t="shared" si="33"/>
        <v>20</v>
      </c>
      <c r="AG13" s="140">
        <f t="shared" ref="AG13:AG22" si="37">TRUNC(AE12*(ROUND((1+0.1256)^(AF13/252),9)-1),8)</f>
        <v>9.4344029900000006</v>
      </c>
      <c r="AH13" s="141">
        <f t="shared" si="34"/>
        <v>0</v>
      </c>
      <c r="AI13" s="137">
        <v>0</v>
      </c>
      <c r="AJ13" s="131">
        <f t="shared" si="35"/>
        <v>9.4344029900000006</v>
      </c>
      <c r="AK13" s="129">
        <f t="shared" si="36"/>
        <v>2</v>
      </c>
      <c r="AL13" s="138" t="s">
        <v>80</v>
      </c>
      <c r="AM13" s="135">
        <f t="shared" si="20"/>
        <v>44762</v>
      </c>
      <c r="AN13" s="7" t="s">
        <v>106</v>
      </c>
      <c r="AO13" s="135">
        <f t="shared" si="9"/>
        <v>44762</v>
      </c>
      <c r="AP13" s="161">
        <f>VLOOKUP($AO13,[1]Plan1!$EW$172:$EZ$293,2)</f>
        <v>6412.88</v>
      </c>
      <c r="AQ13" s="160">
        <f t="shared" si="21"/>
        <v>44701</v>
      </c>
      <c r="AR13" s="161">
        <f>VLOOKUP($AO13,[1]Plan1!$EW$172:$EZ$293,4)</f>
        <v>6455.85</v>
      </c>
      <c r="AS13" s="160">
        <f t="shared" si="22"/>
        <v>44732</v>
      </c>
      <c r="AT13" s="162">
        <f t="shared" si="23"/>
        <v>6.7005775876050055E-3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44675</v>
      </c>
      <c r="B14" s="113">
        <f t="shared" si="0"/>
        <v>1000</v>
      </c>
      <c r="C14" s="113">
        <f t="shared" si="24"/>
        <v>1000</v>
      </c>
      <c r="D14" s="114">
        <f t="shared" si="11"/>
        <v>6215.24</v>
      </c>
      <c r="E14" s="115">
        <f t="shared" si="25"/>
        <v>6315.93</v>
      </c>
      <c r="F14" s="116">
        <f t="shared" si="12"/>
        <v>44640</v>
      </c>
      <c r="G14" s="117">
        <f t="shared" si="1"/>
        <v>1.6200500704719456E-2</v>
      </c>
      <c r="H14" s="118">
        <f t="shared" si="26"/>
        <v>44701</v>
      </c>
      <c r="I14" s="118">
        <f t="shared" si="13"/>
        <v>44701</v>
      </c>
      <c r="J14" s="119">
        <f t="shared" si="14"/>
        <v>21</v>
      </c>
      <c r="K14" s="101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0.12559999999999999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44701</v>
      </c>
      <c r="AB14" s="4"/>
      <c r="AC14" s="129">
        <f t="shared" si="30"/>
        <v>3</v>
      </c>
      <c r="AD14" s="135">
        <f t="shared" si="31"/>
        <v>44762</v>
      </c>
      <c r="AE14" s="131">
        <f t="shared" si="32"/>
        <v>1000</v>
      </c>
      <c r="AF14" s="133">
        <f t="shared" si="33"/>
        <v>22</v>
      </c>
      <c r="AG14" s="140">
        <f t="shared" si="37"/>
        <v>10.38272499</v>
      </c>
      <c r="AH14" s="141">
        <f t="shared" si="34"/>
        <v>0</v>
      </c>
      <c r="AI14" s="137">
        <v>0</v>
      </c>
      <c r="AJ14" s="131">
        <f t="shared" si="35"/>
        <v>10.38272499</v>
      </c>
      <c r="AK14" s="129">
        <f t="shared" si="36"/>
        <v>3</v>
      </c>
      <c r="AL14" s="138" t="s">
        <v>80</v>
      </c>
      <c r="AM14" s="135">
        <f t="shared" si="20"/>
        <v>44795</v>
      </c>
      <c r="AN14" s="7"/>
      <c r="AO14" s="135">
        <f t="shared" si="9"/>
        <v>44795</v>
      </c>
      <c r="AP14" s="161">
        <f>VLOOKUP($AO14,[1]Plan1!$EW$172:$EZ$293,2)</f>
        <v>6455.85</v>
      </c>
      <c r="AQ14" s="160">
        <f t="shared" si="21"/>
        <v>44734</v>
      </c>
      <c r="AR14" s="161">
        <f>VLOOKUP($AO14,[1]Plan1!$EW$172:$EZ$293,4)</f>
        <v>6411.95</v>
      </c>
      <c r="AS14" s="160">
        <f t="shared" si="22"/>
        <v>44764</v>
      </c>
      <c r="AT14" s="162">
        <f t="shared" si="23"/>
        <v>-6.8000340776196433E-3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44676</v>
      </c>
      <c r="B15" s="113">
        <f t="shared" si="0"/>
        <v>1000</v>
      </c>
      <c r="C15" s="113">
        <f t="shared" si="24"/>
        <v>1000</v>
      </c>
      <c r="D15" s="114">
        <f t="shared" si="11"/>
        <v>6215.24</v>
      </c>
      <c r="E15" s="115">
        <f t="shared" si="25"/>
        <v>6315.93</v>
      </c>
      <c r="F15" s="116">
        <f t="shared" si="12"/>
        <v>44640</v>
      </c>
      <c r="G15" s="117">
        <f t="shared" si="1"/>
        <v>1.6200500704719456E-2</v>
      </c>
      <c r="H15" s="118">
        <f t="shared" si="26"/>
        <v>44701</v>
      </c>
      <c r="I15" s="118">
        <f t="shared" si="13"/>
        <v>44701</v>
      </c>
      <c r="J15" s="119">
        <f t="shared" si="14"/>
        <v>21</v>
      </c>
      <c r="K15" s="101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0.12559999999999999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44701</v>
      </c>
      <c r="AB15" s="4"/>
      <c r="AC15" s="129">
        <f t="shared" si="30"/>
        <v>4</v>
      </c>
      <c r="AD15" s="135">
        <f t="shared" si="31"/>
        <v>44795</v>
      </c>
      <c r="AE15" s="131">
        <f t="shared" si="32"/>
        <v>1000</v>
      </c>
      <c r="AF15" s="133">
        <f t="shared" si="33"/>
        <v>23</v>
      </c>
      <c r="AG15" s="140">
        <f t="shared" si="37"/>
        <v>10.857219990000001</v>
      </c>
      <c r="AH15" s="141">
        <f t="shared" si="34"/>
        <v>0</v>
      </c>
      <c r="AI15" s="137">
        <v>0</v>
      </c>
      <c r="AJ15" s="131">
        <f t="shared" si="35"/>
        <v>10.857219990000001</v>
      </c>
      <c r="AK15" s="129">
        <f t="shared" si="36"/>
        <v>4</v>
      </c>
      <c r="AL15" s="138" t="s">
        <v>80</v>
      </c>
      <c r="AM15" s="135">
        <f t="shared" si="20"/>
        <v>44824</v>
      </c>
      <c r="AN15" s="7"/>
      <c r="AO15" s="135">
        <f t="shared" si="9"/>
        <v>44824</v>
      </c>
      <c r="AP15" s="161">
        <f>VLOOKUP($AO15,[1]Plan1!$EW$172:$EZ$293,2)</f>
        <v>6411.95</v>
      </c>
      <c r="AQ15" s="160">
        <f t="shared" si="21"/>
        <v>44762</v>
      </c>
      <c r="AR15" s="161">
        <f>VLOOKUP($AO15,[1]Plan1!$EW$172:$EZ$293,4)</f>
        <v>6388.87</v>
      </c>
      <c r="AS15" s="160">
        <f t="shared" si="22"/>
        <v>44793</v>
      </c>
      <c r="AT15" s="162">
        <f t="shared" si="23"/>
        <v>-3.599529004437052E-3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44677</v>
      </c>
      <c r="B16" s="113">
        <f t="shared" si="0"/>
        <v>1000</v>
      </c>
      <c r="C16" s="113">
        <f t="shared" si="24"/>
        <v>1000</v>
      </c>
      <c r="D16" s="114">
        <f t="shared" si="11"/>
        <v>6215.24</v>
      </c>
      <c r="E16" s="115">
        <f t="shared" si="25"/>
        <v>6315.93</v>
      </c>
      <c r="F16" s="116">
        <f t="shared" si="12"/>
        <v>44640</v>
      </c>
      <c r="G16" s="117">
        <f t="shared" si="1"/>
        <v>1.6200500704719456E-2</v>
      </c>
      <c r="H16" s="118">
        <f t="shared" si="26"/>
        <v>44701</v>
      </c>
      <c r="I16" s="118">
        <f t="shared" si="13"/>
        <v>44701</v>
      </c>
      <c r="J16" s="119">
        <f t="shared" si="14"/>
        <v>21</v>
      </c>
      <c r="K16" s="101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0.12559999999999999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44701</v>
      </c>
      <c r="AB16" s="4"/>
      <c r="AC16" s="129">
        <f t="shared" si="30"/>
        <v>5</v>
      </c>
      <c r="AD16" s="135">
        <f t="shared" si="31"/>
        <v>44824</v>
      </c>
      <c r="AE16" s="131">
        <f t="shared" si="32"/>
        <v>1000</v>
      </c>
      <c r="AF16" s="133">
        <f t="shared" si="33"/>
        <v>20</v>
      </c>
      <c r="AG16" s="140">
        <f t="shared" si="37"/>
        <v>9.4344029900000006</v>
      </c>
      <c r="AH16" s="141">
        <f t="shared" si="34"/>
        <v>0</v>
      </c>
      <c r="AI16" s="137">
        <v>0</v>
      </c>
      <c r="AJ16" s="131">
        <f t="shared" si="35"/>
        <v>9.4344029900000006</v>
      </c>
      <c r="AK16" s="129">
        <f t="shared" si="36"/>
        <v>5</v>
      </c>
      <c r="AL16" s="138" t="s">
        <v>80</v>
      </c>
      <c r="AM16" s="135">
        <f t="shared" si="20"/>
        <v>44854</v>
      </c>
      <c r="AN16" s="7"/>
      <c r="AO16" s="135">
        <f t="shared" si="9"/>
        <v>44854</v>
      </c>
      <c r="AP16" s="161">
        <f>VLOOKUP($AO16,[1]Plan1!$EW$172:$EZ$293,2)</f>
        <v>6388.87</v>
      </c>
      <c r="AQ16" s="160">
        <f t="shared" si="21"/>
        <v>44793</v>
      </c>
      <c r="AR16" s="161">
        <f>VLOOKUP($AO16,[1]Plan1!$EW$172:$EZ$293,4)</f>
        <v>6370.34</v>
      </c>
      <c r="AS16" s="160">
        <f t="shared" si="22"/>
        <v>44824</v>
      </c>
      <c r="AT16" s="162">
        <f t="shared" si="23"/>
        <v>-2.9003564010536831E-3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44678</v>
      </c>
      <c r="B17" s="113">
        <f t="shared" si="0"/>
        <v>1000</v>
      </c>
      <c r="C17" s="113">
        <f t="shared" si="24"/>
        <v>1000</v>
      </c>
      <c r="D17" s="114">
        <f>IF(E17=E16,D16,E16)</f>
        <v>6215.24</v>
      </c>
      <c r="E17" s="115">
        <f t="shared" si="25"/>
        <v>6315.93</v>
      </c>
      <c r="F17" s="116">
        <f t="shared" si="12"/>
        <v>44640</v>
      </c>
      <c r="G17" s="117">
        <f t="shared" si="1"/>
        <v>1.6200500704719456E-2</v>
      </c>
      <c r="H17" s="118">
        <f t="shared" si="26"/>
        <v>44701</v>
      </c>
      <c r="I17" s="118">
        <f t="shared" si="13"/>
        <v>44701</v>
      </c>
      <c r="J17" s="119">
        <f t="shared" si="14"/>
        <v>21</v>
      </c>
      <c r="K17" s="101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0.12559999999999999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44701</v>
      </c>
      <c r="AB17" s="4"/>
      <c r="AC17" s="129">
        <f t="shared" si="30"/>
        <v>6</v>
      </c>
      <c r="AD17" s="135">
        <f t="shared" si="31"/>
        <v>44854</v>
      </c>
      <c r="AE17" s="131">
        <f t="shared" si="32"/>
        <v>1000</v>
      </c>
      <c r="AF17" s="133">
        <f t="shared" si="33"/>
        <v>21</v>
      </c>
      <c r="AG17" s="140">
        <f t="shared" si="37"/>
        <v>9.9084519899999997</v>
      </c>
      <c r="AH17" s="141">
        <f t="shared" si="34"/>
        <v>0</v>
      </c>
      <c r="AI17" s="137">
        <v>0</v>
      </c>
      <c r="AJ17" s="131">
        <f t="shared" si="35"/>
        <v>9.9084519899999997</v>
      </c>
      <c r="AK17" s="129">
        <f t="shared" si="36"/>
        <v>6</v>
      </c>
      <c r="AL17" s="138" t="s">
        <v>80</v>
      </c>
      <c r="AM17" s="135">
        <f t="shared" si="20"/>
        <v>44886</v>
      </c>
      <c r="AN17" s="7"/>
      <c r="AO17" s="135">
        <f t="shared" si="9"/>
        <v>44886</v>
      </c>
      <c r="AP17" s="161">
        <f>VLOOKUP($AO17,[1]Plan1!$EW$172:$EZ$293,2)</f>
        <v>6370.34</v>
      </c>
      <c r="AQ17" s="160">
        <f t="shared" si="21"/>
        <v>44825</v>
      </c>
      <c r="AR17" s="161">
        <f>VLOOKUP($AO17,[1]Plan1!$EW$172:$EZ$293,4)</f>
        <v>6407.93</v>
      </c>
      <c r="AS17" s="160">
        <f t="shared" si="22"/>
        <v>44855</v>
      </c>
      <c r="AT17" s="162">
        <f t="shared" si="23"/>
        <v>5.9007839455980093E-3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44679</v>
      </c>
      <c r="B18" s="113">
        <f t="shared" si="0"/>
        <v>1000</v>
      </c>
      <c r="C18" s="113">
        <f t="shared" si="24"/>
        <v>1000</v>
      </c>
      <c r="D18" s="114">
        <f t="shared" si="11"/>
        <v>6215.24</v>
      </c>
      <c r="E18" s="115">
        <f t="shared" si="25"/>
        <v>6315.93</v>
      </c>
      <c r="F18" s="116">
        <f t="shared" si="12"/>
        <v>44640</v>
      </c>
      <c r="G18" s="117">
        <f t="shared" si="1"/>
        <v>1.6200500704719456E-2</v>
      </c>
      <c r="H18" s="118">
        <f t="shared" si="26"/>
        <v>44701</v>
      </c>
      <c r="I18" s="118">
        <f t="shared" si="13"/>
        <v>44701</v>
      </c>
      <c r="J18" s="119">
        <f t="shared" si="14"/>
        <v>21</v>
      </c>
      <c r="K18" s="101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0.12559999999999999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44701</v>
      </c>
      <c r="AB18" s="4"/>
      <c r="AC18" s="129">
        <f t="shared" si="30"/>
        <v>7</v>
      </c>
      <c r="AD18" s="135">
        <f t="shared" si="31"/>
        <v>44886</v>
      </c>
      <c r="AE18" s="131">
        <f t="shared" si="32"/>
        <v>1000</v>
      </c>
      <c r="AF18" s="133">
        <f t="shared" si="33"/>
        <v>20</v>
      </c>
      <c r="AG18" s="140">
        <f t="shared" si="37"/>
        <v>9.4344029900000006</v>
      </c>
      <c r="AH18" s="141">
        <f t="shared" si="34"/>
        <v>0</v>
      </c>
      <c r="AI18" s="137">
        <v>0</v>
      </c>
      <c r="AJ18" s="131">
        <f t="shared" si="35"/>
        <v>9.4344029900000006</v>
      </c>
      <c r="AK18" s="129">
        <f t="shared" si="36"/>
        <v>7</v>
      </c>
      <c r="AL18" s="138" t="s">
        <v>80</v>
      </c>
      <c r="AM18" s="135">
        <f t="shared" si="20"/>
        <v>44915</v>
      </c>
      <c r="AN18" s="7"/>
      <c r="AO18" s="135">
        <f t="shared" si="9"/>
        <v>44915</v>
      </c>
      <c r="AP18" s="161">
        <f>VLOOKUP($AO18,[1]Plan1!$EW$172:$EZ$293,2)</f>
        <v>6407.93</v>
      </c>
      <c r="AQ18" s="160">
        <f t="shared" si="21"/>
        <v>44854</v>
      </c>
      <c r="AR18" s="161">
        <f>VLOOKUP($AO18,[1]Plan1!$EW$172:$EZ$293,4)</f>
        <v>6434.2</v>
      </c>
      <c r="AS18" s="160">
        <f t="shared" si="22"/>
        <v>44885</v>
      </c>
      <c r="AT18" s="162">
        <f t="shared" si="23"/>
        <v>4.0996078296735572E-3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44680</v>
      </c>
      <c r="B19" s="113">
        <f t="shared" si="0"/>
        <v>1000</v>
      </c>
      <c r="C19" s="113">
        <f t="shared" si="24"/>
        <v>1000</v>
      </c>
      <c r="D19" s="114">
        <f t="shared" si="11"/>
        <v>6215.24</v>
      </c>
      <c r="E19" s="115">
        <f t="shared" si="25"/>
        <v>6315.93</v>
      </c>
      <c r="F19" s="116">
        <f t="shared" si="12"/>
        <v>44640</v>
      </c>
      <c r="G19" s="117">
        <f t="shared" si="1"/>
        <v>1.6200500704719456E-2</v>
      </c>
      <c r="H19" s="118">
        <f t="shared" si="26"/>
        <v>44701</v>
      </c>
      <c r="I19" s="118">
        <f t="shared" si="13"/>
        <v>44701</v>
      </c>
      <c r="J19" s="119">
        <f t="shared" si="14"/>
        <v>21</v>
      </c>
      <c r="K19" s="101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0.12559999999999999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44701</v>
      </c>
      <c r="AB19" s="4"/>
      <c r="AC19" s="129">
        <f t="shared" si="30"/>
        <v>8</v>
      </c>
      <c r="AD19" s="135">
        <f t="shared" si="31"/>
        <v>44915</v>
      </c>
      <c r="AE19" s="131">
        <f t="shared" si="32"/>
        <v>1000</v>
      </c>
      <c r="AF19" s="133">
        <f t="shared" si="33"/>
        <v>21</v>
      </c>
      <c r="AG19" s="140">
        <f t="shared" si="37"/>
        <v>9.9084519899999997</v>
      </c>
      <c r="AH19" s="141">
        <f t="shared" si="34"/>
        <v>0</v>
      </c>
      <c r="AI19" s="137">
        <v>0</v>
      </c>
      <c r="AJ19" s="131">
        <f t="shared" ref="AJ19" si="38">(AG19+AH19)</f>
        <v>9.9084519899999997</v>
      </c>
      <c r="AK19" s="129">
        <f t="shared" si="36"/>
        <v>8</v>
      </c>
      <c r="AL19" s="138" t="s">
        <v>80</v>
      </c>
      <c r="AM19" s="135">
        <f t="shared" si="20"/>
        <v>44946</v>
      </c>
      <c r="AN19" s="7"/>
      <c r="AO19" s="135">
        <f t="shared" si="9"/>
        <v>44946</v>
      </c>
      <c r="AP19" s="161">
        <f>VLOOKUP($AO19,[1]Plan1!$EW$172:$EZ$293,2)</f>
        <v>6434.2</v>
      </c>
      <c r="AQ19" s="160">
        <f t="shared" si="21"/>
        <v>44885</v>
      </c>
      <c r="AR19" s="161">
        <f>VLOOKUP($AO19,[1]Plan1!$EW$172:$EZ$293,4)</f>
        <v>6474.09</v>
      </c>
      <c r="AS19" s="160">
        <f t="shared" si="22"/>
        <v>44915</v>
      </c>
      <c r="AT19" s="162">
        <f t="shared" si="23"/>
        <v>6.199682944266538E-3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">
      <c r="A20" s="112">
        <f t="shared" si="10"/>
        <v>44681</v>
      </c>
      <c r="B20" s="113">
        <f t="shared" ref="B20" si="39">(P20+X20)</f>
        <v>1000</v>
      </c>
      <c r="C20" s="113">
        <f t="shared" si="24"/>
        <v>1000</v>
      </c>
      <c r="D20" s="114">
        <f t="shared" ref="D20" si="40">IF(E20=E19,D19,E19)</f>
        <v>6215.24</v>
      </c>
      <c r="E20" s="115">
        <f t="shared" si="25"/>
        <v>6315.93</v>
      </c>
      <c r="F20" s="116">
        <f t="shared" ref="F20" si="41">IF(D20=D19,F19,A20)</f>
        <v>44640</v>
      </c>
      <c r="G20" s="117">
        <f t="shared" ref="G20" si="42">(E20/D20)-1</f>
        <v>1.6200500704719456E-2</v>
      </c>
      <c r="H20" s="118">
        <f t="shared" ref="H20" si="43">IF(DAY(A20)=H$9,VLOOKUP(A20,AH$118:AN$450,4),H19)</f>
        <v>44701</v>
      </c>
      <c r="I20" s="118">
        <f t="shared" ref="I20" si="44">IF(A20&gt;I19,H20,I19)</f>
        <v>44701</v>
      </c>
      <c r="J20" s="119">
        <f t="shared" si="14"/>
        <v>21</v>
      </c>
      <c r="K20" s="101">
        <f t="shared" si="2"/>
        <v>0</v>
      </c>
      <c r="L20" s="8">
        <f t="shared" ref="L20" si="45">IF(E20&lt;D20,1,TRUNC((E20/D20)^TRUNC((K20/J20),9),8))</f>
        <v>1</v>
      </c>
      <c r="M20" s="120">
        <f t="shared" ref="M20" si="46">IF(I20&gt;I19,L19,M19)</f>
        <v>1</v>
      </c>
      <c r="N20" s="120">
        <v>1</v>
      </c>
      <c r="O20" s="113">
        <f t="shared" ref="O20" si="47">TRUNC(TRUNC((L20*N20),15),8)</f>
        <v>1</v>
      </c>
      <c r="P20" s="113">
        <f t="shared" ref="P20" si="48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0.12559999999999999</v>
      </c>
      <c r="U20" s="121">
        <f t="shared" ref="U20" si="49">IF(A19&lt;L$2,0,IF(Q19&gt;0,1,IF(K20=K19,U19,U19+1)))</f>
        <v>0</v>
      </c>
      <c r="V20" s="121">
        <v>252</v>
      </c>
      <c r="W20" s="120">
        <f t="shared" ref="W20" si="50">ROUND((1+T20)^TRUNC((U20/V20),9),9)</f>
        <v>1</v>
      </c>
      <c r="X20" s="113">
        <f t="shared" ref="X20" si="51">TRUNC((P20*(W20-1)),8)</f>
        <v>0</v>
      </c>
      <c r="Y20" s="113">
        <f t="shared" ref="Y20" si="52">IF(Q20&gt;0,S20+X20,0)</f>
        <v>0</v>
      </c>
      <c r="Z20" s="125" t="str">
        <f t="shared" si="28"/>
        <v>A+J=</v>
      </c>
      <c r="AA20" s="118">
        <f t="shared" si="29"/>
        <v>44701</v>
      </c>
      <c r="AB20" s="4"/>
      <c r="AC20" s="129">
        <f t="shared" si="30"/>
        <v>9</v>
      </c>
      <c r="AD20" s="135">
        <f t="shared" si="31"/>
        <v>44946</v>
      </c>
      <c r="AE20" s="131">
        <f t="shared" si="32"/>
        <v>1000</v>
      </c>
      <c r="AF20" s="133">
        <f t="shared" si="33"/>
        <v>23</v>
      </c>
      <c r="AG20" s="140">
        <f t="shared" si="37"/>
        <v>10.857219990000001</v>
      </c>
      <c r="AH20" s="141">
        <f t="shared" si="34"/>
        <v>0</v>
      </c>
      <c r="AI20" s="137">
        <v>0</v>
      </c>
      <c r="AJ20" s="131">
        <f t="shared" ref="AJ20:AJ22" si="53">(AG20+AH20)</f>
        <v>10.857219990000001</v>
      </c>
      <c r="AK20" s="129">
        <f t="shared" si="36"/>
        <v>9</v>
      </c>
      <c r="AL20" s="206" t="s">
        <v>126</v>
      </c>
      <c r="AM20" s="135">
        <f t="shared" si="20"/>
        <v>44979</v>
      </c>
      <c r="AN20" s="7"/>
      <c r="AO20" s="135">
        <f t="shared" si="9"/>
        <v>44979</v>
      </c>
      <c r="AP20" s="161">
        <f>VLOOKUP($AO20,[1]Plan1!$EW$172:$EZ$293,2)</f>
        <v>6474.09</v>
      </c>
      <c r="AQ20" s="160">
        <f t="shared" si="21"/>
        <v>44917</v>
      </c>
      <c r="AR20" s="161">
        <f>VLOOKUP($AO20,[1]Plan1!$EW$172:$EZ$293,4)</f>
        <v>6508.4</v>
      </c>
      <c r="AS20" s="160">
        <f t="shared" si="22"/>
        <v>44948</v>
      </c>
      <c r="AT20" s="162">
        <f t="shared" si="23"/>
        <v>5.2995865055938118E-3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">
      <c r="A21" s="112">
        <f t="shared" si="10"/>
        <v>44682</v>
      </c>
      <c r="B21" s="113">
        <f t="shared" si="0"/>
        <v>1000</v>
      </c>
      <c r="C21" s="113">
        <f t="shared" si="24"/>
        <v>1000</v>
      </c>
      <c r="D21" s="114">
        <f t="shared" si="11"/>
        <v>6215.24</v>
      </c>
      <c r="E21" s="115">
        <f t="shared" si="25"/>
        <v>6315.93</v>
      </c>
      <c r="F21" s="116">
        <f t="shared" si="12"/>
        <v>44640</v>
      </c>
      <c r="G21" s="117">
        <f t="shared" si="1"/>
        <v>1.6200500704719456E-2</v>
      </c>
      <c r="H21" s="118">
        <f t="shared" si="26"/>
        <v>44701</v>
      </c>
      <c r="I21" s="118">
        <f t="shared" si="13"/>
        <v>44701</v>
      </c>
      <c r="J21" s="119">
        <f t="shared" si="14"/>
        <v>21</v>
      </c>
      <c r="K21" s="101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0.12559999999999999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44701</v>
      </c>
      <c r="AB21" s="4"/>
      <c r="AC21" s="129">
        <f t="shared" si="30"/>
        <v>10</v>
      </c>
      <c r="AD21" s="135">
        <f t="shared" si="31"/>
        <v>44979</v>
      </c>
      <c r="AE21" s="131">
        <f t="shared" si="32"/>
        <v>1009.90845199</v>
      </c>
      <c r="AF21" s="133">
        <f t="shared" si="33"/>
        <v>21</v>
      </c>
      <c r="AG21" s="140">
        <f t="shared" si="37"/>
        <v>9.9084519899999997</v>
      </c>
      <c r="AH21" s="189">
        <f>-AG21</f>
        <v>-9.9084519899999997</v>
      </c>
      <c r="AI21" s="137">
        <v>0</v>
      </c>
      <c r="AJ21" s="131">
        <f t="shared" si="53"/>
        <v>0</v>
      </c>
      <c r="AK21" s="129">
        <f t="shared" si="36"/>
        <v>10</v>
      </c>
      <c r="AL21" s="206" t="s">
        <v>126</v>
      </c>
      <c r="AM21" s="135">
        <f t="shared" si="20"/>
        <v>45005</v>
      </c>
      <c r="AN21" s="7"/>
      <c r="AO21" s="135">
        <f t="shared" si="9"/>
        <v>45005</v>
      </c>
      <c r="AP21" s="161">
        <f>VLOOKUP($AO21,[1]Plan1!$EW$172:$EZ$293,2)</f>
        <v>6508.4</v>
      </c>
      <c r="AQ21" s="160">
        <f t="shared" si="21"/>
        <v>44946</v>
      </c>
      <c r="AR21" s="161">
        <f>VLOOKUP($AO21,[1]Plan1!$EW$172:$EZ$293,4)</f>
        <v>6563.07</v>
      </c>
      <c r="AS21" s="160">
        <f t="shared" si="22"/>
        <v>44977</v>
      </c>
      <c r="AT21" s="162">
        <f t="shared" si="23"/>
        <v>8.3999139573474046E-3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">
      <c r="A22" s="112">
        <f t="shared" si="10"/>
        <v>44683</v>
      </c>
      <c r="B22" s="113">
        <f t="shared" si="0"/>
        <v>1000</v>
      </c>
      <c r="C22" s="113">
        <f t="shared" si="24"/>
        <v>1000</v>
      </c>
      <c r="D22" s="114">
        <f t="shared" si="11"/>
        <v>6215.24</v>
      </c>
      <c r="E22" s="115">
        <f t="shared" si="25"/>
        <v>6315.93</v>
      </c>
      <c r="F22" s="116">
        <f t="shared" si="12"/>
        <v>44640</v>
      </c>
      <c r="G22" s="117">
        <f t="shared" si="1"/>
        <v>1.6200500704719456E-2</v>
      </c>
      <c r="H22" s="118">
        <f t="shared" si="26"/>
        <v>44701</v>
      </c>
      <c r="I22" s="118">
        <f t="shared" si="13"/>
        <v>44701</v>
      </c>
      <c r="J22" s="119">
        <f t="shared" si="14"/>
        <v>21</v>
      </c>
      <c r="K22" s="101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0.12559999999999999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44701</v>
      </c>
      <c r="AB22" s="4"/>
      <c r="AC22" s="129">
        <f t="shared" si="30"/>
        <v>11</v>
      </c>
      <c r="AD22" s="135">
        <f t="shared" si="31"/>
        <v>45005</v>
      </c>
      <c r="AE22" s="131">
        <f t="shared" si="32"/>
        <v>1018.47951573</v>
      </c>
      <c r="AF22" s="133">
        <f t="shared" si="33"/>
        <v>18</v>
      </c>
      <c r="AG22" s="140">
        <f t="shared" si="37"/>
        <v>8.5710637399999996</v>
      </c>
      <c r="AH22" s="189">
        <f t="shared" ref="AH22:AH31" si="54">-AG22</f>
        <v>-8.5710637399999996</v>
      </c>
      <c r="AI22" s="137">
        <v>0</v>
      </c>
      <c r="AJ22" s="131">
        <f t="shared" si="53"/>
        <v>0</v>
      </c>
      <c r="AK22" s="129">
        <f t="shared" si="36"/>
        <v>11</v>
      </c>
      <c r="AL22" s="206" t="s">
        <v>126</v>
      </c>
      <c r="AM22" s="135">
        <f t="shared" si="20"/>
        <v>45036</v>
      </c>
      <c r="AN22" s="7"/>
      <c r="AO22" s="135">
        <f t="shared" si="9"/>
        <v>45036</v>
      </c>
      <c r="AP22" s="161">
        <f>VLOOKUP($AO22,[1]Plan1!$EW$172:$EZ$293,2)</f>
        <v>6563.07</v>
      </c>
      <c r="AQ22" s="160">
        <f t="shared" si="21"/>
        <v>44977</v>
      </c>
      <c r="AR22" s="161">
        <f>VLOOKUP($AO22,[1]Plan1!$EW$172:$EZ$293,4)</f>
        <v>6609.67</v>
      </c>
      <c r="AS22" s="160">
        <f t="shared" si="22"/>
        <v>45005</v>
      </c>
      <c r="AT22" s="162">
        <f t="shared" si="23"/>
        <v>7.1003356660832573E-3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">
      <c r="A23" s="112">
        <f t="shared" si="10"/>
        <v>44684</v>
      </c>
      <c r="B23" s="113">
        <f t="shared" si="0"/>
        <v>1000</v>
      </c>
      <c r="C23" s="113">
        <f t="shared" si="24"/>
        <v>1000</v>
      </c>
      <c r="D23" s="114">
        <f t="shared" si="11"/>
        <v>6215.24</v>
      </c>
      <c r="E23" s="115">
        <f t="shared" si="25"/>
        <v>6315.93</v>
      </c>
      <c r="F23" s="116">
        <f t="shared" si="12"/>
        <v>44640</v>
      </c>
      <c r="G23" s="117">
        <f t="shared" si="1"/>
        <v>1.6200500704719456E-2</v>
      </c>
      <c r="H23" s="118">
        <f t="shared" si="26"/>
        <v>44701</v>
      </c>
      <c r="I23" s="118">
        <f t="shared" si="13"/>
        <v>44701</v>
      </c>
      <c r="J23" s="119">
        <f t="shared" si="14"/>
        <v>21</v>
      </c>
      <c r="K23" s="101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0.12559999999999999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44701</v>
      </c>
      <c r="AB23" s="4"/>
      <c r="AC23" s="129">
        <f t="shared" si="30"/>
        <v>12</v>
      </c>
      <c r="AD23" s="135">
        <f t="shared" si="31"/>
        <v>45036</v>
      </c>
      <c r="AE23" s="131">
        <f t="shared" si="32"/>
        <v>1029.4523685700001</v>
      </c>
      <c r="AF23" s="133">
        <f t="shared" si="33"/>
        <v>22</v>
      </c>
      <c r="AG23" s="207">
        <f>TRUNC(AE22*(ROUND((1+0.1306)^(AF23/252),9)-1),8)</f>
        <v>10.97285284</v>
      </c>
      <c r="AH23" s="189">
        <f t="shared" si="54"/>
        <v>-10.97285284</v>
      </c>
      <c r="AI23" s="137">
        <v>0</v>
      </c>
      <c r="AJ23" s="131">
        <f t="shared" ref="AJ23:AJ24" si="55">(AG23+AH23)</f>
        <v>0</v>
      </c>
      <c r="AK23" s="129">
        <f t="shared" si="36"/>
        <v>12</v>
      </c>
      <c r="AL23" s="206" t="s">
        <v>126</v>
      </c>
      <c r="AM23" s="135">
        <f t="shared" si="20"/>
        <v>45068</v>
      </c>
      <c r="AN23" s="7"/>
      <c r="AO23" s="135">
        <f t="shared" si="9"/>
        <v>45068</v>
      </c>
      <c r="AP23" s="161">
        <f>VLOOKUP($AO23,[1]Plan1!$EW$172:$EZ$293,2)</f>
        <v>6609.67</v>
      </c>
      <c r="AQ23" s="160">
        <f t="shared" si="21"/>
        <v>45007</v>
      </c>
      <c r="AR23" s="161">
        <f>VLOOKUP($AO23,[1]Plan1!$EW$172:$EZ$293,4)</f>
        <v>6649.99</v>
      </c>
      <c r="AS23" s="160">
        <f t="shared" si="22"/>
        <v>45038</v>
      </c>
      <c r="AT23" s="162">
        <f t="shared" si="23"/>
        <v>6.1001532602988906E-3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">
      <c r="A24" s="112">
        <f t="shared" si="10"/>
        <v>44685</v>
      </c>
      <c r="B24" s="113">
        <f t="shared" si="0"/>
        <v>1000</v>
      </c>
      <c r="C24" s="113">
        <f t="shared" si="24"/>
        <v>1000</v>
      </c>
      <c r="D24" s="114">
        <f t="shared" si="11"/>
        <v>6215.24</v>
      </c>
      <c r="E24" s="115">
        <f t="shared" si="25"/>
        <v>6315.93</v>
      </c>
      <c r="F24" s="116">
        <f t="shared" si="12"/>
        <v>44640</v>
      </c>
      <c r="G24" s="117">
        <f t="shared" si="1"/>
        <v>1.6200500704719456E-2</v>
      </c>
      <c r="H24" s="118">
        <f t="shared" si="26"/>
        <v>44701</v>
      </c>
      <c r="I24" s="118">
        <f t="shared" si="13"/>
        <v>44701</v>
      </c>
      <c r="J24" s="119">
        <f t="shared" si="14"/>
        <v>21</v>
      </c>
      <c r="K24" s="101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0.12559999999999999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44701</v>
      </c>
      <c r="AB24" s="4"/>
      <c r="AC24" s="129">
        <f t="shared" si="30"/>
        <v>13</v>
      </c>
      <c r="AD24" s="135">
        <f t="shared" si="31"/>
        <v>45068</v>
      </c>
      <c r="AE24" s="131">
        <f t="shared" si="32"/>
        <v>1039.53024297</v>
      </c>
      <c r="AF24" s="133">
        <f t="shared" si="33"/>
        <v>20</v>
      </c>
      <c r="AG24" s="207">
        <f t="shared" ref="AG24:AG79" si="56">TRUNC(AE23*(ROUND((1+0.1306)^(AF24/252),9)-1),8)</f>
        <v>10.077874400000001</v>
      </c>
      <c r="AH24" s="189">
        <f t="shared" si="54"/>
        <v>-10.077874400000001</v>
      </c>
      <c r="AI24" s="137">
        <v>0</v>
      </c>
      <c r="AJ24" s="131">
        <f t="shared" si="55"/>
        <v>0</v>
      </c>
      <c r="AK24" s="129">
        <f t="shared" si="36"/>
        <v>13</v>
      </c>
      <c r="AL24" s="206" t="s">
        <v>126</v>
      </c>
      <c r="AM24" s="135">
        <f t="shared" si="20"/>
        <v>45097</v>
      </c>
      <c r="AN24" s="7"/>
      <c r="AO24" s="135">
        <f t="shared" si="9"/>
        <v>45097</v>
      </c>
      <c r="AP24" s="161">
        <f>VLOOKUP($AO24,[1]Plan1!$EW$172:$EZ$293,2)</f>
        <v>6649.99</v>
      </c>
      <c r="AQ24" s="160">
        <f t="shared" si="21"/>
        <v>45036</v>
      </c>
      <c r="AR24" s="161">
        <f>VLOOKUP($AO24,[1]Plan1!$EW$172:$EZ$293,4)</f>
        <v>6665.28</v>
      </c>
      <c r="AS24" s="160">
        <f t="shared" si="22"/>
        <v>45066</v>
      </c>
      <c r="AT24" s="162">
        <f t="shared" si="23"/>
        <v>2.2992515778219591E-3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">
      <c r="A25" s="112">
        <f t="shared" si="10"/>
        <v>44686</v>
      </c>
      <c r="B25" s="113">
        <f t="shared" si="0"/>
        <v>1000</v>
      </c>
      <c r="C25" s="113">
        <f t="shared" si="24"/>
        <v>1000</v>
      </c>
      <c r="D25" s="114">
        <f t="shared" si="11"/>
        <v>6215.24</v>
      </c>
      <c r="E25" s="115">
        <f t="shared" si="25"/>
        <v>6315.93</v>
      </c>
      <c r="F25" s="116">
        <f t="shared" si="12"/>
        <v>44640</v>
      </c>
      <c r="G25" s="117">
        <f t="shared" si="1"/>
        <v>1.6200500704719456E-2</v>
      </c>
      <c r="H25" s="118">
        <f t="shared" si="26"/>
        <v>44701</v>
      </c>
      <c r="I25" s="118">
        <f t="shared" si="13"/>
        <v>44701</v>
      </c>
      <c r="J25" s="119">
        <f t="shared" si="14"/>
        <v>21</v>
      </c>
      <c r="K25" s="101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0.12559999999999999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44701</v>
      </c>
      <c r="AB25" s="4"/>
      <c r="AC25" s="129">
        <f t="shared" si="30"/>
        <v>14</v>
      </c>
      <c r="AD25" s="135">
        <f t="shared" si="31"/>
        <v>45097</v>
      </c>
      <c r="AE25" s="131">
        <f t="shared" ref="AE25" si="57">(AE24-AH25)</f>
        <v>1049.7067752200001</v>
      </c>
      <c r="AF25" s="133">
        <f t="shared" si="33"/>
        <v>20</v>
      </c>
      <c r="AG25" s="207">
        <f t="shared" si="56"/>
        <v>10.176532249999999</v>
      </c>
      <c r="AH25" s="189">
        <f t="shared" si="54"/>
        <v>-10.176532249999999</v>
      </c>
      <c r="AI25" s="137">
        <v>0</v>
      </c>
      <c r="AJ25" s="131">
        <f t="shared" ref="AJ25" si="58">(AG25+AH25)</f>
        <v>0</v>
      </c>
      <c r="AK25" s="129">
        <f t="shared" si="36"/>
        <v>14</v>
      </c>
      <c r="AL25" s="206" t="s">
        <v>126</v>
      </c>
      <c r="AM25" s="135">
        <f t="shared" ref="AM25" si="59">AD26</f>
        <v>45127</v>
      </c>
      <c r="AN25" s="7"/>
      <c r="AO25" s="135">
        <f t="shared" si="9"/>
        <v>45127</v>
      </c>
      <c r="AP25" s="161">
        <f>VLOOKUP($AO25,[1]Plan1!$EW$172:$EZ$293,2)</f>
        <v>6665.28</v>
      </c>
      <c r="AQ25" s="160">
        <f t="shared" si="21"/>
        <v>45066</v>
      </c>
      <c r="AR25" s="161">
        <f>VLOOKUP($AO25,[1]Plan1!$EW$172:$EZ$293,4)</f>
        <v>6659.95</v>
      </c>
      <c r="AS25" s="160">
        <f t="shared" si="22"/>
        <v>45097</v>
      </c>
      <c r="AT25" s="162">
        <f t="shared" si="23"/>
        <v>-7.9966633059680436E-4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">
      <c r="A26" s="112">
        <f t="shared" si="10"/>
        <v>44687</v>
      </c>
      <c r="B26" s="113">
        <f t="shared" ref="B26" si="60">(P26+X26)</f>
        <v>1000</v>
      </c>
      <c r="C26" s="113">
        <f t="shared" si="24"/>
        <v>1000</v>
      </c>
      <c r="D26" s="114">
        <f t="shared" ref="D26" si="61">IF(E26=E25,D25,E25)</f>
        <v>6215.24</v>
      </c>
      <c r="E26" s="115">
        <f t="shared" si="25"/>
        <v>6315.93</v>
      </c>
      <c r="F26" s="116">
        <f t="shared" ref="F26" si="62">IF(D26=D25,F25,A26)</f>
        <v>44640</v>
      </c>
      <c r="G26" s="117">
        <f t="shared" ref="G26" si="63">(E26/D26)-1</f>
        <v>1.6200500704719456E-2</v>
      </c>
      <c r="H26" s="118">
        <f t="shared" ref="H26" si="64">IF(DAY(A26)=H$9,VLOOKUP(A26,AH$118:AN$450,4),H25)</f>
        <v>44701</v>
      </c>
      <c r="I26" s="118">
        <f t="shared" ref="I26" si="65">IF(A26&gt;I25,H26,I25)</f>
        <v>44701</v>
      </c>
      <c r="J26" s="119">
        <f t="shared" si="14"/>
        <v>21</v>
      </c>
      <c r="K26" s="101">
        <f t="shared" si="2"/>
        <v>0</v>
      </c>
      <c r="L26" s="8">
        <f t="shared" ref="L26" si="66">IF(E26&lt;D26,1,TRUNC((E26/D26)^TRUNC((K26/J26),9),8))</f>
        <v>1</v>
      </c>
      <c r="M26" s="120">
        <f t="shared" ref="M26" si="67">IF(I26&gt;I25,L25,M25)</f>
        <v>1</v>
      </c>
      <c r="N26" s="120">
        <v>1</v>
      </c>
      <c r="O26" s="113">
        <f t="shared" ref="O26" si="68">TRUNC(TRUNC((L26*N26),15),8)</f>
        <v>1</v>
      </c>
      <c r="P26" s="113">
        <f t="shared" ref="P26" si="69">TRUNC(C26*O26,8)</f>
        <v>1000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0.12559999999999999</v>
      </c>
      <c r="U26" s="121">
        <f t="shared" ref="U26" si="70">IF(A25&lt;L$2,0,IF(Q25&gt;0,1,IF(K26=K25,U25,U25+1)))</f>
        <v>0</v>
      </c>
      <c r="V26" s="121">
        <v>252</v>
      </c>
      <c r="W26" s="120">
        <f t="shared" ref="W26" si="71">ROUND((1+T26)^TRUNC((U26/V26),9),9)</f>
        <v>1</v>
      </c>
      <c r="X26" s="113">
        <f t="shared" ref="X26" si="72">TRUNC((P26*(W26-1)),8)</f>
        <v>0</v>
      </c>
      <c r="Y26" s="113">
        <f t="shared" ref="Y26" si="73">IF(Q26&gt;0,S26+X26,0)</f>
        <v>0</v>
      </c>
      <c r="Z26" s="125" t="str">
        <f t="shared" si="28"/>
        <v>A+J=</v>
      </c>
      <c r="AA26" s="118">
        <f t="shared" si="29"/>
        <v>44701</v>
      </c>
      <c r="AB26" s="4"/>
      <c r="AC26" s="129">
        <f t="shared" si="30"/>
        <v>15</v>
      </c>
      <c r="AD26" s="135">
        <f t="shared" si="31"/>
        <v>45127</v>
      </c>
      <c r="AE26" s="131">
        <f t="shared" ref="AE26:AE71" si="74">(AE25-AH26)</f>
        <v>1061.0160630300002</v>
      </c>
      <c r="AF26" s="133">
        <f t="shared" si="33"/>
        <v>22</v>
      </c>
      <c r="AG26" s="207">
        <f t="shared" si="56"/>
        <v>11.309287810000001</v>
      </c>
      <c r="AH26" s="189">
        <f t="shared" si="54"/>
        <v>-11.309287810000001</v>
      </c>
      <c r="AI26" s="137">
        <v>0</v>
      </c>
      <c r="AJ26" s="131">
        <f t="shared" ref="AJ26:AJ70" si="75">(AG26+AH26)</f>
        <v>0</v>
      </c>
      <c r="AK26" s="129">
        <f t="shared" si="36"/>
        <v>15</v>
      </c>
      <c r="AL26" s="206" t="s">
        <v>126</v>
      </c>
      <c r="AM26" s="135">
        <f t="shared" ref="AM26:AM70" si="76">AD27</f>
        <v>45159</v>
      </c>
      <c r="AN26" s="7"/>
      <c r="AO26" s="135">
        <f t="shared" si="9"/>
        <v>45159</v>
      </c>
      <c r="AP26" s="161">
        <f>VLOOKUP($AO26,[1]Plan1!$EW$172:$EZ$293,2)</f>
        <v>6659.95</v>
      </c>
      <c r="AQ26" s="160">
        <f t="shared" si="21"/>
        <v>45098</v>
      </c>
      <c r="AR26" s="161">
        <f>VLOOKUP($AO26,[1]Plan1!$EW$172:$EZ$293,4)</f>
        <v>6667.94</v>
      </c>
      <c r="AS26" s="160">
        <f t="shared" si="22"/>
        <v>45128</v>
      </c>
      <c r="AT26" s="162">
        <f t="shared" si="23"/>
        <v>1.1997087065218626E-3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">
      <c r="A27" s="112">
        <f t="shared" si="10"/>
        <v>44688</v>
      </c>
      <c r="B27" s="113">
        <f t="shared" si="0"/>
        <v>1000</v>
      </c>
      <c r="C27" s="113">
        <f t="shared" si="24"/>
        <v>1000</v>
      </c>
      <c r="D27" s="114">
        <f t="shared" si="11"/>
        <v>6215.24</v>
      </c>
      <c r="E27" s="115">
        <f t="shared" si="25"/>
        <v>6315.93</v>
      </c>
      <c r="F27" s="116">
        <f t="shared" si="12"/>
        <v>44640</v>
      </c>
      <c r="G27" s="117">
        <f t="shared" si="1"/>
        <v>1.6200500704719456E-2</v>
      </c>
      <c r="H27" s="118">
        <f t="shared" si="26"/>
        <v>44701</v>
      </c>
      <c r="I27" s="118">
        <f t="shared" si="13"/>
        <v>44701</v>
      </c>
      <c r="J27" s="119">
        <f t="shared" si="14"/>
        <v>21</v>
      </c>
      <c r="K27" s="101">
        <f t="shared" si="2"/>
        <v>0</v>
      </c>
      <c r="L27" s="8">
        <f t="shared" si="15"/>
        <v>1</v>
      </c>
      <c r="M27" s="120">
        <f t="shared" si="16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0.12559999999999999</v>
      </c>
      <c r="U27" s="121">
        <f t="shared" si="19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5" t="str">
        <f t="shared" si="28"/>
        <v>A+J=</v>
      </c>
      <c r="AA27" s="118">
        <f t="shared" si="29"/>
        <v>44701</v>
      </c>
      <c r="AB27" s="4"/>
      <c r="AC27" s="129">
        <f t="shared" si="30"/>
        <v>16</v>
      </c>
      <c r="AD27" s="135">
        <f t="shared" si="31"/>
        <v>45159</v>
      </c>
      <c r="AE27" s="131">
        <f t="shared" si="74"/>
        <v>1072.4471943800002</v>
      </c>
      <c r="AF27" s="133">
        <f t="shared" si="33"/>
        <v>22</v>
      </c>
      <c r="AG27" s="207">
        <f t="shared" si="56"/>
        <v>11.431131349999999</v>
      </c>
      <c r="AH27" s="189">
        <f t="shared" si="54"/>
        <v>-11.431131349999999</v>
      </c>
      <c r="AI27" s="137">
        <v>0</v>
      </c>
      <c r="AJ27" s="131">
        <f t="shared" si="75"/>
        <v>0</v>
      </c>
      <c r="AK27" s="129">
        <f t="shared" si="36"/>
        <v>16</v>
      </c>
      <c r="AL27" s="206" t="s">
        <v>126</v>
      </c>
      <c r="AM27" s="135">
        <f t="shared" si="76"/>
        <v>45189</v>
      </c>
      <c r="AN27" s="7"/>
      <c r="AO27" s="135">
        <f t="shared" si="9"/>
        <v>45189</v>
      </c>
      <c r="AP27" s="161">
        <f>VLOOKUP($AO27,[1]Plan1!$EW$172:$EZ$293,2)</f>
        <v>6667.94</v>
      </c>
      <c r="AQ27" s="160">
        <f t="shared" si="21"/>
        <v>45127</v>
      </c>
      <c r="AR27" s="161">
        <f>VLOOKUP($AO27,[1]Plan1!$EW$172:$EZ$293,4)</f>
        <v>6683.28</v>
      </c>
      <c r="AS27" s="160">
        <f t="shared" si="22"/>
        <v>45158</v>
      </c>
      <c r="AT27" s="162">
        <f t="shared" si="23"/>
        <v>2.3005605929267148E-3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">
      <c r="A28" s="112">
        <f t="shared" si="10"/>
        <v>44689</v>
      </c>
      <c r="B28" s="113">
        <f t="shared" si="0"/>
        <v>1000</v>
      </c>
      <c r="C28" s="113">
        <f t="shared" si="24"/>
        <v>1000</v>
      </c>
      <c r="D28" s="114">
        <f t="shared" si="11"/>
        <v>6215.24</v>
      </c>
      <c r="E28" s="115">
        <f t="shared" si="25"/>
        <v>6315.93</v>
      </c>
      <c r="F28" s="116">
        <f t="shared" si="12"/>
        <v>44640</v>
      </c>
      <c r="G28" s="117">
        <f t="shared" si="1"/>
        <v>1.6200500704719456E-2</v>
      </c>
      <c r="H28" s="118">
        <f t="shared" si="26"/>
        <v>44701</v>
      </c>
      <c r="I28" s="118">
        <f t="shared" si="13"/>
        <v>44701</v>
      </c>
      <c r="J28" s="119">
        <f t="shared" si="14"/>
        <v>21</v>
      </c>
      <c r="K28" s="101">
        <f t="shared" si="2"/>
        <v>0</v>
      </c>
      <c r="L28" s="8">
        <f t="shared" si="15"/>
        <v>1</v>
      </c>
      <c r="M28" s="120">
        <f t="shared" si="16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0.12559999999999999</v>
      </c>
      <c r="U28" s="121">
        <f t="shared" si="19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5" t="str">
        <f t="shared" si="28"/>
        <v>A+J=</v>
      </c>
      <c r="AA28" s="118">
        <f t="shared" si="29"/>
        <v>44701</v>
      </c>
      <c r="AB28" s="4"/>
      <c r="AC28" s="129">
        <f t="shared" si="30"/>
        <v>17</v>
      </c>
      <c r="AD28" s="135">
        <f t="shared" si="31"/>
        <v>45189</v>
      </c>
      <c r="AE28" s="131">
        <f t="shared" si="74"/>
        <v>1083.4735966700002</v>
      </c>
      <c r="AF28" s="133">
        <f t="shared" si="33"/>
        <v>21</v>
      </c>
      <c r="AG28" s="207">
        <f t="shared" si="56"/>
        <v>11.02640229</v>
      </c>
      <c r="AH28" s="189">
        <f t="shared" si="54"/>
        <v>-11.02640229</v>
      </c>
      <c r="AI28" s="137">
        <v>0</v>
      </c>
      <c r="AJ28" s="131">
        <f t="shared" si="75"/>
        <v>0</v>
      </c>
      <c r="AK28" s="129">
        <f t="shared" si="36"/>
        <v>17</v>
      </c>
      <c r="AL28" s="206" t="s">
        <v>126</v>
      </c>
      <c r="AM28" s="135">
        <f t="shared" si="76"/>
        <v>45219</v>
      </c>
      <c r="AN28" s="7"/>
      <c r="AO28" s="135">
        <f t="shared" si="9"/>
        <v>45219</v>
      </c>
      <c r="AP28" s="161">
        <f>VLOOKUP($AO28,[1]Plan1!$EW$172:$EZ$293,2)</f>
        <v>6683.28</v>
      </c>
      <c r="AQ28" s="160">
        <f t="shared" si="21"/>
        <v>45158</v>
      </c>
      <c r="AR28" s="161">
        <f>VLOOKUP($AO28,[1]Plan1!$EW$172:$EZ$293,4)</f>
        <v>6700.66</v>
      </c>
      <c r="AS28" s="160">
        <f t="shared" si="22"/>
        <v>45189</v>
      </c>
      <c r="AT28" s="162">
        <f t="shared" si="23"/>
        <v>2.60051950539264E-3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">
      <c r="A29" s="112">
        <f t="shared" si="10"/>
        <v>44690</v>
      </c>
      <c r="B29" s="113">
        <f t="shared" si="0"/>
        <v>1000</v>
      </c>
      <c r="C29" s="113">
        <f t="shared" si="24"/>
        <v>1000</v>
      </c>
      <c r="D29" s="114">
        <f t="shared" si="11"/>
        <v>6215.24</v>
      </c>
      <c r="E29" s="115">
        <f t="shared" si="25"/>
        <v>6315.93</v>
      </c>
      <c r="F29" s="116">
        <f t="shared" si="12"/>
        <v>44640</v>
      </c>
      <c r="G29" s="117">
        <f t="shared" si="1"/>
        <v>1.6200500704719456E-2</v>
      </c>
      <c r="H29" s="118">
        <f t="shared" si="26"/>
        <v>44701</v>
      </c>
      <c r="I29" s="118">
        <f t="shared" si="13"/>
        <v>44701</v>
      </c>
      <c r="J29" s="119">
        <f t="shared" si="14"/>
        <v>21</v>
      </c>
      <c r="K29" s="101">
        <f t="shared" si="2"/>
        <v>0</v>
      </c>
      <c r="L29" s="8">
        <f t="shared" si="15"/>
        <v>1</v>
      </c>
      <c r="M29" s="120">
        <f t="shared" si="16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0.12559999999999999</v>
      </c>
      <c r="U29" s="121">
        <f t="shared" si="19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5" t="str">
        <f t="shared" si="28"/>
        <v>A+J=</v>
      </c>
      <c r="AA29" s="118">
        <f t="shared" si="29"/>
        <v>44701</v>
      </c>
      <c r="AB29" s="4"/>
      <c r="AC29" s="129">
        <f t="shared" si="30"/>
        <v>18</v>
      </c>
      <c r="AD29" s="135">
        <f t="shared" si="31"/>
        <v>45219</v>
      </c>
      <c r="AE29" s="131">
        <f t="shared" si="74"/>
        <v>1094.6133672900003</v>
      </c>
      <c r="AF29" s="133">
        <f t="shared" si="33"/>
        <v>21</v>
      </c>
      <c r="AG29" s="207">
        <f t="shared" si="56"/>
        <v>11.13977062</v>
      </c>
      <c r="AH29" s="189">
        <f t="shared" si="54"/>
        <v>-11.13977062</v>
      </c>
      <c r="AI29" s="137">
        <v>0</v>
      </c>
      <c r="AJ29" s="131">
        <f t="shared" si="75"/>
        <v>0</v>
      </c>
      <c r="AK29" s="129">
        <f t="shared" si="36"/>
        <v>18</v>
      </c>
      <c r="AL29" s="206" t="s">
        <v>126</v>
      </c>
      <c r="AM29" s="135">
        <f t="shared" si="76"/>
        <v>45250</v>
      </c>
      <c r="AN29" s="7"/>
      <c r="AO29" s="135">
        <f t="shared" si="9"/>
        <v>45250</v>
      </c>
      <c r="AP29" s="161">
        <f>VLOOKUP($AO29,[1]Plan1!$EW$172:$EZ$293,2)</f>
        <v>6700.66</v>
      </c>
      <c r="AQ29" s="160">
        <f t="shared" si="21"/>
        <v>45189</v>
      </c>
      <c r="AR29" s="161">
        <f>VLOOKUP($AO29,[1]Plan1!$EW$172:$EZ$293,4)</f>
        <v>6716.74</v>
      </c>
      <c r="AS29" s="160">
        <f t="shared" si="22"/>
        <v>45219</v>
      </c>
      <c r="AT29" s="162">
        <f t="shared" si="23"/>
        <v>2.3997636053760818E-3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">
      <c r="A30" s="112">
        <f t="shared" si="10"/>
        <v>44691</v>
      </c>
      <c r="B30" s="113">
        <f t="shared" si="0"/>
        <v>1000</v>
      </c>
      <c r="C30" s="113">
        <f t="shared" si="24"/>
        <v>1000</v>
      </c>
      <c r="D30" s="114">
        <f t="shared" si="11"/>
        <v>6215.24</v>
      </c>
      <c r="E30" s="115">
        <f t="shared" si="25"/>
        <v>6315.93</v>
      </c>
      <c r="F30" s="116">
        <f t="shared" si="12"/>
        <v>44640</v>
      </c>
      <c r="G30" s="117">
        <f t="shared" si="1"/>
        <v>1.6200500704719456E-2</v>
      </c>
      <c r="H30" s="118">
        <f t="shared" si="26"/>
        <v>44701</v>
      </c>
      <c r="I30" s="118">
        <f t="shared" si="13"/>
        <v>44701</v>
      </c>
      <c r="J30" s="119">
        <f t="shared" si="14"/>
        <v>21</v>
      </c>
      <c r="K30" s="101">
        <f t="shared" si="2"/>
        <v>0</v>
      </c>
      <c r="L30" s="8">
        <f t="shared" si="15"/>
        <v>1</v>
      </c>
      <c r="M30" s="120">
        <f t="shared" si="16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0.12559999999999999</v>
      </c>
      <c r="U30" s="121">
        <f t="shared" si="19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5" t="str">
        <f t="shared" si="28"/>
        <v>A+J=</v>
      </c>
      <c r="AA30" s="118">
        <f t="shared" si="29"/>
        <v>44701</v>
      </c>
      <c r="AB30" s="4"/>
      <c r="AC30" s="129">
        <f t="shared" si="30"/>
        <v>19</v>
      </c>
      <c r="AD30" s="135">
        <f t="shared" si="31"/>
        <v>45250</v>
      </c>
      <c r="AE30" s="131">
        <f t="shared" si="74"/>
        <v>1104.7908667400002</v>
      </c>
      <c r="AF30" s="133">
        <f t="shared" si="33"/>
        <v>19</v>
      </c>
      <c r="AG30" s="207">
        <f t="shared" si="56"/>
        <v>10.177499449999999</v>
      </c>
      <c r="AH30" s="189">
        <f t="shared" si="54"/>
        <v>-10.177499449999999</v>
      </c>
      <c r="AI30" s="137">
        <v>0</v>
      </c>
      <c r="AJ30" s="131">
        <f t="shared" si="75"/>
        <v>0</v>
      </c>
      <c r="AK30" s="129">
        <f t="shared" si="36"/>
        <v>19</v>
      </c>
      <c r="AL30" s="206" t="s">
        <v>126</v>
      </c>
      <c r="AM30" s="135">
        <f t="shared" si="76"/>
        <v>45280</v>
      </c>
      <c r="AN30" s="7"/>
      <c r="AO30" s="135">
        <f t="shared" si="9"/>
        <v>45280</v>
      </c>
      <c r="AP30" s="161">
        <f>VLOOKUP($AO30,[1]Plan1!$EW$172:$EZ$293,2)</f>
        <v>6716.74</v>
      </c>
      <c r="AQ30" s="160">
        <f t="shared" si="21"/>
        <v>45219</v>
      </c>
      <c r="AR30" s="161">
        <f>VLOOKUP($AO30,[1]Plan1!$EW$172:$EZ$293,4)</f>
        <v>6735.55</v>
      </c>
      <c r="AS30" s="160">
        <f t="shared" si="22"/>
        <v>45250</v>
      </c>
      <c r="AT30" s="162">
        <f t="shared" si="23"/>
        <v>2.8004657021114543E-3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">
      <c r="A31" s="112">
        <f t="shared" si="10"/>
        <v>44692</v>
      </c>
      <c r="B31" s="113">
        <f t="shared" si="0"/>
        <v>1000</v>
      </c>
      <c r="C31" s="113">
        <f t="shared" si="24"/>
        <v>1000</v>
      </c>
      <c r="D31" s="114">
        <f t="shared" si="11"/>
        <v>6215.24</v>
      </c>
      <c r="E31" s="115">
        <f t="shared" si="25"/>
        <v>6315.93</v>
      </c>
      <c r="F31" s="116">
        <f t="shared" si="12"/>
        <v>44640</v>
      </c>
      <c r="G31" s="117">
        <f t="shared" si="1"/>
        <v>1.6200500704719456E-2</v>
      </c>
      <c r="H31" s="118">
        <f t="shared" si="26"/>
        <v>44701</v>
      </c>
      <c r="I31" s="118">
        <f t="shared" si="13"/>
        <v>44701</v>
      </c>
      <c r="J31" s="119">
        <f t="shared" si="14"/>
        <v>21</v>
      </c>
      <c r="K31" s="101">
        <f t="shared" si="2"/>
        <v>0</v>
      </c>
      <c r="L31" s="8">
        <f t="shared" si="15"/>
        <v>1</v>
      </c>
      <c r="M31" s="120">
        <f t="shared" si="16"/>
        <v>1</v>
      </c>
      <c r="N31" s="120">
        <f t="shared" ref="N31:N94" si="77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0.12559999999999999</v>
      </c>
      <c r="U31" s="121">
        <f t="shared" si="19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5" t="str">
        <f t="shared" si="28"/>
        <v>A+J=</v>
      </c>
      <c r="AA31" s="118">
        <f t="shared" si="29"/>
        <v>44701</v>
      </c>
      <c r="AB31" s="4"/>
      <c r="AC31" s="129">
        <f t="shared" si="30"/>
        <v>20</v>
      </c>
      <c r="AD31" s="135">
        <f t="shared" si="31"/>
        <v>45280</v>
      </c>
      <c r="AE31" s="131">
        <f t="shared" si="74"/>
        <v>1116.6936172800001</v>
      </c>
      <c r="AF31" s="133">
        <f t="shared" si="33"/>
        <v>22</v>
      </c>
      <c r="AG31" s="207">
        <f t="shared" si="56"/>
        <v>11.90275054</v>
      </c>
      <c r="AH31" s="189">
        <f t="shared" si="54"/>
        <v>-11.90275054</v>
      </c>
      <c r="AI31" s="137">
        <v>0</v>
      </c>
      <c r="AJ31" s="131">
        <f t="shared" si="75"/>
        <v>0</v>
      </c>
      <c r="AK31" s="129">
        <f t="shared" si="36"/>
        <v>20</v>
      </c>
      <c r="AL31" s="138" t="s">
        <v>80</v>
      </c>
      <c r="AM31" s="135">
        <f t="shared" si="76"/>
        <v>45313</v>
      </c>
      <c r="AN31" s="7"/>
      <c r="AO31" s="135">
        <f t="shared" si="9"/>
        <v>45313</v>
      </c>
      <c r="AP31" s="161">
        <f>VLOOKUP($AO31,[1]Plan1!$EW$172:$EZ$293,2)</f>
        <v>6735.55</v>
      </c>
      <c r="AQ31" s="160">
        <f t="shared" si="21"/>
        <v>45252</v>
      </c>
      <c r="AR31" s="161">
        <f>VLOOKUP($AO31,[1]Plan1!$EW$172:$EZ$293,4)</f>
        <v>6773.27</v>
      </c>
      <c r="AS31" s="160">
        <f t="shared" si="22"/>
        <v>45282</v>
      </c>
      <c r="AT31" s="162">
        <f t="shared" si="23"/>
        <v>5.6001365886972909E-3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">
      <c r="A32" s="112">
        <f t="shared" si="10"/>
        <v>44693</v>
      </c>
      <c r="B32" s="113">
        <f t="shared" si="0"/>
        <v>1000</v>
      </c>
      <c r="C32" s="113">
        <f t="shared" si="24"/>
        <v>1000</v>
      </c>
      <c r="D32" s="114">
        <f t="shared" si="11"/>
        <v>6215.24</v>
      </c>
      <c r="E32" s="115">
        <f t="shared" si="25"/>
        <v>6315.93</v>
      </c>
      <c r="F32" s="116">
        <f t="shared" si="12"/>
        <v>44640</v>
      </c>
      <c r="G32" s="117">
        <f t="shared" si="1"/>
        <v>1.6200500704719456E-2</v>
      </c>
      <c r="H32" s="118">
        <f t="shared" si="26"/>
        <v>44701</v>
      </c>
      <c r="I32" s="118">
        <f t="shared" si="13"/>
        <v>44701</v>
      </c>
      <c r="J32" s="119">
        <f t="shared" si="14"/>
        <v>21</v>
      </c>
      <c r="K32" s="101">
        <f t="shared" si="2"/>
        <v>0</v>
      </c>
      <c r="L32" s="8">
        <f t="shared" si="15"/>
        <v>1</v>
      </c>
      <c r="M32" s="120">
        <f t="shared" si="16"/>
        <v>1</v>
      </c>
      <c r="N32" s="120">
        <f t="shared" si="77"/>
        <v>1</v>
      </c>
      <c r="O32" s="113">
        <f t="shared" si="3"/>
        <v>1</v>
      </c>
      <c r="P32" s="113">
        <f t="shared" si="4"/>
        <v>1000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0.12559999999999999</v>
      </c>
      <c r="U32" s="121">
        <f t="shared" si="19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5" t="str">
        <f t="shared" si="28"/>
        <v>A+J=</v>
      </c>
      <c r="AA32" s="118">
        <f t="shared" si="29"/>
        <v>44701</v>
      </c>
      <c r="AB32" s="4"/>
      <c r="AC32" s="129">
        <f t="shared" si="30"/>
        <v>21</v>
      </c>
      <c r="AD32" s="135">
        <f t="shared" si="31"/>
        <v>45313</v>
      </c>
      <c r="AE32" s="131">
        <f t="shared" si="74"/>
        <v>1116.6936172800001</v>
      </c>
      <c r="AF32" s="133">
        <f t="shared" si="33"/>
        <v>21</v>
      </c>
      <c r="AG32" s="207">
        <f t="shared" si="56"/>
        <v>11.48132339</v>
      </c>
      <c r="AH32" s="141">
        <f t="shared" ref="AH32:AH71" si="78">TRUNC((AE31*AI32),8)</f>
        <v>0</v>
      </c>
      <c r="AI32" s="137">
        <v>0</v>
      </c>
      <c r="AJ32" s="131">
        <f t="shared" si="75"/>
        <v>11.48132339</v>
      </c>
      <c r="AK32" s="129">
        <f t="shared" si="36"/>
        <v>21</v>
      </c>
      <c r="AL32" s="138" t="s">
        <v>80</v>
      </c>
      <c r="AM32" s="135">
        <f t="shared" si="76"/>
        <v>45342</v>
      </c>
      <c r="AN32" s="7"/>
      <c r="AO32" s="135">
        <f t="shared" si="9"/>
        <v>45342</v>
      </c>
      <c r="AP32" s="161">
        <f>VLOOKUP($AO32,[1]Plan1!$EW$172:$EZ$293,2)</f>
        <v>6773.27</v>
      </c>
      <c r="AQ32" s="160">
        <f t="shared" si="21"/>
        <v>45280</v>
      </c>
      <c r="AR32" s="161">
        <f>VLOOKUP($AO32,[1]Plan1!$EW$172:$EZ$293,4)</f>
        <v>6801.72</v>
      </c>
      <c r="AS32" s="160">
        <f t="shared" si="22"/>
        <v>45311</v>
      </c>
      <c r="AT32" s="162">
        <f t="shared" si="23"/>
        <v>4.2003345503722755E-3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">
      <c r="A33" s="112">
        <f t="shared" si="10"/>
        <v>44694</v>
      </c>
      <c r="B33" s="113">
        <f t="shared" si="0"/>
        <v>1000</v>
      </c>
      <c r="C33" s="113">
        <f t="shared" si="24"/>
        <v>1000</v>
      </c>
      <c r="D33" s="114">
        <f t="shared" si="11"/>
        <v>6215.24</v>
      </c>
      <c r="E33" s="115">
        <f t="shared" si="25"/>
        <v>6315.93</v>
      </c>
      <c r="F33" s="116">
        <f t="shared" si="12"/>
        <v>44640</v>
      </c>
      <c r="G33" s="117">
        <f t="shared" si="1"/>
        <v>1.6200500704719456E-2</v>
      </c>
      <c r="H33" s="118">
        <f t="shared" si="26"/>
        <v>44701</v>
      </c>
      <c r="I33" s="118">
        <f t="shared" si="13"/>
        <v>44701</v>
      </c>
      <c r="J33" s="119">
        <f t="shared" si="14"/>
        <v>21</v>
      </c>
      <c r="K33" s="101">
        <f t="shared" si="2"/>
        <v>0</v>
      </c>
      <c r="L33" s="8">
        <f t="shared" si="15"/>
        <v>1</v>
      </c>
      <c r="M33" s="120">
        <f t="shared" si="16"/>
        <v>1</v>
      </c>
      <c r="N33" s="120">
        <f t="shared" si="77"/>
        <v>1</v>
      </c>
      <c r="O33" s="113">
        <f t="shared" si="3"/>
        <v>1</v>
      </c>
      <c r="P33" s="113">
        <f t="shared" si="4"/>
        <v>1000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0.12559999999999999</v>
      </c>
      <c r="U33" s="121">
        <f t="shared" si="19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5" t="str">
        <f t="shared" si="28"/>
        <v>A+J=</v>
      </c>
      <c r="AA33" s="118">
        <f t="shared" si="29"/>
        <v>44701</v>
      </c>
      <c r="AB33" s="4"/>
      <c r="AC33" s="129">
        <f t="shared" si="30"/>
        <v>22</v>
      </c>
      <c r="AD33" s="135">
        <f t="shared" si="31"/>
        <v>45342</v>
      </c>
      <c r="AE33" s="131">
        <f t="shared" si="74"/>
        <v>1116.6936172800001</v>
      </c>
      <c r="AF33" s="133">
        <f t="shared" si="33"/>
        <v>19</v>
      </c>
      <c r="AG33" s="207">
        <f t="shared" si="56"/>
        <v>10.38279726</v>
      </c>
      <c r="AH33" s="141">
        <f t="shared" si="78"/>
        <v>0</v>
      </c>
      <c r="AI33" s="137">
        <v>0</v>
      </c>
      <c r="AJ33" s="131">
        <f t="shared" si="75"/>
        <v>10.38279726</v>
      </c>
      <c r="AK33" s="129">
        <f t="shared" si="36"/>
        <v>22</v>
      </c>
      <c r="AL33" s="138" t="s">
        <v>80</v>
      </c>
      <c r="AM33" s="135">
        <f t="shared" si="76"/>
        <v>45371</v>
      </c>
      <c r="AN33" s="7"/>
      <c r="AO33" s="135">
        <f t="shared" si="9"/>
        <v>45371</v>
      </c>
      <c r="AP33" s="161">
        <f>VLOOKUP($AO33,[1]Plan1!$EW$172:$EZ$293,2)</f>
        <v>6801.72</v>
      </c>
      <c r="AQ33" s="160">
        <f t="shared" si="21"/>
        <v>45311</v>
      </c>
      <c r="AR33" s="161">
        <f>VLOOKUP($AO33,[1]Plan1!$EW$172:$EZ$293,4)</f>
        <v>6858.17</v>
      </c>
      <c r="AS33" s="160">
        <f t="shared" si="22"/>
        <v>45342</v>
      </c>
      <c r="AT33" s="162">
        <f t="shared" si="23"/>
        <v>8.2993713354857501E-3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2">
        <f t="shared" si="10"/>
        <v>44695</v>
      </c>
      <c r="B34" s="113">
        <f t="shared" si="0"/>
        <v>1000</v>
      </c>
      <c r="C34" s="113">
        <f t="shared" si="24"/>
        <v>1000</v>
      </c>
      <c r="D34" s="114">
        <f t="shared" si="11"/>
        <v>6215.24</v>
      </c>
      <c r="E34" s="115">
        <f t="shared" si="25"/>
        <v>6315.93</v>
      </c>
      <c r="F34" s="116">
        <f t="shared" si="12"/>
        <v>44640</v>
      </c>
      <c r="G34" s="117">
        <f t="shared" si="1"/>
        <v>1.6200500704719456E-2</v>
      </c>
      <c r="H34" s="118">
        <f t="shared" si="26"/>
        <v>44701</v>
      </c>
      <c r="I34" s="118">
        <f t="shared" si="13"/>
        <v>44701</v>
      </c>
      <c r="J34" s="119">
        <f t="shared" si="14"/>
        <v>21</v>
      </c>
      <c r="K34" s="101">
        <f t="shared" si="2"/>
        <v>0</v>
      </c>
      <c r="L34" s="8">
        <f t="shared" si="15"/>
        <v>1</v>
      </c>
      <c r="M34" s="120">
        <f t="shared" si="16"/>
        <v>1</v>
      </c>
      <c r="N34" s="120">
        <f t="shared" si="77"/>
        <v>1</v>
      </c>
      <c r="O34" s="113">
        <f t="shared" si="3"/>
        <v>1</v>
      </c>
      <c r="P34" s="113">
        <f t="shared" si="4"/>
        <v>1000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0.12559999999999999</v>
      </c>
      <c r="U34" s="121">
        <f t="shared" si="19"/>
        <v>0</v>
      </c>
      <c r="V34" s="121">
        <v>252</v>
      </c>
      <c r="W34" s="120">
        <f t="shared" si="6"/>
        <v>1</v>
      </c>
      <c r="X34" s="113">
        <f t="shared" si="7"/>
        <v>0</v>
      </c>
      <c r="Y34" s="113">
        <f t="shared" si="8"/>
        <v>0</v>
      </c>
      <c r="Z34" s="125" t="str">
        <f t="shared" si="28"/>
        <v>A+J=</v>
      </c>
      <c r="AA34" s="118">
        <f t="shared" si="29"/>
        <v>44701</v>
      </c>
      <c r="AB34" s="4"/>
      <c r="AC34" s="129">
        <f t="shared" si="30"/>
        <v>23</v>
      </c>
      <c r="AD34" s="135">
        <f t="shared" si="31"/>
        <v>45371</v>
      </c>
      <c r="AE34" s="131">
        <f t="shared" si="74"/>
        <v>1116.6936172800001</v>
      </c>
      <c r="AF34" s="133">
        <f t="shared" si="33"/>
        <v>21</v>
      </c>
      <c r="AG34" s="207">
        <f t="shared" si="56"/>
        <v>11.48132339</v>
      </c>
      <c r="AH34" s="141">
        <f t="shared" si="78"/>
        <v>0</v>
      </c>
      <c r="AI34" s="137">
        <v>0</v>
      </c>
      <c r="AJ34" s="131">
        <f t="shared" si="75"/>
        <v>11.48132339</v>
      </c>
      <c r="AK34" s="129">
        <f t="shared" si="36"/>
        <v>23</v>
      </c>
      <c r="AL34" s="138" t="s">
        <v>80</v>
      </c>
      <c r="AM34" s="135">
        <f t="shared" si="76"/>
        <v>45404</v>
      </c>
      <c r="AN34" s="7"/>
      <c r="AO34" s="135">
        <f t="shared" si="9"/>
        <v>45404</v>
      </c>
      <c r="AP34" s="161">
        <f>VLOOKUP($AO34,[1]Plan1!$EW$172:$EZ$293,2)</f>
        <v>6858.17</v>
      </c>
      <c r="AQ34" s="160">
        <f t="shared" si="21"/>
        <v>45344</v>
      </c>
      <c r="AR34" s="161">
        <f>VLOOKUP($AO34,[1]Plan1!$EW$172:$EZ$293,4)</f>
        <v>6869.14</v>
      </c>
      <c r="AS34" s="160">
        <f t="shared" si="22"/>
        <v>45373</v>
      </c>
      <c r="AT34" s="162">
        <f t="shared" si="23"/>
        <v>1.5995520670966101E-3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">
      <c r="A35" s="112">
        <f t="shared" si="10"/>
        <v>44696</v>
      </c>
      <c r="B35" s="113">
        <f t="shared" si="0"/>
        <v>1000</v>
      </c>
      <c r="C35" s="113">
        <f t="shared" si="24"/>
        <v>1000</v>
      </c>
      <c r="D35" s="114">
        <f t="shared" si="11"/>
        <v>6215.24</v>
      </c>
      <c r="E35" s="115">
        <f t="shared" si="25"/>
        <v>6315.93</v>
      </c>
      <c r="F35" s="116">
        <f t="shared" si="12"/>
        <v>44640</v>
      </c>
      <c r="G35" s="117">
        <f t="shared" si="1"/>
        <v>1.6200500704719456E-2</v>
      </c>
      <c r="H35" s="118">
        <f t="shared" si="26"/>
        <v>44701</v>
      </c>
      <c r="I35" s="118">
        <f t="shared" si="13"/>
        <v>44701</v>
      </c>
      <c r="J35" s="119">
        <f t="shared" si="14"/>
        <v>21</v>
      </c>
      <c r="K35" s="101">
        <f t="shared" si="2"/>
        <v>0</v>
      </c>
      <c r="L35" s="8">
        <f t="shared" si="15"/>
        <v>1</v>
      </c>
      <c r="M35" s="120">
        <f t="shared" si="16"/>
        <v>1</v>
      </c>
      <c r="N35" s="120">
        <f t="shared" si="77"/>
        <v>1</v>
      </c>
      <c r="O35" s="113">
        <f t="shared" si="3"/>
        <v>1</v>
      </c>
      <c r="P35" s="113">
        <f t="shared" si="4"/>
        <v>1000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0.12559999999999999</v>
      </c>
      <c r="U35" s="121">
        <f t="shared" si="19"/>
        <v>0</v>
      </c>
      <c r="V35" s="121">
        <v>252</v>
      </c>
      <c r="W35" s="120">
        <f t="shared" si="6"/>
        <v>1</v>
      </c>
      <c r="X35" s="113">
        <f t="shared" si="7"/>
        <v>0</v>
      </c>
      <c r="Y35" s="113">
        <f t="shared" si="8"/>
        <v>0</v>
      </c>
      <c r="Z35" s="125" t="str">
        <f t="shared" si="28"/>
        <v>A+J=</v>
      </c>
      <c r="AA35" s="118">
        <f t="shared" si="29"/>
        <v>44701</v>
      </c>
      <c r="AB35" s="4"/>
      <c r="AC35" s="129">
        <f t="shared" si="30"/>
        <v>24</v>
      </c>
      <c r="AD35" s="135">
        <f t="shared" si="31"/>
        <v>45404</v>
      </c>
      <c r="AE35" s="131">
        <f t="shared" si="74"/>
        <v>1116.6936172800001</v>
      </c>
      <c r="AF35" s="133">
        <f t="shared" si="33"/>
        <v>22</v>
      </c>
      <c r="AG35" s="207">
        <f t="shared" si="56"/>
        <v>12.0309879</v>
      </c>
      <c r="AH35" s="141">
        <f t="shared" si="78"/>
        <v>0</v>
      </c>
      <c r="AI35" s="137">
        <v>0</v>
      </c>
      <c r="AJ35" s="131">
        <f t="shared" si="75"/>
        <v>12.0309879</v>
      </c>
      <c r="AK35" s="129">
        <f t="shared" si="36"/>
        <v>24</v>
      </c>
      <c r="AL35" s="138" t="s">
        <v>80</v>
      </c>
      <c r="AM35" s="135">
        <f t="shared" si="76"/>
        <v>45432</v>
      </c>
      <c r="AN35" s="7"/>
      <c r="AO35" s="135">
        <f t="shared" si="9"/>
        <v>45432</v>
      </c>
      <c r="AP35" s="161">
        <f>VLOOKUP($AO35,[1]Plan1!$EW$172:$EZ$293,2)</f>
        <v>6869.14</v>
      </c>
      <c r="AQ35" s="160">
        <f t="shared" si="21"/>
        <v>45371</v>
      </c>
      <c r="AR35" s="161">
        <f>VLOOKUP($AO35,[1]Plan1!$EW$172:$EZ$293,4)</f>
        <v>6895.24</v>
      </c>
      <c r="AS35" s="160">
        <f t="shared" si="22"/>
        <v>45402</v>
      </c>
      <c r="AT35" s="162">
        <f t="shared" si="23"/>
        <v>3.7996022791790818E-3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">
      <c r="A36" s="112">
        <f t="shared" si="10"/>
        <v>44697</v>
      </c>
      <c r="B36" s="113">
        <f t="shared" si="0"/>
        <v>1000</v>
      </c>
      <c r="C36" s="113">
        <f t="shared" si="24"/>
        <v>1000</v>
      </c>
      <c r="D36" s="114">
        <f t="shared" si="11"/>
        <v>6215.24</v>
      </c>
      <c r="E36" s="115">
        <f t="shared" si="25"/>
        <v>6315.93</v>
      </c>
      <c r="F36" s="116">
        <f t="shared" si="12"/>
        <v>44640</v>
      </c>
      <c r="G36" s="117">
        <f t="shared" si="1"/>
        <v>1.6200500704719456E-2</v>
      </c>
      <c r="H36" s="118">
        <f t="shared" si="26"/>
        <v>44701</v>
      </c>
      <c r="I36" s="118">
        <f t="shared" si="13"/>
        <v>44701</v>
      </c>
      <c r="J36" s="119">
        <f t="shared" si="14"/>
        <v>21</v>
      </c>
      <c r="K36" s="101">
        <f t="shared" si="2"/>
        <v>0</v>
      </c>
      <c r="L36" s="8">
        <f t="shared" si="15"/>
        <v>1</v>
      </c>
      <c r="M36" s="120">
        <f t="shared" si="16"/>
        <v>1</v>
      </c>
      <c r="N36" s="120">
        <f t="shared" si="77"/>
        <v>1</v>
      </c>
      <c r="O36" s="113">
        <f t="shared" si="3"/>
        <v>1</v>
      </c>
      <c r="P36" s="113">
        <f t="shared" si="4"/>
        <v>1000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0.12559999999999999</v>
      </c>
      <c r="U36" s="121">
        <f t="shared" si="19"/>
        <v>0</v>
      </c>
      <c r="V36" s="121">
        <v>252</v>
      </c>
      <c r="W36" s="120">
        <f t="shared" si="6"/>
        <v>1</v>
      </c>
      <c r="X36" s="113">
        <f t="shared" si="7"/>
        <v>0</v>
      </c>
      <c r="Y36" s="113">
        <f t="shared" si="8"/>
        <v>0</v>
      </c>
      <c r="Z36" s="125" t="str">
        <f t="shared" si="28"/>
        <v>A+J=</v>
      </c>
      <c r="AA36" s="118">
        <f t="shared" si="29"/>
        <v>44701</v>
      </c>
      <c r="AB36" s="4"/>
      <c r="AC36" s="129">
        <f t="shared" si="30"/>
        <v>25</v>
      </c>
      <c r="AD36" s="135">
        <f t="shared" si="31"/>
        <v>45432</v>
      </c>
      <c r="AE36" s="131">
        <f t="shared" si="74"/>
        <v>1116.6936172800001</v>
      </c>
      <c r="AF36" s="133">
        <f t="shared" si="33"/>
        <v>19</v>
      </c>
      <c r="AG36" s="207">
        <f t="shared" si="56"/>
        <v>10.38279726</v>
      </c>
      <c r="AH36" s="141">
        <f t="shared" si="78"/>
        <v>0</v>
      </c>
      <c r="AI36" s="137">
        <v>0</v>
      </c>
      <c r="AJ36" s="131">
        <f t="shared" si="75"/>
        <v>10.38279726</v>
      </c>
      <c r="AK36" s="129">
        <f t="shared" si="36"/>
        <v>25</v>
      </c>
      <c r="AL36" s="138" t="s">
        <v>80</v>
      </c>
      <c r="AM36" s="135">
        <f t="shared" si="76"/>
        <v>45463</v>
      </c>
      <c r="AN36" s="7"/>
      <c r="AO36" s="135">
        <f t="shared" si="9"/>
        <v>45463</v>
      </c>
      <c r="AP36" s="161">
        <f>VLOOKUP($AO36,[1]Plan1!$EW$172:$EZ$293,2)</f>
        <v>6895.24</v>
      </c>
      <c r="AQ36" s="160">
        <f t="shared" si="21"/>
        <v>45402</v>
      </c>
      <c r="AR36" s="161">
        <f>VLOOKUP($AO36,[1]Plan1!$EW$172:$EZ$293,4)</f>
        <v>6926.96</v>
      </c>
      <c r="AS36" s="160">
        <f t="shared" si="22"/>
        <v>45432</v>
      </c>
      <c r="AT36" s="162">
        <f t="shared" si="23"/>
        <v>4.600274972299756E-3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">
      <c r="A37" s="112">
        <f t="shared" si="10"/>
        <v>44698</v>
      </c>
      <c r="B37" s="113">
        <f t="shared" si="0"/>
        <v>1000</v>
      </c>
      <c r="C37" s="113">
        <f t="shared" si="24"/>
        <v>1000</v>
      </c>
      <c r="D37" s="114">
        <f t="shared" si="11"/>
        <v>6215.24</v>
      </c>
      <c r="E37" s="115">
        <f t="shared" si="25"/>
        <v>6315.93</v>
      </c>
      <c r="F37" s="116">
        <f t="shared" si="12"/>
        <v>44640</v>
      </c>
      <c r="G37" s="117">
        <f t="shared" si="1"/>
        <v>1.6200500704719456E-2</v>
      </c>
      <c r="H37" s="118">
        <f t="shared" si="26"/>
        <v>44701</v>
      </c>
      <c r="I37" s="118">
        <f t="shared" si="13"/>
        <v>44701</v>
      </c>
      <c r="J37" s="119">
        <f t="shared" si="14"/>
        <v>21</v>
      </c>
      <c r="K37" s="101">
        <f t="shared" si="2"/>
        <v>0</v>
      </c>
      <c r="L37" s="8">
        <f t="shared" si="15"/>
        <v>1</v>
      </c>
      <c r="M37" s="120">
        <f t="shared" si="16"/>
        <v>1</v>
      </c>
      <c r="N37" s="120">
        <f t="shared" si="77"/>
        <v>1</v>
      </c>
      <c r="O37" s="113">
        <f t="shared" si="3"/>
        <v>1</v>
      </c>
      <c r="P37" s="113">
        <f t="shared" si="4"/>
        <v>1000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0.12559999999999999</v>
      </c>
      <c r="U37" s="121">
        <f t="shared" ref="U37:U100" si="79">IF(Q36&gt;0,1,IF(K37=K36,U36,U36+1))</f>
        <v>0</v>
      </c>
      <c r="V37" s="121">
        <v>252</v>
      </c>
      <c r="W37" s="120">
        <f t="shared" si="6"/>
        <v>1</v>
      </c>
      <c r="X37" s="113">
        <f t="shared" si="7"/>
        <v>0</v>
      </c>
      <c r="Y37" s="113">
        <f t="shared" si="8"/>
        <v>0</v>
      </c>
      <c r="Z37" s="125" t="str">
        <f t="shared" si="28"/>
        <v>A+J=</v>
      </c>
      <c r="AA37" s="118">
        <f t="shared" si="29"/>
        <v>44701</v>
      </c>
      <c r="AB37" s="4"/>
      <c r="AC37" s="129">
        <f t="shared" si="30"/>
        <v>26</v>
      </c>
      <c r="AD37" s="135">
        <f t="shared" si="31"/>
        <v>45463</v>
      </c>
      <c r="AE37" s="131">
        <f t="shared" si="74"/>
        <v>1116.6936172800001</v>
      </c>
      <c r="AF37" s="133">
        <f t="shared" si="33"/>
        <v>22</v>
      </c>
      <c r="AG37" s="207">
        <f t="shared" si="56"/>
        <v>12.0309879</v>
      </c>
      <c r="AH37" s="141">
        <f t="shared" si="78"/>
        <v>0</v>
      </c>
      <c r="AI37" s="137">
        <v>0</v>
      </c>
      <c r="AJ37" s="131">
        <f t="shared" si="75"/>
        <v>12.0309879</v>
      </c>
      <c r="AK37" s="129">
        <f t="shared" si="36"/>
        <v>26</v>
      </c>
      <c r="AL37" s="138" t="s">
        <v>80</v>
      </c>
      <c r="AM37" s="135">
        <f t="shared" si="76"/>
        <v>45495</v>
      </c>
      <c r="AN37" s="7"/>
      <c r="AO37" s="135">
        <f t="shared" si="9"/>
        <v>45495</v>
      </c>
      <c r="AP37" s="161">
        <f>VLOOKUP($AO37,[1]Plan1!$EW$172:$EZ$293,2)</f>
        <v>6926.96</v>
      </c>
      <c r="AQ37" s="160">
        <f t="shared" si="21"/>
        <v>45434</v>
      </c>
      <c r="AR37" s="161">
        <f>VLOOKUP($AO37,[1]Plan1!$EW$172:$EZ$293,4)</f>
        <v>6941.51</v>
      </c>
      <c r="AS37" s="160">
        <f t="shared" si="22"/>
        <v>45465</v>
      </c>
      <c r="AT37" s="162">
        <f t="shared" si="23"/>
        <v>2.1004885259912065E-3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">
      <c r="A38" s="112">
        <f t="shared" si="10"/>
        <v>44699</v>
      </c>
      <c r="B38" s="113">
        <f t="shared" ref="B38:B39" si="80">(P38+X38)</f>
        <v>1000</v>
      </c>
      <c r="C38" s="113">
        <f t="shared" si="24"/>
        <v>1000</v>
      </c>
      <c r="D38" s="114">
        <f t="shared" ref="D38:D39" si="81">IF(E38=E37,D37,E37)</f>
        <v>6215.24</v>
      </c>
      <c r="E38" s="115">
        <f t="shared" si="25"/>
        <v>6315.93</v>
      </c>
      <c r="F38" s="116">
        <f t="shared" ref="F38:F39" si="82">IF(D38=D37,F37,A38)</f>
        <v>44640</v>
      </c>
      <c r="G38" s="117">
        <f t="shared" ref="G38:G39" si="83">(E38/D38)-1</f>
        <v>1.6200500704719456E-2</v>
      </c>
      <c r="H38" s="118">
        <f t="shared" ref="H38:H39" si="84">IF(DAY(A38)=H$9,VLOOKUP(A38,AH$118:AN$450,4),H37)</f>
        <v>44701</v>
      </c>
      <c r="I38" s="118">
        <f t="shared" ref="I38:I39" si="85">IF(A38&gt;I37,H38,I37)</f>
        <v>44701</v>
      </c>
      <c r="J38" s="119">
        <f t="shared" si="14"/>
        <v>21</v>
      </c>
      <c r="K38" s="101">
        <f t="shared" si="2"/>
        <v>0</v>
      </c>
      <c r="L38" s="8">
        <f t="shared" ref="L38:L39" si="86">IF(E38&lt;D38,1,TRUNC((E38/D38)^TRUNC((K38/J38),9),8))</f>
        <v>1</v>
      </c>
      <c r="M38" s="120">
        <f t="shared" ref="M38:M39" si="87">IF(I38&gt;I37,L37,M37)</f>
        <v>1</v>
      </c>
      <c r="N38" s="120">
        <f t="shared" ref="N38:N39" si="88">IF(I38&gt;I37,N37*M38,N37)</f>
        <v>1</v>
      </c>
      <c r="O38" s="113">
        <f t="shared" ref="O38:O39" si="89">TRUNC(TRUNC((L38*N38),15),8)</f>
        <v>1</v>
      </c>
      <c r="P38" s="113">
        <f t="shared" ref="P38:P39" si="90">TRUNC(C38*O38,8)</f>
        <v>1000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0.12559999999999999</v>
      </c>
      <c r="U38" s="121">
        <f t="shared" ref="U38:U39" si="91">IF(Q37&gt;0,1,IF(K38=K37,U37,U37+1))</f>
        <v>0</v>
      </c>
      <c r="V38" s="121">
        <v>252</v>
      </c>
      <c r="W38" s="120">
        <f t="shared" ref="W38:W39" si="92">ROUND((1+T38)^TRUNC((U38/V38),9),9)</f>
        <v>1</v>
      </c>
      <c r="X38" s="113">
        <f t="shared" ref="X38:X39" si="93">TRUNC((P38*(W38-1)),8)</f>
        <v>0</v>
      </c>
      <c r="Y38" s="113">
        <f t="shared" ref="Y38:Y39" si="94">IF(Q38&gt;0,S38+X38,0)</f>
        <v>0</v>
      </c>
      <c r="Z38" s="125" t="str">
        <f t="shared" si="28"/>
        <v>A+J=</v>
      </c>
      <c r="AA38" s="118">
        <f t="shared" si="29"/>
        <v>44701</v>
      </c>
      <c r="AB38" s="4"/>
      <c r="AC38" s="129">
        <f t="shared" si="30"/>
        <v>27</v>
      </c>
      <c r="AD38" s="135">
        <f t="shared" si="31"/>
        <v>45495</v>
      </c>
      <c r="AE38" s="131">
        <f t="shared" si="74"/>
        <v>1116.6936172800001</v>
      </c>
      <c r="AF38" s="133">
        <f t="shared" si="33"/>
        <v>22</v>
      </c>
      <c r="AG38" s="207">
        <f t="shared" si="56"/>
        <v>12.0309879</v>
      </c>
      <c r="AH38" s="141">
        <f t="shared" si="78"/>
        <v>0</v>
      </c>
      <c r="AI38" s="137">
        <v>0</v>
      </c>
      <c r="AJ38" s="131">
        <f t="shared" si="75"/>
        <v>12.0309879</v>
      </c>
      <c r="AK38" s="129">
        <f t="shared" si="36"/>
        <v>27</v>
      </c>
      <c r="AL38" s="138" t="s">
        <v>80</v>
      </c>
      <c r="AM38" s="135">
        <f t="shared" si="76"/>
        <v>45524</v>
      </c>
      <c r="AN38" s="7"/>
      <c r="AO38" s="135">
        <f t="shared" si="9"/>
        <v>45524</v>
      </c>
      <c r="AP38" s="161">
        <f>VLOOKUP($AO38,[1]Plan1!$EW$172:$EZ$293,2)</f>
        <v>6941.51</v>
      </c>
      <c r="AQ38" s="160">
        <f t="shared" si="21"/>
        <v>45463</v>
      </c>
      <c r="AR38" s="161">
        <f>VLOOKUP($AO38,[1]Plan1!$EW$172:$EZ$293,4)</f>
        <v>6967.89</v>
      </c>
      <c r="AS38" s="160">
        <f t="shared" si="22"/>
        <v>45493</v>
      </c>
      <c r="AT38" s="162">
        <f t="shared" si="23"/>
        <v>3.8003258656977845E-3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">
      <c r="A39" s="112">
        <f t="shared" si="10"/>
        <v>44700</v>
      </c>
      <c r="B39" s="113">
        <f t="shared" si="80"/>
        <v>1001.2355385200001</v>
      </c>
      <c r="C39" s="113">
        <f t="shared" si="24"/>
        <v>1000</v>
      </c>
      <c r="D39" s="114">
        <f t="shared" si="81"/>
        <v>6215.24</v>
      </c>
      <c r="E39" s="115">
        <f t="shared" si="25"/>
        <v>6315.93</v>
      </c>
      <c r="F39" s="116">
        <f t="shared" si="82"/>
        <v>44640</v>
      </c>
      <c r="G39" s="117">
        <f t="shared" si="83"/>
        <v>1.6200500704719456E-2</v>
      </c>
      <c r="H39" s="118">
        <f t="shared" si="84"/>
        <v>44701</v>
      </c>
      <c r="I39" s="118">
        <f t="shared" si="85"/>
        <v>44701</v>
      </c>
      <c r="J39" s="119">
        <f t="shared" si="14"/>
        <v>21</v>
      </c>
      <c r="K39" s="101">
        <f t="shared" si="2"/>
        <v>1</v>
      </c>
      <c r="L39" s="8">
        <f t="shared" si="86"/>
        <v>1.0007655600000001</v>
      </c>
      <c r="M39" s="120">
        <f t="shared" si="87"/>
        <v>1</v>
      </c>
      <c r="N39" s="120">
        <f t="shared" si="88"/>
        <v>1</v>
      </c>
      <c r="O39" s="113">
        <f t="shared" si="89"/>
        <v>1.0007655600000001</v>
      </c>
      <c r="P39" s="113">
        <f t="shared" si="90"/>
        <v>1000.7655600000001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0.12559999999999999</v>
      </c>
      <c r="U39" s="121">
        <f t="shared" si="91"/>
        <v>1</v>
      </c>
      <c r="V39" s="121">
        <v>252</v>
      </c>
      <c r="W39" s="120">
        <f t="shared" si="92"/>
        <v>1.000469619</v>
      </c>
      <c r="X39" s="113">
        <f t="shared" si="93"/>
        <v>0.46997852000000001</v>
      </c>
      <c r="Y39" s="113">
        <f t="shared" si="94"/>
        <v>0</v>
      </c>
      <c r="Z39" s="125" t="str">
        <f t="shared" si="28"/>
        <v>A+J=</v>
      </c>
      <c r="AA39" s="118">
        <f t="shared" si="29"/>
        <v>44701</v>
      </c>
      <c r="AB39" s="4"/>
      <c r="AC39" s="129">
        <f t="shared" si="30"/>
        <v>28</v>
      </c>
      <c r="AD39" s="135">
        <f t="shared" si="31"/>
        <v>45524</v>
      </c>
      <c r="AE39" s="131">
        <f t="shared" si="74"/>
        <v>1116.6936172800001</v>
      </c>
      <c r="AF39" s="133">
        <f t="shared" si="33"/>
        <v>21</v>
      </c>
      <c r="AG39" s="207">
        <f t="shared" si="56"/>
        <v>11.48132339</v>
      </c>
      <c r="AH39" s="141">
        <f t="shared" si="78"/>
        <v>0</v>
      </c>
      <c r="AI39" s="137">
        <v>0</v>
      </c>
      <c r="AJ39" s="131">
        <f t="shared" si="75"/>
        <v>11.48132339</v>
      </c>
      <c r="AK39" s="129">
        <f t="shared" si="36"/>
        <v>28</v>
      </c>
      <c r="AL39" s="138" t="s">
        <v>80</v>
      </c>
      <c r="AM39" s="135">
        <f t="shared" si="76"/>
        <v>45555</v>
      </c>
      <c r="AN39" s="7"/>
      <c r="AO39" s="135">
        <f t="shared" si="9"/>
        <v>45555</v>
      </c>
      <c r="AP39" s="161">
        <f>VLOOKUP($AO39,[1]Plan1!$EW$172:$EZ$293,2)</f>
        <v>6967.89</v>
      </c>
      <c r="AQ39" s="160">
        <f t="shared" si="21"/>
        <v>45493</v>
      </c>
      <c r="AR39" s="161">
        <f>VLOOKUP($AO39,[1]Plan1!$EW$172:$EZ$293,4)</f>
        <v>6966.5</v>
      </c>
      <c r="AS39" s="160">
        <f t="shared" si="22"/>
        <v>45524</v>
      </c>
      <c r="AT39" s="162">
        <f t="shared" si="23"/>
        <v>-1.9948650165257931E-4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2">
        <f t="shared" si="10"/>
        <v>44701</v>
      </c>
      <c r="B40" s="173">
        <f t="shared" ref="B40:B41" si="95">(P40+X40)</f>
        <v>1002.47260797</v>
      </c>
      <c r="C40" s="173">
        <f t="shared" ref="C40:C41" si="96">TRUNC(IF(Q39&gt;0,VLOOKUP(A39,$AD$12:$AE$170,2),C39),8)</f>
        <v>1000</v>
      </c>
      <c r="D40" s="174">
        <f t="shared" ref="D40" si="97">IF(E40=E39,D39,E39)</f>
        <v>6215.24</v>
      </c>
      <c r="E40" s="175">
        <f t="shared" si="25"/>
        <v>6315.93</v>
      </c>
      <c r="F40" s="176">
        <f t="shared" ref="F40" si="98">IF(D40=D39,F39,A40)</f>
        <v>44640</v>
      </c>
      <c r="G40" s="177">
        <f t="shared" ref="G40:G41" si="99">(E40/D40)-1</f>
        <v>1.6200500704719456E-2</v>
      </c>
      <c r="H40" s="172">
        <f t="shared" ref="H40:H41" si="100">IF(DAY(A40)=H$9,VLOOKUP(A40,AH$118:AN$450,4),H39)</f>
        <v>44732</v>
      </c>
      <c r="I40" s="172">
        <f t="shared" ref="I40:I41" si="101">IF(A40&gt;I39,H40,I39)</f>
        <v>44701</v>
      </c>
      <c r="J40" s="178">
        <f t="shared" ref="J40:J41" si="102">IF(I40=I39,J39,NETWORKDAYS(I39,I40,$AD$176:$AD$502)-1)</f>
        <v>21</v>
      </c>
      <c r="K40" s="178">
        <f t="shared" ref="K40" si="103">IF(A40&lt;L$2,0,(J40-(NETWORKDAYS(A40,I40,AD$176:AD$502)-1))-L$3)</f>
        <v>2</v>
      </c>
      <c r="L40" s="173">
        <f t="shared" ref="L40:L41" si="104">IF(E40&lt;D40,1,TRUNC((E40/D40)^TRUNC((K40/J40),9),8))</f>
        <v>1.0015317100000001</v>
      </c>
      <c r="M40" s="179">
        <f t="shared" ref="M40:M41" si="105">IF(I40&gt;I39,L39,M39)</f>
        <v>1</v>
      </c>
      <c r="N40" s="179">
        <f t="shared" ref="N40:N41" si="106">IF(I40&gt;I39,N39*M40,N39)</f>
        <v>1</v>
      </c>
      <c r="O40" s="173">
        <f t="shared" ref="O40:O41" si="107">TRUNC(TRUNC((L40*N40),15),8)</f>
        <v>1.0015317100000001</v>
      </c>
      <c r="P40" s="173">
        <f t="shared" ref="P40:P41" si="108">TRUNC(C40*O40,8)</f>
        <v>1001.53171</v>
      </c>
      <c r="Q40" s="180">
        <f t="shared" ref="Q40:Q41" si="109">IF(VLOOKUP(A40,AD$10:AK$170,8)=VLOOKUP(A39,AD$10:AK$170,8),0,VLOOKUP(A40,AD$10:AK$170,8))</f>
        <v>1</v>
      </c>
      <c r="R40" s="181">
        <f t="shared" ref="R40:R41" si="110">IF(Q40&gt;0,VLOOKUP($A40,$AD$10:$AI$170,6),0)</f>
        <v>0</v>
      </c>
      <c r="S40" s="173">
        <f t="shared" ref="S40:S41" si="111">IF(R40&gt;0,TRUNC(R40*P40,8),0)</f>
        <v>0</v>
      </c>
      <c r="T40" s="182">
        <f t="shared" si="18"/>
        <v>0.12559999999999999</v>
      </c>
      <c r="U40" s="180">
        <f t="shared" ref="U40:U41" si="112">IF(Q39&gt;0,1,IF(K40=K39,U39,U39+1))</f>
        <v>2</v>
      </c>
      <c r="V40" s="180">
        <v>252</v>
      </c>
      <c r="W40" s="179">
        <f t="shared" ref="W40:W41" si="113">ROUND((1+T40)^TRUNC((U40/V40),9),9)</f>
        <v>1.000939459</v>
      </c>
      <c r="X40" s="173">
        <f t="shared" ref="X40:X41" si="114">TRUNC((P40*(W40-1)),8)</f>
        <v>0.94089796999999997</v>
      </c>
      <c r="Y40" s="173">
        <f t="shared" ref="Y40:Y41" si="115">IF(Q40&gt;0,S40+X40,0)</f>
        <v>0.94089796999999997</v>
      </c>
      <c r="Z40" s="183" t="str">
        <f t="shared" si="28"/>
        <v>A+J=</v>
      </c>
      <c r="AA40" s="172">
        <f t="shared" si="29"/>
        <v>44701</v>
      </c>
      <c r="AB40" s="4"/>
      <c r="AC40" s="129">
        <f t="shared" si="30"/>
        <v>29</v>
      </c>
      <c r="AD40" s="135">
        <f t="shared" si="31"/>
        <v>45555</v>
      </c>
      <c r="AE40" s="131">
        <f t="shared" si="74"/>
        <v>1116.6936172800001</v>
      </c>
      <c r="AF40" s="133">
        <f t="shared" si="33"/>
        <v>23</v>
      </c>
      <c r="AG40" s="207">
        <f t="shared" si="56"/>
        <v>12.580920430000001</v>
      </c>
      <c r="AH40" s="141">
        <f t="shared" si="78"/>
        <v>0</v>
      </c>
      <c r="AI40" s="137">
        <v>0</v>
      </c>
      <c r="AJ40" s="131">
        <f t="shared" si="75"/>
        <v>12.580920430000001</v>
      </c>
      <c r="AK40" s="129">
        <f t="shared" si="36"/>
        <v>29</v>
      </c>
      <c r="AL40" s="138" t="s">
        <v>80</v>
      </c>
      <c r="AM40" s="135">
        <f t="shared" si="76"/>
        <v>45586</v>
      </c>
      <c r="AN40" s="7"/>
      <c r="AO40" s="135">
        <f t="shared" si="9"/>
        <v>45586</v>
      </c>
      <c r="AP40" s="161">
        <f>VLOOKUP($AO40,[1]Plan1!$EW$172:$EZ$293,2)</f>
        <v>6966.5</v>
      </c>
      <c r="AQ40" s="160">
        <f t="shared" si="21"/>
        <v>45525</v>
      </c>
      <c r="AR40" s="161">
        <f>VLOOKUP($AO40,[1]Plan1!$EW$172:$EZ$293,4)</f>
        <v>6997.15</v>
      </c>
      <c r="AS40" s="160">
        <f t="shared" si="22"/>
        <v>45556</v>
      </c>
      <c r="AT40" s="162">
        <f t="shared" si="23"/>
        <v>4.39962678532968E-3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">
      <c r="A41" s="112">
        <f t="shared" si="10"/>
        <v>44702</v>
      </c>
      <c r="B41" s="113">
        <f t="shared" si="95"/>
        <v>1002.5304463399999</v>
      </c>
      <c r="C41" s="113">
        <f t="shared" si="96"/>
        <v>1000</v>
      </c>
      <c r="D41" s="114">
        <f>IF(E41=E40,D40,E40)</f>
        <v>6315.93</v>
      </c>
      <c r="E41" s="115">
        <f t="shared" ref="E41:E105" si="116">IF($K41=1,VLOOKUP($A40,$AO$10:$AS$131,4),E40)</f>
        <v>6382.88</v>
      </c>
      <c r="F41" s="116">
        <f t="shared" ref="F41:F105" si="117">IF($K41=1,VLOOKUP($A40,$AO$10:$AS$131,5),F40)</f>
        <v>44671</v>
      </c>
      <c r="G41" s="117">
        <f t="shared" si="99"/>
        <v>1.0600180812643467E-2</v>
      </c>
      <c r="H41" s="118">
        <f t="shared" si="100"/>
        <v>44732</v>
      </c>
      <c r="I41" s="118">
        <f t="shared" si="101"/>
        <v>44732</v>
      </c>
      <c r="J41" s="119">
        <f t="shared" si="102"/>
        <v>20</v>
      </c>
      <c r="K41" s="119">
        <f t="shared" ref="K41" si="118">(J41-(NETWORKDAYS(A41,I41,AD$176:AD$502)-1))</f>
        <v>1</v>
      </c>
      <c r="L41" s="8">
        <f t="shared" si="104"/>
        <v>1.00052735</v>
      </c>
      <c r="M41" s="120">
        <f t="shared" si="105"/>
        <v>1.0015317100000001</v>
      </c>
      <c r="N41" s="120">
        <f t="shared" si="106"/>
        <v>1.0015317100000001</v>
      </c>
      <c r="O41" s="113">
        <f t="shared" si="107"/>
        <v>1.0020598599999999</v>
      </c>
      <c r="P41" s="113">
        <f t="shared" si="108"/>
        <v>1002.05986</v>
      </c>
      <c r="Q41" s="11">
        <f t="shared" si="109"/>
        <v>0</v>
      </c>
      <c r="R41" s="30">
        <f t="shared" si="110"/>
        <v>0</v>
      </c>
      <c r="S41" s="8">
        <f t="shared" si="111"/>
        <v>0</v>
      </c>
      <c r="T41" s="122">
        <f t="shared" si="18"/>
        <v>0.12559999999999999</v>
      </c>
      <c r="U41" s="121">
        <f t="shared" si="112"/>
        <v>1</v>
      </c>
      <c r="V41" s="121">
        <v>252</v>
      </c>
      <c r="W41" s="120">
        <f t="shared" si="113"/>
        <v>1.000469619</v>
      </c>
      <c r="X41" s="113">
        <f t="shared" si="114"/>
        <v>0.47058633999999999</v>
      </c>
      <c r="Y41" s="113">
        <f t="shared" si="115"/>
        <v>0</v>
      </c>
      <c r="Z41" s="125" t="str">
        <f t="shared" si="28"/>
        <v>A+J=</v>
      </c>
      <c r="AA41" s="118">
        <f t="shared" si="29"/>
        <v>44732</v>
      </c>
      <c r="AB41" s="4"/>
      <c r="AC41" s="129">
        <f t="shared" si="30"/>
        <v>30</v>
      </c>
      <c r="AD41" s="135">
        <f t="shared" si="31"/>
        <v>45586</v>
      </c>
      <c r="AE41" s="131">
        <f t="shared" si="74"/>
        <v>1116.6936172800001</v>
      </c>
      <c r="AF41" s="133">
        <f t="shared" si="33"/>
        <v>21</v>
      </c>
      <c r="AG41" s="207">
        <f t="shared" si="56"/>
        <v>11.48132339</v>
      </c>
      <c r="AH41" s="141">
        <f t="shared" si="78"/>
        <v>0</v>
      </c>
      <c r="AI41" s="137">
        <v>0</v>
      </c>
      <c r="AJ41" s="131">
        <f t="shared" si="75"/>
        <v>11.48132339</v>
      </c>
      <c r="AK41" s="129">
        <f t="shared" si="36"/>
        <v>30</v>
      </c>
      <c r="AL41" s="138" t="s">
        <v>80</v>
      </c>
      <c r="AM41" s="135">
        <f t="shared" si="76"/>
        <v>45617</v>
      </c>
      <c r="AN41" s="7"/>
      <c r="AO41" s="135">
        <f t="shared" si="9"/>
        <v>45617</v>
      </c>
      <c r="AP41" s="161">
        <f>VLOOKUP($AO41,[1]Plan1!$EW$172:$EZ$293,2)</f>
        <v>6997.15</v>
      </c>
      <c r="AQ41" s="160">
        <f t="shared" si="21"/>
        <v>45556</v>
      </c>
      <c r="AR41" s="161">
        <f>VLOOKUP($AO41,[1]Plan1!$EW$172:$EZ$293,4)</f>
        <v>7036.33</v>
      </c>
      <c r="AS41" s="160">
        <f t="shared" si="22"/>
        <v>45586</v>
      </c>
      <c r="AT41" s="162">
        <f t="shared" si="23"/>
        <v>5.5994226220676957E-3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">
      <c r="A42" s="112">
        <f t="shared" si="10"/>
        <v>44703</v>
      </c>
      <c r="B42" s="113">
        <f t="shared" si="0"/>
        <v>1002.5304463399999</v>
      </c>
      <c r="C42" s="113">
        <f t="shared" si="24"/>
        <v>1000</v>
      </c>
      <c r="D42" s="114">
        <f>IF(E42=E41,D41,E41)</f>
        <v>6315.93</v>
      </c>
      <c r="E42" s="115">
        <f t="shared" si="116"/>
        <v>6382.88</v>
      </c>
      <c r="F42" s="116">
        <f t="shared" si="117"/>
        <v>44671</v>
      </c>
      <c r="G42" s="117">
        <f t="shared" si="1"/>
        <v>1.0600180812643467E-2</v>
      </c>
      <c r="H42" s="118">
        <f t="shared" si="26"/>
        <v>44732</v>
      </c>
      <c r="I42" s="118">
        <f t="shared" si="13"/>
        <v>44732</v>
      </c>
      <c r="J42" s="119">
        <f t="shared" si="14"/>
        <v>20</v>
      </c>
      <c r="K42" s="119">
        <f t="shared" ref="K42:K105" si="119">(J42-(NETWORKDAYS(A42,I42,AD$176:AD$502)-1))</f>
        <v>1</v>
      </c>
      <c r="L42" s="8">
        <f t="shared" si="15"/>
        <v>1.00052735</v>
      </c>
      <c r="M42" s="120">
        <f t="shared" si="16"/>
        <v>1.0015317100000001</v>
      </c>
      <c r="N42" s="120">
        <f t="shared" si="77"/>
        <v>1.0015317100000001</v>
      </c>
      <c r="O42" s="113">
        <f t="shared" ref="O42:O104" si="120">TRUNC(TRUNC((L42*N42),15),8)</f>
        <v>1.0020598599999999</v>
      </c>
      <c r="P42" s="113">
        <f t="shared" si="4"/>
        <v>1002.05986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0.12559999999999999</v>
      </c>
      <c r="U42" s="121">
        <f t="shared" si="79"/>
        <v>1</v>
      </c>
      <c r="V42" s="121">
        <v>252</v>
      </c>
      <c r="W42" s="120">
        <f t="shared" si="6"/>
        <v>1.000469619</v>
      </c>
      <c r="X42" s="113">
        <f t="shared" si="7"/>
        <v>0.47058633999999999</v>
      </c>
      <c r="Y42" s="113">
        <f t="shared" si="8"/>
        <v>0</v>
      </c>
      <c r="Z42" s="125" t="str">
        <f t="shared" si="28"/>
        <v>A+J=</v>
      </c>
      <c r="AA42" s="118">
        <f t="shared" si="29"/>
        <v>44732</v>
      </c>
      <c r="AB42" s="4"/>
      <c r="AC42" s="129">
        <f t="shared" si="30"/>
        <v>31</v>
      </c>
      <c r="AD42" s="135">
        <f t="shared" si="31"/>
        <v>45617</v>
      </c>
      <c r="AE42" s="131">
        <f t="shared" si="74"/>
        <v>1116.6936172800001</v>
      </c>
      <c r="AF42" s="133">
        <f t="shared" si="33"/>
        <v>21</v>
      </c>
      <c r="AG42" s="207">
        <f t="shared" si="56"/>
        <v>11.48132339</v>
      </c>
      <c r="AH42" s="141">
        <f t="shared" si="78"/>
        <v>0</v>
      </c>
      <c r="AI42" s="137">
        <v>0</v>
      </c>
      <c r="AJ42" s="131">
        <f t="shared" si="75"/>
        <v>11.48132339</v>
      </c>
      <c r="AK42" s="129">
        <f t="shared" si="36"/>
        <v>31</v>
      </c>
      <c r="AL42" s="138" t="s">
        <v>80</v>
      </c>
      <c r="AM42" s="135">
        <f t="shared" si="76"/>
        <v>45646</v>
      </c>
      <c r="AN42" s="7"/>
      <c r="AO42" s="135">
        <f t="shared" ref="AO42:AO73" si="121">AJ208</f>
        <v>45646</v>
      </c>
      <c r="AP42" s="161">
        <f>VLOOKUP($AO42,[1]Plan1!$EW$172:$EZ$293,2)</f>
        <v>7036.33</v>
      </c>
      <c r="AQ42" s="160">
        <f t="shared" si="21"/>
        <v>45585</v>
      </c>
      <c r="AR42" s="161">
        <f>VLOOKUP($AO42,[1]Plan1!$EW$172:$EZ$293,4)</f>
        <v>7063.77</v>
      </c>
      <c r="AS42" s="160">
        <f t="shared" si="22"/>
        <v>45616</v>
      </c>
      <c r="AT42" s="162">
        <f t="shared" si="23"/>
        <v>3.8997602443320289E-3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">
      <c r="A43" s="112">
        <f t="shared" si="10"/>
        <v>44704</v>
      </c>
      <c r="B43" s="113">
        <f t="shared" si="0"/>
        <v>1002.5304463399999</v>
      </c>
      <c r="C43" s="113">
        <f t="shared" si="24"/>
        <v>1000</v>
      </c>
      <c r="D43" s="114">
        <f t="shared" si="11"/>
        <v>6315.93</v>
      </c>
      <c r="E43" s="115">
        <f t="shared" si="116"/>
        <v>6382.88</v>
      </c>
      <c r="F43" s="116">
        <f t="shared" si="117"/>
        <v>44671</v>
      </c>
      <c r="G43" s="117">
        <f t="shared" si="1"/>
        <v>1.0600180812643467E-2</v>
      </c>
      <c r="H43" s="118">
        <f t="shared" si="26"/>
        <v>44732</v>
      </c>
      <c r="I43" s="118">
        <f t="shared" si="13"/>
        <v>44732</v>
      </c>
      <c r="J43" s="119">
        <f t="shared" si="14"/>
        <v>20</v>
      </c>
      <c r="K43" s="119">
        <f t="shared" si="119"/>
        <v>1</v>
      </c>
      <c r="L43" s="8">
        <f t="shared" si="15"/>
        <v>1.00052735</v>
      </c>
      <c r="M43" s="120">
        <f t="shared" ref="M43:M105" si="122">IF(I43&gt;I42,L42,M42)</f>
        <v>1.0015317100000001</v>
      </c>
      <c r="N43" s="120">
        <f t="shared" si="77"/>
        <v>1.0015317100000001</v>
      </c>
      <c r="O43" s="113">
        <f t="shared" si="120"/>
        <v>1.0020598599999999</v>
      </c>
      <c r="P43" s="113">
        <f t="shared" si="4"/>
        <v>1002.05986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0.12559999999999999</v>
      </c>
      <c r="U43" s="121">
        <f t="shared" si="79"/>
        <v>1</v>
      </c>
      <c r="V43" s="121">
        <v>252</v>
      </c>
      <c r="W43" s="120">
        <f t="shared" si="6"/>
        <v>1.000469619</v>
      </c>
      <c r="X43" s="113">
        <f t="shared" si="7"/>
        <v>0.47058633999999999</v>
      </c>
      <c r="Y43" s="113">
        <f t="shared" si="8"/>
        <v>0</v>
      </c>
      <c r="Z43" s="125" t="str">
        <f t="shared" si="28"/>
        <v>A+J=</v>
      </c>
      <c r="AA43" s="118">
        <f t="shared" si="29"/>
        <v>44732</v>
      </c>
      <c r="AB43" s="4"/>
      <c r="AC43" s="129">
        <f t="shared" si="30"/>
        <v>32</v>
      </c>
      <c r="AD43" s="135">
        <f t="shared" si="31"/>
        <v>45646</v>
      </c>
      <c r="AE43" s="131">
        <f t="shared" si="74"/>
        <v>1116.6936172800001</v>
      </c>
      <c r="AF43" s="133">
        <f t="shared" si="33"/>
        <v>21</v>
      </c>
      <c r="AG43" s="207">
        <f t="shared" si="56"/>
        <v>11.48132339</v>
      </c>
      <c r="AH43" s="141">
        <f t="shared" si="78"/>
        <v>0</v>
      </c>
      <c r="AI43" s="137">
        <v>0</v>
      </c>
      <c r="AJ43" s="131">
        <f t="shared" si="75"/>
        <v>11.48132339</v>
      </c>
      <c r="AK43" s="129">
        <f t="shared" si="36"/>
        <v>32</v>
      </c>
      <c r="AL43" s="138" t="s">
        <v>80</v>
      </c>
      <c r="AM43" s="135">
        <f t="shared" si="76"/>
        <v>45677</v>
      </c>
      <c r="AN43" s="7"/>
      <c r="AO43" s="135">
        <f t="shared" si="121"/>
        <v>45677</v>
      </c>
      <c r="AP43" s="161">
        <f>VLOOKUP($AO43,[1]Plan1!$EW$172:$EZ$293,2)</f>
        <v>7063.77</v>
      </c>
      <c r="AQ43" s="160">
        <f t="shared" si="21"/>
        <v>45616</v>
      </c>
      <c r="AR43" s="161">
        <f>VLOOKUP($AO43,[1]Plan1!$EW$172:$EZ$293,4)</f>
        <v>7100.5</v>
      </c>
      <c r="AS43" s="160">
        <f t="shared" si="22"/>
        <v>45646</v>
      </c>
      <c r="AT43" s="162">
        <f t="shared" si="23"/>
        <v>5.1997729257888814E-3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">
      <c r="A44" s="112">
        <f t="shared" si="10"/>
        <v>44705</v>
      </c>
      <c r="B44" s="113">
        <f t="shared" si="0"/>
        <v>1003.53020061</v>
      </c>
      <c r="C44" s="113">
        <f t="shared" si="24"/>
        <v>1000</v>
      </c>
      <c r="D44" s="114">
        <f t="shared" si="11"/>
        <v>6315.93</v>
      </c>
      <c r="E44" s="115">
        <f t="shared" si="116"/>
        <v>6382.88</v>
      </c>
      <c r="F44" s="116">
        <f t="shared" si="117"/>
        <v>44671</v>
      </c>
      <c r="G44" s="117">
        <f t="shared" si="1"/>
        <v>1.0600180812643467E-2</v>
      </c>
      <c r="H44" s="118">
        <f t="shared" si="26"/>
        <v>44732</v>
      </c>
      <c r="I44" s="118">
        <f t="shared" si="13"/>
        <v>44732</v>
      </c>
      <c r="J44" s="119">
        <f t="shared" si="14"/>
        <v>20</v>
      </c>
      <c r="K44" s="119">
        <f t="shared" si="119"/>
        <v>2</v>
      </c>
      <c r="L44" s="8">
        <f t="shared" si="15"/>
        <v>1.0010549900000001</v>
      </c>
      <c r="M44" s="120">
        <f t="shared" si="122"/>
        <v>1.0015317100000001</v>
      </c>
      <c r="N44" s="120">
        <f t="shared" si="77"/>
        <v>1.0015317100000001</v>
      </c>
      <c r="O44" s="113">
        <f t="shared" si="120"/>
        <v>1.0025883099999999</v>
      </c>
      <c r="P44" s="113">
        <f t="shared" si="4"/>
        <v>1002.58831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0.12559999999999999</v>
      </c>
      <c r="U44" s="121">
        <f t="shared" si="79"/>
        <v>2</v>
      </c>
      <c r="V44" s="121">
        <v>252</v>
      </c>
      <c r="W44" s="120">
        <f t="shared" si="6"/>
        <v>1.000939459</v>
      </c>
      <c r="X44" s="113">
        <f t="shared" si="7"/>
        <v>0.94189060999999996</v>
      </c>
      <c r="Y44" s="113">
        <f t="shared" si="8"/>
        <v>0</v>
      </c>
      <c r="Z44" s="125" t="str">
        <f t="shared" si="28"/>
        <v>A+J=</v>
      </c>
      <c r="AA44" s="118">
        <f t="shared" si="29"/>
        <v>44732</v>
      </c>
      <c r="AB44" s="4"/>
      <c r="AC44" s="129">
        <f t="shared" si="30"/>
        <v>33</v>
      </c>
      <c r="AD44" s="135">
        <f t="shared" ref="AD44:AD79" si="123">VLOOKUP(AC44,$AG$176:$AK$358,4,FALSE)</f>
        <v>45677</v>
      </c>
      <c r="AE44" s="131">
        <f t="shared" si="74"/>
        <v>1116.6936172800001</v>
      </c>
      <c r="AF44" s="133">
        <f t="shared" ref="AF44:AF71" si="124">NETWORKDAYS(AD43,AD44,AD$176:AD$502)-1</f>
        <v>19</v>
      </c>
      <c r="AG44" s="207">
        <f t="shared" si="56"/>
        <v>10.38279726</v>
      </c>
      <c r="AH44" s="141">
        <f t="shared" si="78"/>
        <v>0</v>
      </c>
      <c r="AI44" s="137">
        <v>0</v>
      </c>
      <c r="AJ44" s="131">
        <f t="shared" si="75"/>
        <v>10.38279726</v>
      </c>
      <c r="AK44" s="129">
        <f t="shared" si="36"/>
        <v>33</v>
      </c>
      <c r="AL44" s="138" t="s">
        <v>80</v>
      </c>
      <c r="AM44" s="135">
        <f t="shared" si="76"/>
        <v>45708</v>
      </c>
      <c r="AN44" s="7"/>
      <c r="AO44" s="135">
        <f t="shared" si="121"/>
        <v>45708</v>
      </c>
      <c r="AP44" s="161">
        <f>VLOOKUP($AO44,[1]Plan1!$EW$172:$EZ$293,2)</f>
        <v>7100.5</v>
      </c>
      <c r="AQ44" s="160">
        <f t="shared" si="21"/>
        <v>45646</v>
      </c>
      <c r="AR44" s="161">
        <f>VLOOKUP($AO44,[1]Plan1!$EW$172:$EZ$293,4)</f>
        <v>7111.86</v>
      </c>
      <c r="AS44" s="160">
        <f t="shared" si="22"/>
        <v>45677</v>
      </c>
      <c r="AT44" s="162">
        <f t="shared" si="23"/>
        <v>1.5998873318778806E-3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">
      <c r="A45" s="112">
        <f t="shared" si="10"/>
        <v>44706</v>
      </c>
      <c r="B45" s="113">
        <f t="shared" si="0"/>
        <v>1004.53095252</v>
      </c>
      <c r="C45" s="113">
        <f t="shared" si="24"/>
        <v>1000</v>
      </c>
      <c r="D45" s="114">
        <f t="shared" si="11"/>
        <v>6315.93</v>
      </c>
      <c r="E45" s="115">
        <f t="shared" si="116"/>
        <v>6382.88</v>
      </c>
      <c r="F45" s="116">
        <f t="shared" si="117"/>
        <v>44671</v>
      </c>
      <c r="G45" s="117">
        <f t="shared" si="1"/>
        <v>1.0600180812643467E-2</v>
      </c>
      <c r="H45" s="118">
        <f t="shared" si="26"/>
        <v>44732</v>
      </c>
      <c r="I45" s="118">
        <f t="shared" si="13"/>
        <v>44732</v>
      </c>
      <c r="J45" s="119">
        <f t="shared" si="14"/>
        <v>20</v>
      </c>
      <c r="K45" s="119">
        <f t="shared" si="119"/>
        <v>3</v>
      </c>
      <c r="L45" s="8">
        <f t="shared" si="15"/>
        <v>1.00158291</v>
      </c>
      <c r="M45" s="120">
        <f t="shared" si="122"/>
        <v>1.0015317100000001</v>
      </c>
      <c r="N45" s="120">
        <f t="shared" si="77"/>
        <v>1.0015317100000001</v>
      </c>
      <c r="O45" s="113">
        <f t="shared" si="120"/>
        <v>1.00311704</v>
      </c>
      <c r="P45" s="113">
        <f t="shared" si="4"/>
        <v>1003.11704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0.12559999999999999</v>
      </c>
      <c r="U45" s="121">
        <f t="shared" si="79"/>
        <v>3</v>
      </c>
      <c r="V45" s="121">
        <v>252</v>
      </c>
      <c r="W45" s="120">
        <f t="shared" si="6"/>
        <v>1.0014095190000001</v>
      </c>
      <c r="X45" s="113">
        <f t="shared" si="7"/>
        <v>1.41391252</v>
      </c>
      <c r="Y45" s="113">
        <f t="shared" si="8"/>
        <v>0</v>
      </c>
      <c r="Z45" s="125" t="str">
        <f t="shared" si="28"/>
        <v>A+J=</v>
      </c>
      <c r="AA45" s="118">
        <f t="shared" si="29"/>
        <v>44732</v>
      </c>
      <c r="AB45" s="4"/>
      <c r="AC45" s="129">
        <f t="shared" si="30"/>
        <v>34</v>
      </c>
      <c r="AD45" s="135">
        <f t="shared" si="123"/>
        <v>45708</v>
      </c>
      <c r="AE45" s="131">
        <f t="shared" si="74"/>
        <v>1116.6936172800001</v>
      </c>
      <c r="AF45" s="133">
        <f t="shared" si="124"/>
        <v>23</v>
      </c>
      <c r="AG45" s="207">
        <f t="shared" si="56"/>
        <v>12.580920430000001</v>
      </c>
      <c r="AH45" s="141">
        <f t="shared" si="78"/>
        <v>0</v>
      </c>
      <c r="AI45" s="137">
        <v>0</v>
      </c>
      <c r="AJ45" s="131">
        <f t="shared" si="75"/>
        <v>12.580920430000001</v>
      </c>
      <c r="AK45" s="129">
        <f t="shared" si="36"/>
        <v>34</v>
      </c>
      <c r="AL45" s="138" t="s">
        <v>80</v>
      </c>
      <c r="AM45" s="135">
        <f t="shared" si="76"/>
        <v>45736</v>
      </c>
      <c r="AN45" s="7"/>
      <c r="AO45" s="135">
        <f t="shared" si="121"/>
        <v>45736</v>
      </c>
      <c r="AP45" s="161">
        <f>VLOOKUP($AO45,[1]Plan1!$EW$172:$EZ$293,2)</f>
        <v>7111.86</v>
      </c>
      <c r="AQ45" s="160">
        <f t="shared" si="21"/>
        <v>45677</v>
      </c>
      <c r="AR45" s="161">
        <f>VLOOKUP($AO45,[1]Plan1!$EW$172:$EZ$293,4)</f>
        <v>7205.03</v>
      </c>
      <c r="AS45" s="160">
        <f t="shared" si="22"/>
        <v>45708</v>
      </c>
      <c r="AT45" s="162">
        <f t="shared" si="23"/>
        <v>1.3100651587629741E-2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">
      <c r="A46" s="112">
        <f t="shared" si="10"/>
        <v>44707</v>
      </c>
      <c r="B46" s="113">
        <f t="shared" si="0"/>
        <v>1005.53269382</v>
      </c>
      <c r="C46" s="113">
        <f t="shared" si="24"/>
        <v>1000</v>
      </c>
      <c r="D46" s="114">
        <f t="shared" si="11"/>
        <v>6315.93</v>
      </c>
      <c r="E46" s="115">
        <f t="shared" si="116"/>
        <v>6382.88</v>
      </c>
      <c r="F46" s="116">
        <f t="shared" si="117"/>
        <v>44671</v>
      </c>
      <c r="G46" s="117">
        <f t="shared" si="1"/>
        <v>1.0600180812643467E-2</v>
      </c>
      <c r="H46" s="118">
        <f t="shared" si="26"/>
        <v>44732</v>
      </c>
      <c r="I46" s="118">
        <f t="shared" si="13"/>
        <v>44732</v>
      </c>
      <c r="J46" s="119">
        <f t="shared" si="14"/>
        <v>20</v>
      </c>
      <c r="K46" s="119">
        <f t="shared" si="119"/>
        <v>4</v>
      </c>
      <c r="L46" s="8">
        <f t="shared" si="15"/>
        <v>1.0021111</v>
      </c>
      <c r="M46" s="120">
        <f t="shared" si="122"/>
        <v>1.0015317100000001</v>
      </c>
      <c r="N46" s="120">
        <f t="shared" si="77"/>
        <v>1.0015317100000001</v>
      </c>
      <c r="O46" s="113">
        <f t="shared" si="120"/>
        <v>1.00364604</v>
      </c>
      <c r="P46" s="113">
        <f t="shared" si="4"/>
        <v>1003.64604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0.12559999999999999</v>
      </c>
      <c r="U46" s="121">
        <f t="shared" si="79"/>
        <v>4</v>
      </c>
      <c r="V46" s="121">
        <v>252</v>
      </c>
      <c r="W46" s="120">
        <f t="shared" si="6"/>
        <v>1.0018798</v>
      </c>
      <c r="X46" s="113">
        <f t="shared" si="7"/>
        <v>1.88665382</v>
      </c>
      <c r="Y46" s="113">
        <f t="shared" si="8"/>
        <v>0</v>
      </c>
      <c r="Z46" s="125" t="str">
        <f t="shared" si="28"/>
        <v>A+J=</v>
      </c>
      <c r="AA46" s="118">
        <f t="shared" si="29"/>
        <v>44732</v>
      </c>
      <c r="AB46" s="4"/>
      <c r="AC46" s="129">
        <f t="shared" si="30"/>
        <v>35</v>
      </c>
      <c r="AD46" s="135">
        <f t="shared" si="123"/>
        <v>45736</v>
      </c>
      <c r="AE46" s="131">
        <f t="shared" si="74"/>
        <v>1116.6936172800001</v>
      </c>
      <c r="AF46" s="133">
        <f t="shared" si="124"/>
        <v>18</v>
      </c>
      <c r="AG46" s="207">
        <f t="shared" si="56"/>
        <v>9.8339356500000008</v>
      </c>
      <c r="AH46" s="141">
        <f t="shared" si="78"/>
        <v>0</v>
      </c>
      <c r="AI46" s="137">
        <v>0</v>
      </c>
      <c r="AJ46" s="131">
        <f t="shared" si="75"/>
        <v>9.8339356500000008</v>
      </c>
      <c r="AK46" s="129">
        <f t="shared" si="36"/>
        <v>35</v>
      </c>
      <c r="AL46" s="138" t="s">
        <v>80</v>
      </c>
      <c r="AM46" s="135">
        <f t="shared" si="76"/>
        <v>45769</v>
      </c>
      <c r="AN46" s="7"/>
      <c r="AO46" s="135">
        <f t="shared" si="121"/>
        <v>45769</v>
      </c>
      <c r="AP46" s="161">
        <f>VLOOKUP($AO46,[1]Plan1!$EW$172:$EZ$293,2)</f>
        <v>7205.03</v>
      </c>
      <c r="AQ46" s="160">
        <f t="shared" si="21"/>
        <v>45710</v>
      </c>
      <c r="AR46" s="161">
        <f>VLOOKUP($AO46,[1]Plan1!$EW$172:$EZ$293,4)</f>
        <v>7245.38</v>
      </c>
      <c r="AS46" s="160">
        <f t="shared" si="22"/>
        <v>45738</v>
      </c>
      <c r="AT46" s="162">
        <f t="shared" si="23"/>
        <v>5.6002542668107669E-3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">
      <c r="A47" s="112">
        <f t="shared" si="10"/>
        <v>44708</v>
      </c>
      <c r="B47" s="113">
        <f t="shared" si="0"/>
        <v>1006.5354352600001</v>
      </c>
      <c r="C47" s="113">
        <f t="shared" si="24"/>
        <v>1000</v>
      </c>
      <c r="D47" s="114">
        <f t="shared" si="11"/>
        <v>6315.93</v>
      </c>
      <c r="E47" s="115">
        <f t="shared" si="116"/>
        <v>6382.88</v>
      </c>
      <c r="F47" s="116">
        <f t="shared" si="117"/>
        <v>44671</v>
      </c>
      <c r="G47" s="117">
        <f t="shared" si="1"/>
        <v>1.0600180812643467E-2</v>
      </c>
      <c r="H47" s="118">
        <f t="shared" si="26"/>
        <v>44732</v>
      </c>
      <c r="I47" s="118">
        <f t="shared" si="13"/>
        <v>44732</v>
      </c>
      <c r="J47" s="119">
        <f t="shared" si="14"/>
        <v>20</v>
      </c>
      <c r="K47" s="119">
        <f t="shared" si="119"/>
        <v>5</v>
      </c>
      <c r="L47" s="8">
        <f t="shared" si="15"/>
        <v>1.0026395699999999</v>
      </c>
      <c r="M47" s="120">
        <f t="shared" si="122"/>
        <v>1.0015317100000001</v>
      </c>
      <c r="N47" s="120">
        <f t="shared" si="77"/>
        <v>1.0015317100000001</v>
      </c>
      <c r="O47" s="113">
        <f t="shared" si="120"/>
        <v>1.0041753200000001</v>
      </c>
      <c r="P47" s="113">
        <f t="shared" si="4"/>
        <v>1004.1753200000001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0.12559999999999999</v>
      </c>
      <c r="U47" s="121">
        <f t="shared" si="79"/>
        <v>5</v>
      </c>
      <c r="V47" s="121">
        <v>252</v>
      </c>
      <c r="W47" s="120">
        <f t="shared" si="6"/>
        <v>1.002350302</v>
      </c>
      <c r="X47" s="113">
        <f t="shared" si="7"/>
        <v>2.3601152600000002</v>
      </c>
      <c r="Y47" s="113">
        <f t="shared" si="8"/>
        <v>0</v>
      </c>
      <c r="Z47" s="125" t="str">
        <f t="shared" si="28"/>
        <v>A+J=</v>
      </c>
      <c r="AA47" s="118">
        <f t="shared" si="29"/>
        <v>44732</v>
      </c>
      <c r="AB47" s="4"/>
      <c r="AC47" s="129">
        <f t="shared" si="30"/>
        <v>36</v>
      </c>
      <c r="AD47" s="135">
        <f t="shared" si="123"/>
        <v>45769</v>
      </c>
      <c r="AE47" s="131">
        <f t="shared" si="74"/>
        <v>1116.6936172800001</v>
      </c>
      <c r="AF47" s="133">
        <f t="shared" si="124"/>
        <v>21</v>
      </c>
      <c r="AG47" s="207">
        <f t="shared" si="56"/>
        <v>11.48132339</v>
      </c>
      <c r="AH47" s="141">
        <f t="shared" si="78"/>
        <v>0</v>
      </c>
      <c r="AI47" s="137">
        <v>0</v>
      </c>
      <c r="AJ47" s="131">
        <f t="shared" si="75"/>
        <v>11.48132339</v>
      </c>
      <c r="AK47" s="129">
        <f t="shared" si="36"/>
        <v>36</v>
      </c>
      <c r="AL47" s="138" t="s">
        <v>80</v>
      </c>
      <c r="AM47" s="135">
        <f t="shared" si="76"/>
        <v>45797</v>
      </c>
      <c r="AN47" s="7"/>
      <c r="AO47" s="135">
        <f t="shared" si="121"/>
        <v>45797</v>
      </c>
      <c r="AP47" s="161">
        <f>VLOOKUP($AO47,[1]Plan1!$EW$172:$EZ$293,2)</f>
        <v>7245.38</v>
      </c>
      <c r="AQ47" s="160">
        <f t="shared" si="21"/>
        <v>45736</v>
      </c>
      <c r="AR47" s="161">
        <f>VLOOKUP($AO47,[1]Plan1!$EW$172:$EZ$293,4)</f>
        <v>7276.54</v>
      </c>
      <c r="AS47" s="160">
        <f t="shared" si="22"/>
        <v>45767</v>
      </c>
      <c r="AT47" s="162">
        <f t="shared" si="23"/>
        <v>4.3006716003852752E-3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">
      <c r="A48" s="112">
        <f t="shared" si="10"/>
        <v>44709</v>
      </c>
      <c r="B48" s="113">
        <f t="shared" si="0"/>
        <v>1007.53917758</v>
      </c>
      <c r="C48" s="113">
        <f t="shared" si="24"/>
        <v>1000</v>
      </c>
      <c r="D48" s="114">
        <f t="shared" si="11"/>
        <v>6315.93</v>
      </c>
      <c r="E48" s="115">
        <f t="shared" si="116"/>
        <v>6382.88</v>
      </c>
      <c r="F48" s="116">
        <f t="shared" si="117"/>
        <v>44671</v>
      </c>
      <c r="G48" s="117">
        <f t="shared" si="1"/>
        <v>1.0600180812643467E-2</v>
      </c>
      <c r="H48" s="118">
        <f t="shared" si="26"/>
        <v>44732</v>
      </c>
      <c r="I48" s="118">
        <f t="shared" si="13"/>
        <v>44732</v>
      </c>
      <c r="J48" s="119">
        <f t="shared" si="14"/>
        <v>20</v>
      </c>
      <c r="K48" s="119">
        <f t="shared" si="119"/>
        <v>6</v>
      </c>
      <c r="L48" s="8">
        <f t="shared" si="15"/>
        <v>1.0031683199999999</v>
      </c>
      <c r="M48" s="120">
        <f t="shared" si="122"/>
        <v>1.0015317100000001</v>
      </c>
      <c r="N48" s="120">
        <f t="shared" si="77"/>
        <v>1.0015317100000001</v>
      </c>
      <c r="O48" s="113">
        <f t="shared" si="120"/>
        <v>1.00470488</v>
      </c>
      <c r="P48" s="113">
        <f t="shared" si="4"/>
        <v>1004.70488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0.12559999999999999</v>
      </c>
      <c r="U48" s="121">
        <f t="shared" si="79"/>
        <v>6</v>
      </c>
      <c r="V48" s="121">
        <v>252</v>
      </c>
      <c r="W48" s="120">
        <f t="shared" si="6"/>
        <v>1.002821025</v>
      </c>
      <c r="X48" s="113">
        <f t="shared" si="7"/>
        <v>2.8342975799999999</v>
      </c>
      <c r="Y48" s="113">
        <f t="shared" si="8"/>
        <v>0</v>
      </c>
      <c r="Z48" s="125" t="str">
        <f t="shared" si="28"/>
        <v>A+J=</v>
      </c>
      <c r="AA48" s="118">
        <f t="shared" si="29"/>
        <v>44732</v>
      </c>
      <c r="AB48" s="4"/>
      <c r="AC48" s="129">
        <f t="shared" si="30"/>
        <v>37</v>
      </c>
      <c r="AD48" s="135">
        <f t="shared" si="123"/>
        <v>45797</v>
      </c>
      <c r="AE48" s="131">
        <f t="shared" si="74"/>
        <v>1116.6936172800001</v>
      </c>
      <c r="AF48" s="133">
        <f t="shared" si="124"/>
        <v>19</v>
      </c>
      <c r="AG48" s="207">
        <f t="shared" si="56"/>
        <v>10.38279726</v>
      </c>
      <c r="AH48" s="141">
        <f t="shared" si="78"/>
        <v>0</v>
      </c>
      <c r="AI48" s="137">
        <v>0</v>
      </c>
      <c r="AJ48" s="131">
        <f t="shared" si="75"/>
        <v>10.38279726</v>
      </c>
      <c r="AK48" s="129">
        <f t="shared" si="36"/>
        <v>37</v>
      </c>
      <c r="AL48" s="138" t="s">
        <v>80</v>
      </c>
      <c r="AM48" s="135">
        <f t="shared" si="76"/>
        <v>45828</v>
      </c>
      <c r="AN48" s="7"/>
      <c r="AO48" s="135">
        <f t="shared" si="121"/>
        <v>45828</v>
      </c>
      <c r="AP48" s="161">
        <f>VLOOKUP($AO48,[1]Plan1!$EW$172:$EZ$293,2)</f>
        <v>7276.54</v>
      </c>
      <c r="AQ48" s="160">
        <f t="shared" si="21"/>
        <v>45767</v>
      </c>
      <c r="AR48" s="161">
        <f>VLOOKUP($AO48,[1]Plan1!$EW$172:$EZ$293,4)</f>
        <v>7276.54</v>
      </c>
      <c r="AS48" s="160">
        <f t="shared" si="22"/>
        <v>45797</v>
      </c>
      <c r="AT48" s="16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">
      <c r="A49" s="112">
        <f t="shared" si="10"/>
        <v>44710</v>
      </c>
      <c r="B49" s="113">
        <f t="shared" si="0"/>
        <v>1007.53917758</v>
      </c>
      <c r="C49" s="113">
        <f t="shared" si="24"/>
        <v>1000</v>
      </c>
      <c r="D49" s="114">
        <f t="shared" si="11"/>
        <v>6315.93</v>
      </c>
      <c r="E49" s="115">
        <f t="shared" si="116"/>
        <v>6382.88</v>
      </c>
      <c r="F49" s="116">
        <f t="shared" si="117"/>
        <v>44671</v>
      </c>
      <c r="G49" s="117">
        <f t="shared" si="1"/>
        <v>1.0600180812643467E-2</v>
      </c>
      <c r="H49" s="118">
        <f t="shared" si="26"/>
        <v>44732</v>
      </c>
      <c r="I49" s="118">
        <f t="shared" si="13"/>
        <v>44732</v>
      </c>
      <c r="J49" s="119">
        <f t="shared" si="14"/>
        <v>20</v>
      </c>
      <c r="K49" s="119">
        <f t="shared" si="119"/>
        <v>6</v>
      </c>
      <c r="L49" s="8">
        <f t="shared" si="15"/>
        <v>1.0031683199999999</v>
      </c>
      <c r="M49" s="120">
        <f t="shared" si="122"/>
        <v>1.0015317100000001</v>
      </c>
      <c r="N49" s="120">
        <f t="shared" si="77"/>
        <v>1.0015317100000001</v>
      </c>
      <c r="O49" s="113">
        <f t="shared" si="120"/>
        <v>1.00470488</v>
      </c>
      <c r="P49" s="113">
        <f t="shared" si="4"/>
        <v>1004.70488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0.12559999999999999</v>
      </c>
      <c r="U49" s="121">
        <f t="shared" si="79"/>
        <v>6</v>
      </c>
      <c r="V49" s="121">
        <v>252</v>
      </c>
      <c r="W49" s="120">
        <f t="shared" si="6"/>
        <v>1.002821025</v>
      </c>
      <c r="X49" s="113">
        <f t="shared" si="7"/>
        <v>2.8342975799999999</v>
      </c>
      <c r="Y49" s="113">
        <f t="shared" si="8"/>
        <v>0</v>
      </c>
      <c r="Z49" s="125" t="str">
        <f t="shared" si="28"/>
        <v>A+J=</v>
      </c>
      <c r="AA49" s="118">
        <f t="shared" si="29"/>
        <v>44732</v>
      </c>
      <c r="AB49" s="4"/>
      <c r="AC49" s="129">
        <f t="shared" si="30"/>
        <v>38</v>
      </c>
      <c r="AD49" s="135">
        <f t="shared" si="123"/>
        <v>45828</v>
      </c>
      <c r="AE49" s="131">
        <f t="shared" si="74"/>
        <v>1116.6936172800001</v>
      </c>
      <c r="AF49" s="133">
        <f t="shared" si="124"/>
        <v>22</v>
      </c>
      <c r="AG49" s="207">
        <f t="shared" si="56"/>
        <v>12.0309879</v>
      </c>
      <c r="AH49" s="141">
        <f t="shared" si="78"/>
        <v>0</v>
      </c>
      <c r="AI49" s="137">
        <v>0</v>
      </c>
      <c r="AJ49" s="131">
        <f t="shared" si="75"/>
        <v>12.0309879</v>
      </c>
      <c r="AK49" s="129">
        <f t="shared" si="36"/>
        <v>38</v>
      </c>
      <c r="AL49" s="138" t="s">
        <v>80</v>
      </c>
      <c r="AM49" s="135">
        <f t="shared" si="76"/>
        <v>45859</v>
      </c>
      <c r="AN49" s="7"/>
      <c r="AO49" s="135">
        <f t="shared" si="121"/>
        <v>45859</v>
      </c>
      <c r="AP49" s="161">
        <f>VLOOKUP($AO49,[1]Plan1!$EW$172:$EZ$293,2)</f>
        <v>7276.54</v>
      </c>
      <c r="AQ49" s="160">
        <f t="shared" si="21"/>
        <v>45798</v>
      </c>
      <c r="AR49" s="161">
        <f>VLOOKUP($AO49,[1]Plan1!$EW$172:$EZ$293,4)</f>
        <v>7276.54</v>
      </c>
      <c r="AS49" s="160">
        <f t="shared" si="22"/>
        <v>45829</v>
      </c>
      <c r="AT49" s="16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">
      <c r="A50" s="112">
        <f t="shared" si="10"/>
        <v>44711</v>
      </c>
      <c r="B50" s="113">
        <f t="shared" si="0"/>
        <v>1007.53917758</v>
      </c>
      <c r="C50" s="113">
        <f t="shared" si="24"/>
        <v>1000</v>
      </c>
      <c r="D50" s="114">
        <f t="shared" si="11"/>
        <v>6315.93</v>
      </c>
      <c r="E50" s="115">
        <f t="shared" si="116"/>
        <v>6382.88</v>
      </c>
      <c r="F50" s="116">
        <f t="shared" si="117"/>
        <v>44671</v>
      </c>
      <c r="G50" s="117">
        <f t="shared" si="1"/>
        <v>1.0600180812643467E-2</v>
      </c>
      <c r="H50" s="118">
        <f t="shared" si="26"/>
        <v>44732</v>
      </c>
      <c r="I50" s="118">
        <f t="shared" si="13"/>
        <v>44732</v>
      </c>
      <c r="J50" s="119">
        <f t="shared" si="14"/>
        <v>20</v>
      </c>
      <c r="K50" s="119">
        <f t="shared" si="119"/>
        <v>6</v>
      </c>
      <c r="L50" s="8">
        <f t="shared" si="15"/>
        <v>1.0031683199999999</v>
      </c>
      <c r="M50" s="120">
        <f t="shared" si="122"/>
        <v>1.0015317100000001</v>
      </c>
      <c r="N50" s="120">
        <f t="shared" si="77"/>
        <v>1.0015317100000001</v>
      </c>
      <c r="O50" s="113">
        <f t="shared" si="120"/>
        <v>1.00470488</v>
      </c>
      <c r="P50" s="113">
        <f t="shared" si="4"/>
        <v>1004.70488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0.12559999999999999</v>
      </c>
      <c r="U50" s="121">
        <f t="shared" si="79"/>
        <v>6</v>
      </c>
      <c r="V50" s="121">
        <v>252</v>
      </c>
      <c r="W50" s="120">
        <f t="shared" si="6"/>
        <v>1.002821025</v>
      </c>
      <c r="X50" s="113">
        <f t="shared" si="7"/>
        <v>2.8342975799999999</v>
      </c>
      <c r="Y50" s="113">
        <f t="shared" si="8"/>
        <v>0</v>
      </c>
      <c r="Z50" s="125" t="str">
        <f t="shared" si="28"/>
        <v>A+J=</v>
      </c>
      <c r="AA50" s="118">
        <f t="shared" si="29"/>
        <v>44732</v>
      </c>
      <c r="AB50" s="4"/>
      <c r="AC50" s="129">
        <f t="shared" si="30"/>
        <v>39</v>
      </c>
      <c r="AD50" s="135">
        <f t="shared" si="123"/>
        <v>45859</v>
      </c>
      <c r="AE50" s="131">
        <f t="shared" si="74"/>
        <v>1116.6936172800001</v>
      </c>
      <c r="AF50" s="133">
        <f t="shared" si="124"/>
        <v>21</v>
      </c>
      <c r="AG50" s="207">
        <f t="shared" si="56"/>
        <v>11.48132339</v>
      </c>
      <c r="AH50" s="141">
        <f t="shared" si="78"/>
        <v>0</v>
      </c>
      <c r="AI50" s="137">
        <v>0</v>
      </c>
      <c r="AJ50" s="131">
        <f t="shared" si="75"/>
        <v>11.48132339</v>
      </c>
      <c r="AK50" s="129">
        <f t="shared" si="36"/>
        <v>39</v>
      </c>
      <c r="AL50" s="138" t="s">
        <v>80</v>
      </c>
      <c r="AM50" s="135">
        <f t="shared" si="76"/>
        <v>45889</v>
      </c>
      <c r="AN50" s="7"/>
      <c r="AO50" s="135">
        <f t="shared" si="121"/>
        <v>45889</v>
      </c>
      <c r="AP50" s="161">
        <f>VLOOKUP($AO50,[1]Plan1!$EW$172:$EZ$293,2)</f>
        <v>7276.54</v>
      </c>
      <c r="AQ50" s="160">
        <f t="shared" si="21"/>
        <v>45828</v>
      </c>
      <c r="AR50" s="161">
        <f>VLOOKUP($AO50,[1]Plan1!$EW$172:$EZ$293,4)</f>
        <v>7276.54</v>
      </c>
      <c r="AS50" s="160">
        <f t="shared" si="22"/>
        <v>45858</v>
      </c>
      <c r="AT50" s="16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">
      <c r="A51" s="112">
        <f t="shared" si="10"/>
        <v>44712</v>
      </c>
      <c r="B51" s="113">
        <f t="shared" si="0"/>
        <v>1008.54392053</v>
      </c>
      <c r="C51" s="113">
        <f t="shared" si="24"/>
        <v>1000</v>
      </c>
      <c r="D51" s="114">
        <f t="shared" si="11"/>
        <v>6315.93</v>
      </c>
      <c r="E51" s="115">
        <f t="shared" si="116"/>
        <v>6382.88</v>
      </c>
      <c r="F51" s="116">
        <f t="shared" si="117"/>
        <v>44671</v>
      </c>
      <c r="G51" s="117">
        <f t="shared" si="1"/>
        <v>1.0600180812643467E-2</v>
      </c>
      <c r="H51" s="118">
        <f t="shared" si="26"/>
        <v>44732</v>
      </c>
      <c r="I51" s="118">
        <f t="shared" si="13"/>
        <v>44732</v>
      </c>
      <c r="J51" s="119">
        <f t="shared" si="14"/>
        <v>20</v>
      </c>
      <c r="K51" s="119">
        <f t="shared" si="119"/>
        <v>7</v>
      </c>
      <c r="L51" s="8">
        <f t="shared" si="15"/>
        <v>1.0036973499999999</v>
      </c>
      <c r="M51" s="120">
        <f t="shared" si="122"/>
        <v>1.0015317100000001</v>
      </c>
      <c r="N51" s="120">
        <f t="shared" si="77"/>
        <v>1.0015317100000001</v>
      </c>
      <c r="O51" s="113">
        <f t="shared" si="120"/>
        <v>1.00523472</v>
      </c>
      <c r="P51" s="113">
        <f t="shared" si="4"/>
        <v>1005.23472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0.12559999999999999</v>
      </c>
      <c r="U51" s="121">
        <f t="shared" si="79"/>
        <v>7</v>
      </c>
      <c r="V51" s="121">
        <v>252</v>
      </c>
      <c r="W51" s="120">
        <f t="shared" si="6"/>
        <v>1.0032919680000001</v>
      </c>
      <c r="X51" s="113">
        <f t="shared" si="7"/>
        <v>3.30920053</v>
      </c>
      <c r="Y51" s="113">
        <f t="shared" si="8"/>
        <v>0</v>
      </c>
      <c r="Z51" s="125" t="str">
        <f t="shared" si="28"/>
        <v>A+J=</v>
      </c>
      <c r="AA51" s="118">
        <f t="shared" si="29"/>
        <v>44732</v>
      </c>
      <c r="AB51" s="4"/>
      <c r="AC51" s="129">
        <f t="shared" si="30"/>
        <v>40</v>
      </c>
      <c r="AD51" s="135">
        <f t="shared" si="123"/>
        <v>45889</v>
      </c>
      <c r="AE51" s="131">
        <f t="shared" si="74"/>
        <v>1116.6936172800001</v>
      </c>
      <c r="AF51" s="133">
        <f t="shared" si="124"/>
        <v>22</v>
      </c>
      <c r="AG51" s="207">
        <f t="shared" si="56"/>
        <v>12.0309879</v>
      </c>
      <c r="AH51" s="141">
        <f t="shared" si="78"/>
        <v>0</v>
      </c>
      <c r="AI51" s="137">
        <v>0</v>
      </c>
      <c r="AJ51" s="131">
        <f t="shared" si="75"/>
        <v>12.0309879</v>
      </c>
      <c r="AK51" s="129">
        <f t="shared" si="36"/>
        <v>40</v>
      </c>
      <c r="AL51" s="138" t="s">
        <v>80</v>
      </c>
      <c r="AM51" s="135">
        <f t="shared" si="76"/>
        <v>45922</v>
      </c>
      <c r="AN51" s="7"/>
      <c r="AO51" s="135">
        <f t="shared" si="121"/>
        <v>45922</v>
      </c>
      <c r="AP51" s="161">
        <f>VLOOKUP($AO51,[1]Plan1!$EW$172:$EZ$293,2)</f>
        <v>7276.54</v>
      </c>
      <c r="AQ51" s="160">
        <f t="shared" si="21"/>
        <v>45860</v>
      </c>
      <c r="AR51" s="161">
        <f>VLOOKUP($AO51,[1]Plan1!$EW$172:$EZ$293,4)</f>
        <v>7276.54</v>
      </c>
      <c r="AS51" s="160">
        <f t="shared" si="22"/>
        <v>45891</v>
      </c>
      <c r="AT51" s="16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">
      <c r="A52" s="112">
        <f t="shared" si="10"/>
        <v>44713</v>
      </c>
      <c r="B52" s="113">
        <f t="shared" si="0"/>
        <v>1009.54966685</v>
      </c>
      <c r="C52" s="113">
        <f t="shared" si="24"/>
        <v>1000</v>
      </c>
      <c r="D52" s="114">
        <f t="shared" si="11"/>
        <v>6315.93</v>
      </c>
      <c r="E52" s="115">
        <f t="shared" si="116"/>
        <v>6382.88</v>
      </c>
      <c r="F52" s="116">
        <f t="shared" si="117"/>
        <v>44671</v>
      </c>
      <c r="G52" s="117">
        <f t="shared" si="1"/>
        <v>1.0600180812643467E-2</v>
      </c>
      <c r="H52" s="118">
        <f t="shared" si="26"/>
        <v>44732</v>
      </c>
      <c r="I52" s="118">
        <f t="shared" si="13"/>
        <v>44732</v>
      </c>
      <c r="J52" s="119">
        <f t="shared" si="14"/>
        <v>20</v>
      </c>
      <c r="K52" s="119">
        <f t="shared" si="119"/>
        <v>8</v>
      </c>
      <c r="L52" s="8">
        <f t="shared" si="15"/>
        <v>1.00422666</v>
      </c>
      <c r="M52" s="120">
        <f t="shared" si="122"/>
        <v>1.0015317100000001</v>
      </c>
      <c r="N52" s="120">
        <f t="shared" si="77"/>
        <v>1.0015317100000001</v>
      </c>
      <c r="O52" s="113">
        <f t="shared" si="120"/>
        <v>1.0057648400000001</v>
      </c>
      <c r="P52" s="113">
        <f t="shared" si="4"/>
        <v>1005.76484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0.12559999999999999</v>
      </c>
      <c r="U52" s="121">
        <f t="shared" si="79"/>
        <v>8</v>
      </c>
      <c r="V52" s="121">
        <v>252</v>
      </c>
      <c r="W52" s="120">
        <f t="shared" si="6"/>
        <v>1.0037631330000001</v>
      </c>
      <c r="X52" s="113">
        <f t="shared" si="7"/>
        <v>3.78482685</v>
      </c>
      <c r="Y52" s="113">
        <f t="shared" si="8"/>
        <v>0</v>
      </c>
      <c r="Z52" s="125" t="str">
        <f t="shared" si="28"/>
        <v>A+J=</v>
      </c>
      <c r="AA52" s="118">
        <f t="shared" si="29"/>
        <v>44732</v>
      </c>
      <c r="AB52" s="4"/>
      <c r="AC52" s="129">
        <f t="shared" si="30"/>
        <v>41</v>
      </c>
      <c r="AD52" s="135">
        <f t="shared" si="123"/>
        <v>45922</v>
      </c>
      <c r="AE52" s="131">
        <f t="shared" si="74"/>
        <v>1116.6936172800001</v>
      </c>
      <c r="AF52" s="133">
        <f t="shared" si="124"/>
        <v>23</v>
      </c>
      <c r="AG52" s="207">
        <f t="shared" si="56"/>
        <v>12.580920430000001</v>
      </c>
      <c r="AH52" s="141">
        <f t="shared" si="78"/>
        <v>0</v>
      </c>
      <c r="AI52" s="137">
        <v>0</v>
      </c>
      <c r="AJ52" s="131">
        <f t="shared" si="75"/>
        <v>12.580920430000001</v>
      </c>
      <c r="AK52" s="129">
        <f t="shared" si="36"/>
        <v>41</v>
      </c>
      <c r="AL52" s="138" t="s">
        <v>80</v>
      </c>
      <c r="AM52" s="135">
        <f t="shared" si="76"/>
        <v>45950</v>
      </c>
      <c r="AN52" s="7"/>
      <c r="AO52" s="135">
        <f t="shared" si="121"/>
        <v>45950</v>
      </c>
      <c r="AP52" s="161">
        <f>VLOOKUP($AO52,[1]Plan1!$EW$172:$EZ$293,2)</f>
        <v>7276.54</v>
      </c>
      <c r="AQ52" s="160">
        <f t="shared" si="21"/>
        <v>45889</v>
      </c>
      <c r="AR52" s="161">
        <f>VLOOKUP($AO52,[1]Plan1!$EW$172:$EZ$293,4)</f>
        <v>7276.54</v>
      </c>
      <c r="AS52" s="160">
        <f t="shared" si="22"/>
        <v>45920</v>
      </c>
      <c r="AT52" s="16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">
      <c r="A53" s="112">
        <f t="shared" si="10"/>
        <v>44714</v>
      </c>
      <c r="B53" s="113">
        <f t="shared" si="0"/>
        <v>1010.55641731</v>
      </c>
      <c r="C53" s="113">
        <f t="shared" si="24"/>
        <v>1000</v>
      </c>
      <c r="D53" s="114">
        <f t="shared" si="11"/>
        <v>6315.93</v>
      </c>
      <c r="E53" s="115">
        <f t="shared" si="116"/>
        <v>6382.88</v>
      </c>
      <c r="F53" s="116">
        <f t="shared" si="117"/>
        <v>44671</v>
      </c>
      <c r="G53" s="117">
        <f t="shared" si="1"/>
        <v>1.0600180812643467E-2</v>
      </c>
      <c r="H53" s="118">
        <f t="shared" si="26"/>
        <v>44732</v>
      </c>
      <c r="I53" s="118">
        <f t="shared" si="13"/>
        <v>44732</v>
      </c>
      <c r="J53" s="119">
        <f t="shared" si="14"/>
        <v>20</v>
      </c>
      <c r="K53" s="119">
        <f t="shared" si="119"/>
        <v>9</v>
      </c>
      <c r="L53" s="8">
        <f t="shared" si="15"/>
        <v>1.00475625</v>
      </c>
      <c r="M53" s="120">
        <f t="shared" si="122"/>
        <v>1.0015317100000001</v>
      </c>
      <c r="N53" s="120">
        <f t="shared" si="77"/>
        <v>1.0015317100000001</v>
      </c>
      <c r="O53" s="113">
        <f t="shared" si="120"/>
        <v>1.00629524</v>
      </c>
      <c r="P53" s="113">
        <f t="shared" si="4"/>
        <v>1006.29524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0.12559999999999999</v>
      </c>
      <c r="U53" s="121">
        <f t="shared" si="79"/>
        <v>9</v>
      </c>
      <c r="V53" s="121">
        <v>252</v>
      </c>
      <c r="W53" s="120">
        <f t="shared" si="6"/>
        <v>1.00423452</v>
      </c>
      <c r="X53" s="113">
        <f t="shared" si="7"/>
        <v>4.2611773099999999</v>
      </c>
      <c r="Y53" s="113">
        <f t="shared" si="8"/>
        <v>0</v>
      </c>
      <c r="Z53" s="125" t="str">
        <f t="shared" si="28"/>
        <v>A+J=</v>
      </c>
      <c r="AA53" s="118">
        <f t="shared" si="29"/>
        <v>44732</v>
      </c>
      <c r="AB53" s="4"/>
      <c r="AC53" s="129">
        <f t="shared" si="30"/>
        <v>42</v>
      </c>
      <c r="AD53" s="135">
        <f t="shared" si="123"/>
        <v>45950</v>
      </c>
      <c r="AE53" s="131">
        <f t="shared" si="74"/>
        <v>1116.6936172800001</v>
      </c>
      <c r="AF53" s="133">
        <f t="shared" si="124"/>
        <v>20</v>
      </c>
      <c r="AG53" s="207">
        <f t="shared" si="56"/>
        <v>10.931926880000001</v>
      </c>
      <c r="AH53" s="141">
        <f t="shared" si="78"/>
        <v>0</v>
      </c>
      <c r="AI53" s="137">
        <v>0</v>
      </c>
      <c r="AJ53" s="131">
        <f t="shared" si="75"/>
        <v>10.931926880000001</v>
      </c>
      <c r="AK53" s="129">
        <f t="shared" si="36"/>
        <v>42</v>
      </c>
      <c r="AL53" s="138" t="s">
        <v>80</v>
      </c>
      <c r="AM53" s="135">
        <f t="shared" si="76"/>
        <v>45982</v>
      </c>
      <c r="AN53" s="7"/>
      <c r="AO53" s="135">
        <f t="shared" si="121"/>
        <v>45982</v>
      </c>
      <c r="AP53" s="161">
        <f>VLOOKUP($AO53,[1]Plan1!$EW$172:$EZ$293,2)</f>
        <v>7276.54</v>
      </c>
      <c r="AQ53" s="160">
        <f t="shared" si="21"/>
        <v>45921</v>
      </c>
      <c r="AR53" s="161">
        <f>VLOOKUP($AO53,[1]Plan1!$EW$172:$EZ$293,4)</f>
        <v>7276.54</v>
      </c>
      <c r="AS53" s="160">
        <f t="shared" si="22"/>
        <v>45951</v>
      </c>
      <c r="AT53" s="16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">
      <c r="A54" s="112">
        <f t="shared" si="10"/>
        <v>44715</v>
      </c>
      <c r="B54" s="113">
        <f t="shared" si="0"/>
        <v>1011.56416059</v>
      </c>
      <c r="C54" s="113">
        <f t="shared" si="24"/>
        <v>1000</v>
      </c>
      <c r="D54" s="114">
        <f t="shared" si="11"/>
        <v>6315.93</v>
      </c>
      <c r="E54" s="115">
        <f t="shared" si="116"/>
        <v>6382.88</v>
      </c>
      <c r="F54" s="116">
        <f t="shared" si="117"/>
        <v>44671</v>
      </c>
      <c r="G54" s="117">
        <f t="shared" si="1"/>
        <v>1.0600180812643467E-2</v>
      </c>
      <c r="H54" s="118">
        <f t="shared" si="26"/>
        <v>44732</v>
      </c>
      <c r="I54" s="118">
        <f t="shared" si="13"/>
        <v>44732</v>
      </c>
      <c r="J54" s="119">
        <f t="shared" si="14"/>
        <v>20</v>
      </c>
      <c r="K54" s="119">
        <f t="shared" si="119"/>
        <v>10</v>
      </c>
      <c r="L54" s="8">
        <f t="shared" si="15"/>
        <v>1.0052861099999999</v>
      </c>
      <c r="M54" s="120">
        <f t="shared" si="122"/>
        <v>1.0015317100000001</v>
      </c>
      <c r="N54" s="120">
        <f t="shared" si="77"/>
        <v>1.0015317100000001</v>
      </c>
      <c r="O54" s="113">
        <f t="shared" si="120"/>
        <v>1.0068259100000001</v>
      </c>
      <c r="P54" s="113">
        <f t="shared" si="4"/>
        <v>1006.82591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0.12559999999999999</v>
      </c>
      <c r="U54" s="121">
        <f t="shared" si="79"/>
        <v>10</v>
      </c>
      <c r="V54" s="121">
        <v>252</v>
      </c>
      <c r="W54" s="120">
        <f t="shared" si="6"/>
        <v>1.0047061269999999</v>
      </c>
      <c r="X54" s="113">
        <f t="shared" si="7"/>
        <v>4.7382505899999998</v>
      </c>
      <c r="Y54" s="113">
        <f t="shared" si="8"/>
        <v>0</v>
      </c>
      <c r="Z54" s="125" t="str">
        <f t="shared" si="28"/>
        <v>A+J=</v>
      </c>
      <c r="AA54" s="118">
        <f t="shared" si="29"/>
        <v>44732</v>
      </c>
      <c r="AB54" s="4"/>
      <c r="AC54" s="129">
        <f t="shared" si="30"/>
        <v>43</v>
      </c>
      <c r="AD54" s="135">
        <f t="shared" si="123"/>
        <v>45982</v>
      </c>
      <c r="AE54" s="131">
        <f t="shared" si="74"/>
        <v>1116.6936172800001</v>
      </c>
      <c r="AF54" s="133">
        <f t="shared" si="124"/>
        <v>23</v>
      </c>
      <c r="AG54" s="207">
        <f t="shared" si="56"/>
        <v>12.580920430000001</v>
      </c>
      <c r="AH54" s="141">
        <f t="shared" si="78"/>
        <v>0</v>
      </c>
      <c r="AI54" s="137">
        <v>0</v>
      </c>
      <c r="AJ54" s="131">
        <f t="shared" si="75"/>
        <v>12.580920430000001</v>
      </c>
      <c r="AK54" s="129">
        <f t="shared" si="36"/>
        <v>43</v>
      </c>
      <c r="AL54" s="138" t="s">
        <v>80</v>
      </c>
      <c r="AM54" s="135">
        <f t="shared" si="76"/>
        <v>46013</v>
      </c>
      <c r="AN54" s="7"/>
      <c r="AO54" s="135">
        <f t="shared" si="121"/>
        <v>46013</v>
      </c>
      <c r="AP54" s="161">
        <f>VLOOKUP($AO54,[1]Plan1!$EW$172:$EZ$293,2)</f>
        <v>7276.54</v>
      </c>
      <c r="AQ54" s="160">
        <f t="shared" si="21"/>
        <v>45952</v>
      </c>
      <c r="AR54" s="161">
        <f>VLOOKUP($AO54,[1]Plan1!$EW$172:$EZ$293,4)</f>
        <v>7276.54</v>
      </c>
      <c r="AS54" s="160">
        <f t="shared" si="22"/>
        <v>45983</v>
      </c>
      <c r="AT54" s="16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">
      <c r="A55" s="112">
        <f t="shared" si="10"/>
        <v>44716</v>
      </c>
      <c r="B55" s="113">
        <f t="shared" si="0"/>
        <v>1012.5729205499999</v>
      </c>
      <c r="C55" s="113">
        <f t="shared" si="24"/>
        <v>1000</v>
      </c>
      <c r="D55" s="114">
        <f t="shared" si="11"/>
        <v>6315.93</v>
      </c>
      <c r="E55" s="115">
        <f t="shared" si="116"/>
        <v>6382.88</v>
      </c>
      <c r="F55" s="116">
        <f t="shared" si="117"/>
        <v>44671</v>
      </c>
      <c r="G55" s="117">
        <f t="shared" si="1"/>
        <v>1.0600180812643467E-2</v>
      </c>
      <c r="H55" s="118">
        <f t="shared" si="26"/>
        <v>44732</v>
      </c>
      <c r="I55" s="118">
        <f t="shared" si="13"/>
        <v>44732</v>
      </c>
      <c r="J55" s="119">
        <f t="shared" si="14"/>
        <v>20</v>
      </c>
      <c r="K55" s="119">
        <f t="shared" si="119"/>
        <v>11</v>
      </c>
      <c r="L55" s="8">
        <f t="shared" si="15"/>
        <v>1.00581626</v>
      </c>
      <c r="M55" s="120">
        <f t="shared" si="122"/>
        <v>1.0015317100000001</v>
      </c>
      <c r="N55" s="120">
        <f t="shared" si="77"/>
        <v>1.0015317100000001</v>
      </c>
      <c r="O55" s="113">
        <f t="shared" si="120"/>
        <v>1.00735687</v>
      </c>
      <c r="P55" s="113">
        <f t="shared" si="4"/>
        <v>1007.35687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0.12559999999999999</v>
      </c>
      <c r="U55" s="121">
        <f t="shared" si="79"/>
        <v>11</v>
      </c>
      <c r="V55" s="121">
        <v>252</v>
      </c>
      <c r="W55" s="120">
        <f t="shared" si="6"/>
        <v>1.0051779569999999</v>
      </c>
      <c r="X55" s="113">
        <f t="shared" si="7"/>
        <v>5.2160505500000003</v>
      </c>
      <c r="Y55" s="113">
        <f t="shared" si="8"/>
        <v>0</v>
      </c>
      <c r="Z55" s="125" t="str">
        <f t="shared" si="28"/>
        <v>A+J=</v>
      </c>
      <c r="AA55" s="118">
        <f t="shared" si="29"/>
        <v>44732</v>
      </c>
      <c r="AB55" s="4"/>
      <c r="AC55" s="129">
        <f t="shared" si="30"/>
        <v>44</v>
      </c>
      <c r="AD55" s="135">
        <f t="shared" si="123"/>
        <v>46013</v>
      </c>
      <c r="AE55" s="131">
        <f t="shared" si="74"/>
        <v>1116.6936172800001</v>
      </c>
      <c r="AF55" s="133">
        <f t="shared" si="124"/>
        <v>21</v>
      </c>
      <c r="AG55" s="207">
        <f t="shared" si="56"/>
        <v>11.48132339</v>
      </c>
      <c r="AH55" s="141">
        <f t="shared" si="78"/>
        <v>0</v>
      </c>
      <c r="AI55" s="137">
        <v>0</v>
      </c>
      <c r="AJ55" s="131">
        <f t="shared" si="75"/>
        <v>11.48132339</v>
      </c>
      <c r="AK55" s="129">
        <f t="shared" si="36"/>
        <v>44</v>
      </c>
      <c r="AL55" s="138" t="s">
        <v>80</v>
      </c>
      <c r="AM55" s="135">
        <f t="shared" si="76"/>
        <v>46042</v>
      </c>
      <c r="AN55" s="7"/>
      <c r="AO55" s="135">
        <f t="shared" si="121"/>
        <v>46042</v>
      </c>
      <c r="AP55" s="161">
        <f>VLOOKUP($AO55,[1]Plan1!$EW$172:$EZ$293,2)</f>
        <v>7276.54</v>
      </c>
      <c r="AQ55" s="160">
        <f t="shared" si="21"/>
        <v>45981</v>
      </c>
      <c r="AR55" s="161">
        <f>VLOOKUP($AO55,[1]Plan1!$EW$172:$EZ$293,4)</f>
        <v>7276.54</v>
      </c>
      <c r="AS55" s="160">
        <f t="shared" si="22"/>
        <v>46011</v>
      </c>
      <c r="AT55" s="16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">
      <c r="A56" s="112">
        <f t="shared" si="10"/>
        <v>44717</v>
      </c>
      <c r="B56" s="113">
        <f t="shared" si="0"/>
        <v>1012.5729205499999</v>
      </c>
      <c r="C56" s="113">
        <f t="shared" si="24"/>
        <v>1000</v>
      </c>
      <c r="D56" s="114">
        <f t="shared" si="11"/>
        <v>6315.93</v>
      </c>
      <c r="E56" s="115">
        <f t="shared" si="116"/>
        <v>6382.88</v>
      </c>
      <c r="F56" s="116">
        <f t="shared" si="117"/>
        <v>44671</v>
      </c>
      <c r="G56" s="117">
        <f t="shared" si="1"/>
        <v>1.0600180812643467E-2</v>
      </c>
      <c r="H56" s="118">
        <f t="shared" si="26"/>
        <v>44732</v>
      </c>
      <c r="I56" s="118">
        <f t="shared" si="13"/>
        <v>44732</v>
      </c>
      <c r="J56" s="119">
        <f t="shared" si="14"/>
        <v>20</v>
      </c>
      <c r="K56" s="119">
        <f t="shared" si="119"/>
        <v>11</v>
      </c>
      <c r="L56" s="8">
        <f t="shared" si="15"/>
        <v>1.00581626</v>
      </c>
      <c r="M56" s="120">
        <f t="shared" si="122"/>
        <v>1.0015317100000001</v>
      </c>
      <c r="N56" s="120">
        <f t="shared" si="77"/>
        <v>1.0015317100000001</v>
      </c>
      <c r="O56" s="113">
        <f t="shared" si="120"/>
        <v>1.00735687</v>
      </c>
      <c r="P56" s="113">
        <f t="shared" si="4"/>
        <v>1007.35687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0.12559999999999999</v>
      </c>
      <c r="U56" s="121">
        <f t="shared" si="79"/>
        <v>11</v>
      </c>
      <c r="V56" s="121">
        <v>252</v>
      </c>
      <c r="W56" s="120">
        <f t="shared" si="6"/>
        <v>1.0051779569999999</v>
      </c>
      <c r="X56" s="113">
        <f t="shared" si="7"/>
        <v>5.2160505500000003</v>
      </c>
      <c r="Y56" s="113">
        <f t="shared" si="8"/>
        <v>0</v>
      </c>
      <c r="Z56" s="125" t="str">
        <f t="shared" si="28"/>
        <v>A+J=</v>
      </c>
      <c r="AA56" s="118">
        <f t="shared" si="29"/>
        <v>44732</v>
      </c>
      <c r="AB56" s="4"/>
      <c r="AC56" s="129">
        <f t="shared" si="30"/>
        <v>45</v>
      </c>
      <c r="AD56" s="135">
        <f t="shared" si="123"/>
        <v>46042</v>
      </c>
      <c r="AE56" s="131">
        <f t="shared" si="74"/>
        <v>1116.6936172800001</v>
      </c>
      <c r="AF56" s="133">
        <f t="shared" si="124"/>
        <v>19</v>
      </c>
      <c r="AG56" s="207">
        <f t="shared" si="56"/>
        <v>10.38279726</v>
      </c>
      <c r="AH56" s="141">
        <f t="shared" si="78"/>
        <v>0</v>
      </c>
      <c r="AI56" s="137">
        <v>0</v>
      </c>
      <c r="AJ56" s="131">
        <f t="shared" si="75"/>
        <v>10.38279726</v>
      </c>
      <c r="AK56" s="129">
        <f t="shared" si="36"/>
        <v>45</v>
      </c>
      <c r="AL56" s="138" t="s">
        <v>80</v>
      </c>
      <c r="AM56" s="135">
        <f t="shared" si="76"/>
        <v>46073</v>
      </c>
      <c r="AN56" s="7"/>
      <c r="AO56" s="135">
        <f t="shared" si="121"/>
        <v>46073</v>
      </c>
      <c r="AP56" s="161">
        <f>VLOOKUP($AO56,[1]Plan1!$EW$172:$EZ$293,2)</f>
        <v>7276.54</v>
      </c>
      <c r="AQ56" s="160">
        <f t="shared" si="21"/>
        <v>46011</v>
      </c>
      <c r="AR56" s="161">
        <f>VLOOKUP($AO56,[1]Plan1!$EW$172:$EZ$293,4)</f>
        <v>7276.54</v>
      </c>
      <c r="AS56" s="160">
        <f t="shared" si="22"/>
        <v>46042</v>
      </c>
      <c r="AT56" s="16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">
      <c r="A57" s="112">
        <f t="shared" si="10"/>
        <v>44718</v>
      </c>
      <c r="B57" s="113">
        <f t="shared" si="0"/>
        <v>1012.5729205499999</v>
      </c>
      <c r="C57" s="113">
        <f t="shared" si="24"/>
        <v>1000</v>
      </c>
      <c r="D57" s="114">
        <f t="shared" si="11"/>
        <v>6315.93</v>
      </c>
      <c r="E57" s="115">
        <f t="shared" si="116"/>
        <v>6382.88</v>
      </c>
      <c r="F57" s="116">
        <f t="shared" si="117"/>
        <v>44671</v>
      </c>
      <c r="G57" s="117">
        <f t="shared" si="1"/>
        <v>1.0600180812643467E-2</v>
      </c>
      <c r="H57" s="118">
        <f t="shared" si="26"/>
        <v>44732</v>
      </c>
      <c r="I57" s="118">
        <f t="shared" si="13"/>
        <v>44732</v>
      </c>
      <c r="J57" s="119">
        <f t="shared" si="14"/>
        <v>20</v>
      </c>
      <c r="K57" s="119">
        <f t="shared" si="119"/>
        <v>11</v>
      </c>
      <c r="L57" s="8">
        <f t="shared" si="15"/>
        <v>1.00581626</v>
      </c>
      <c r="M57" s="120">
        <f t="shared" si="122"/>
        <v>1.0015317100000001</v>
      </c>
      <c r="N57" s="120">
        <f t="shared" si="77"/>
        <v>1.0015317100000001</v>
      </c>
      <c r="O57" s="113">
        <f t="shared" si="120"/>
        <v>1.00735687</v>
      </c>
      <c r="P57" s="113">
        <f t="shared" si="4"/>
        <v>1007.35687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0.12559999999999999</v>
      </c>
      <c r="U57" s="121">
        <f t="shared" si="79"/>
        <v>11</v>
      </c>
      <c r="V57" s="121">
        <v>252</v>
      </c>
      <c r="W57" s="120">
        <f t="shared" si="6"/>
        <v>1.0051779569999999</v>
      </c>
      <c r="X57" s="113">
        <f t="shared" si="7"/>
        <v>5.2160505500000003</v>
      </c>
      <c r="Y57" s="113">
        <f t="shared" si="8"/>
        <v>0</v>
      </c>
      <c r="Z57" s="125" t="str">
        <f t="shared" si="28"/>
        <v>A+J=</v>
      </c>
      <c r="AA57" s="118">
        <f t="shared" si="29"/>
        <v>44732</v>
      </c>
      <c r="AB57" s="4"/>
      <c r="AC57" s="129">
        <f t="shared" si="30"/>
        <v>46</v>
      </c>
      <c r="AD57" s="135">
        <f t="shared" si="123"/>
        <v>46073</v>
      </c>
      <c r="AE57" s="131">
        <f t="shared" si="74"/>
        <v>1116.6936172800001</v>
      </c>
      <c r="AF57" s="133">
        <f t="shared" si="124"/>
        <v>21</v>
      </c>
      <c r="AG57" s="207">
        <f t="shared" si="56"/>
        <v>11.48132339</v>
      </c>
      <c r="AH57" s="141">
        <f t="shared" si="78"/>
        <v>0</v>
      </c>
      <c r="AI57" s="137">
        <v>0</v>
      </c>
      <c r="AJ57" s="131">
        <f t="shared" si="75"/>
        <v>11.48132339</v>
      </c>
      <c r="AK57" s="129">
        <f t="shared" si="36"/>
        <v>46</v>
      </c>
      <c r="AL57" s="138" t="s">
        <v>80</v>
      </c>
      <c r="AM57" s="135">
        <f t="shared" si="76"/>
        <v>46101</v>
      </c>
      <c r="AN57" s="7"/>
      <c r="AO57" s="135">
        <f t="shared" si="121"/>
        <v>46101</v>
      </c>
      <c r="AP57" s="161">
        <f>VLOOKUP($AO57,[1]Plan1!$EW$172:$EZ$293,2)</f>
        <v>7276.54</v>
      </c>
      <c r="AQ57" s="160">
        <f t="shared" si="21"/>
        <v>46042</v>
      </c>
      <c r="AR57" s="161">
        <f>VLOOKUP($AO57,[1]Plan1!$EW$172:$EZ$293,4)</f>
        <v>7276.54</v>
      </c>
      <c r="AS57" s="160">
        <f t="shared" si="22"/>
        <v>46073</v>
      </c>
      <c r="AT57" s="16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">
      <c r="A58" s="112">
        <f t="shared" si="10"/>
        <v>44719</v>
      </c>
      <c r="B58" s="113">
        <f t="shared" si="0"/>
        <v>1013.58269493</v>
      </c>
      <c r="C58" s="113">
        <f t="shared" si="24"/>
        <v>1000</v>
      </c>
      <c r="D58" s="114">
        <f t="shared" si="11"/>
        <v>6315.93</v>
      </c>
      <c r="E58" s="115">
        <f t="shared" si="116"/>
        <v>6382.88</v>
      </c>
      <c r="F58" s="116">
        <f t="shared" si="117"/>
        <v>44671</v>
      </c>
      <c r="G58" s="117">
        <f t="shared" si="1"/>
        <v>1.0600180812643467E-2</v>
      </c>
      <c r="H58" s="118">
        <f t="shared" si="26"/>
        <v>44732</v>
      </c>
      <c r="I58" s="118">
        <f t="shared" si="13"/>
        <v>44732</v>
      </c>
      <c r="J58" s="119">
        <f t="shared" si="14"/>
        <v>20</v>
      </c>
      <c r="K58" s="119">
        <f t="shared" si="119"/>
        <v>12</v>
      </c>
      <c r="L58" s="8">
        <f t="shared" si="15"/>
        <v>1.00634669</v>
      </c>
      <c r="M58" s="120">
        <f t="shared" si="122"/>
        <v>1.0015317100000001</v>
      </c>
      <c r="N58" s="120">
        <f t="shared" si="77"/>
        <v>1.0015317100000001</v>
      </c>
      <c r="O58" s="113">
        <f t="shared" si="120"/>
        <v>1.0078881200000001</v>
      </c>
      <c r="P58" s="113">
        <f t="shared" si="4"/>
        <v>1007.88812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0.12559999999999999</v>
      </c>
      <c r="U58" s="121">
        <f t="shared" si="79"/>
        <v>12</v>
      </c>
      <c r="V58" s="121">
        <v>252</v>
      </c>
      <c r="W58" s="120">
        <f t="shared" si="6"/>
        <v>1.0056500070000001</v>
      </c>
      <c r="X58" s="113">
        <f t="shared" si="7"/>
        <v>5.6945749299999999</v>
      </c>
      <c r="Y58" s="113">
        <f t="shared" si="8"/>
        <v>0</v>
      </c>
      <c r="Z58" s="125" t="str">
        <f t="shared" si="28"/>
        <v>A+J=</v>
      </c>
      <c r="AA58" s="118">
        <f t="shared" si="29"/>
        <v>44732</v>
      </c>
      <c r="AB58" s="4"/>
      <c r="AC58" s="129">
        <f t="shared" si="30"/>
        <v>47</v>
      </c>
      <c r="AD58" s="135">
        <f t="shared" si="123"/>
        <v>46101</v>
      </c>
      <c r="AE58" s="131">
        <f t="shared" si="74"/>
        <v>1116.6936172800001</v>
      </c>
      <c r="AF58" s="133">
        <f t="shared" si="124"/>
        <v>20</v>
      </c>
      <c r="AG58" s="207">
        <f t="shared" si="56"/>
        <v>10.931926880000001</v>
      </c>
      <c r="AH58" s="141">
        <f t="shared" si="78"/>
        <v>0</v>
      </c>
      <c r="AI58" s="137">
        <v>0</v>
      </c>
      <c r="AJ58" s="131">
        <f t="shared" si="75"/>
        <v>10.931926880000001</v>
      </c>
      <c r="AK58" s="129">
        <f t="shared" si="36"/>
        <v>47</v>
      </c>
      <c r="AL58" s="138" t="s">
        <v>80</v>
      </c>
      <c r="AM58" s="135">
        <f t="shared" si="76"/>
        <v>46132</v>
      </c>
      <c r="AN58" s="7"/>
      <c r="AO58" s="135">
        <f t="shared" si="121"/>
        <v>46132</v>
      </c>
      <c r="AP58" s="161">
        <f>VLOOKUP($AO58,[1]Plan1!$EW$172:$EZ$293,2)</f>
        <v>7276.54</v>
      </c>
      <c r="AQ58" s="160">
        <f t="shared" si="21"/>
        <v>46073</v>
      </c>
      <c r="AR58" s="161">
        <f>VLOOKUP($AO58,[1]Plan1!$EW$172:$EZ$293,4)</f>
        <v>7276.54</v>
      </c>
      <c r="AS58" s="160">
        <f t="shared" si="22"/>
        <v>46101</v>
      </c>
      <c r="AT58" s="16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">
      <c r="A59" s="112">
        <f t="shared" si="10"/>
        <v>44720</v>
      </c>
      <c r="B59" s="113">
        <f t="shared" si="0"/>
        <v>1014.59345733</v>
      </c>
      <c r="C59" s="113">
        <f t="shared" si="24"/>
        <v>1000</v>
      </c>
      <c r="D59" s="114">
        <f t="shared" si="11"/>
        <v>6315.93</v>
      </c>
      <c r="E59" s="115">
        <f t="shared" si="116"/>
        <v>6382.88</v>
      </c>
      <c r="F59" s="116">
        <f t="shared" si="117"/>
        <v>44671</v>
      </c>
      <c r="G59" s="117">
        <f t="shared" si="1"/>
        <v>1.0600180812643467E-2</v>
      </c>
      <c r="H59" s="118">
        <f t="shared" si="26"/>
        <v>44732</v>
      </c>
      <c r="I59" s="118">
        <f t="shared" si="13"/>
        <v>44732</v>
      </c>
      <c r="J59" s="119">
        <f t="shared" si="14"/>
        <v>20</v>
      </c>
      <c r="K59" s="119">
        <f t="shared" si="119"/>
        <v>13</v>
      </c>
      <c r="L59" s="8">
        <f t="shared" si="15"/>
        <v>1.0068773900000001</v>
      </c>
      <c r="M59" s="120">
        <f t="shared" si="122"/>
        <v>1.0015317100000001</v>
      </c>
      <c r="N59" s="120">
        <f t="shared" si="77"/>
        <v>1.0015317100000001</v>
      </c>
      <c r="O59" s="113">
        <f t="shared" si="120"/>
        <v>1.0084196299999999</v>
      </c>
      <c r="P59" s="113">
        <f t="shared" si="4"/>
        <v>1008.41963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0.12559999999999999</v>
      </c>
      <c r="U59" s="121">
        <f t="shared" si="79"/>
        <v>13</v>
      </c>
      <c r="V59" s="121">
        <v>252</v>
      </c>
      <c r="W59" s="120">
        <f t="shared" si="6"/>
        <v>1.00612228</v>
      </c>
      <c r="X59" s="113">
        <f t="shared" si="7"/>
        <v>6.1738273299999999</v>
      </c>
      <c r="Y59" s="113">
        <f t="shared" si="8"/>
        <v>0</v>
      </c>
      <c r="Z59" s="125" t="str">
        <f t="shared" si="28"/>
        <v>A+J=</v>
      </c>
      <c r="AA59" s="118">
        <f t="shared" si="29"/>
        <v>44732</v>
      </c>
      <c r="AB59" s="4"/>
      <c r="AC59" s="129">
        <f t="shared" si="30"/>
        <v>48</v>
      </c>
      <c r="AD59" s="135">
        <f t="shared" si="123"/>
        <v>46132</v>
      </c>
      <c r="AE59" s="131">
        <f t="shared" si="74"/>
        <v>1116.6936172800001</v>
      </c>
      <c r="AF59" s="133">
        <f t="shared" si="124"/>
        <v>20</v>
      </c>
      <c r="AG59" s="207">
        <f t="shared" si="56"/>
        <v>10.931926880000001</v>
      </c>
      <c r="AH59" s="141">
        <f t="shared" si="78"/>
        <v>0</v>
      </c>
      <c r="AI59" s="137">
        <v>0</v>
      </c>
      <c r="AJ59" s="131">
        <f t="shared" si="75"/>
        <v>10.931926880000001</v>
      </c>
      <c r="AK59" s="129">
        <f t="shared" si="36"/>
        <v>48</v>
      </c>
      <c r="AL59" s="138" t="s">
        <v>80</v>
      </c>
      <c r="AM59" s="135">
        <f t="shared" si="76"/>
        <v>46162</v>
      </c>
      <c r="AN59" s="7"/>
      <c r="AO59" s="135">
        <f t="shared" si="121"/>
        <v>46162</v>
      </c>
      <c r="AP59" s="161">
        <f>VLOOKUP($AO59,[1]Plan1!$EW$172:$EZ$293,2)</f>
        <v>7276.54</v>
      </c>
      <c r="AQ59" s="160">
        <f t="shared" si="21"/>
        <v>46101</v>
      </c>
      <c r="AR59" s="161">
        <f>VLOOKUP($AO59,[1]Plan1!$EW$172:$EZ$293,4)</f>
        <v>7276.54</v>
      </c>
      <c r="AS59" s="160">
        <f t="shared" si="22"/>
        <v>46132</v>
      </c>
      <c r="AT59" s="16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">
      <c r="A60" s="112">
        <f t="shared" si="10"/>
        <v>44721</v>
      </c>
      <c r="B60" s="113">
        <f t="shared" si="0"/>
        <v>1015.6052366499999</v>
      </c>
      <c r="C60" s="113">
        <f t="shared" si="24"/>
        <v>1000</v>
      </c>
      <c r="D60" s="114">
        <f t="shared" si="11"/>
        <v>6315.93</v>
      </c>
      <c r="E60" s="115">
        <f t="shared" si="116"/>
        <v>6382.88</v>
      </c>
      <c r="F60" s="116">
        <f t="shared" si="117"/>
        <v>44671</v>
      </c>
      <c r="G60" s="117">
        <f t="shared" si="1"/>
        <v>1.0600180812643467E-2</v>
      </c>
      <c r="H60" s="118">
        <f t="shared" si="26"/>
        <v>44732</v>
      </c>
      <c r="I60" s="118">
        <f t="shared" si="13"/>
        <v>44732</v>
      </c>
      <c r="J60" s="119">
        <f t="shared" si="14"/>
        <v>20</v>
      </c>
      <c r="K60" s="119">
        <f t="shared" si="119"/>
        <v>14</v>
      </c>
      <c r="L60" s="8">
        <f t="shared" si="15"/>
        <v>1.00740838</v>
      </c>
      <c r="M60" s="120">
        <f t="shared" si="122"/>
        <v>1.0015317100000001</v>
      </c>
      <c r="N60" s="120">
        <f t="shared" si="77"/>
        <v>1.0015317100000001</v>
      </c>
      <c r="O60" s="113">
        <f t="shared" si="120"/>
        <v>1.00895143</v>
      </c>
      <c r="P60" s="113">
        <f t="shared" si="4"/>
        <v>1008.95143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0.12559999999999999</v>
      </c>
      <c r="U60" s="121">
        <f t="shared" si="79"/>
        <v>14</v>
      </c>
      <c r="V60" s="121">
        <v>252</v>
      </c>
      <c r="W60" s="120">
        <f t="shared" si="6"/>
        <v>1.0065947740000001</v>
      </c>
      <c r="X60" s="113">
        <f t="shared" si="7"/>
        <v>6.6538066499999999</v>
      </c>
      <c r="Y60" s="113">
        <f t="shared" si="8"/>
        <v>0</v>
      </c>
      <c r="Z60" s="125" t="str">
        <f t="shared" si="28"/>
        <v>A+J=</v>
      </c>
      <c r="AA60" s="118">
        <f t="shared" si="29"/>
        <v>44732</v>
      </c>
      <c r="AB60" s="4"/>
      <c r="AC60" s="129">
        <f t="shared" si="30"/>
        <v>49</v>
      </c>
      <c r="AD60" s="135">
        <f t="shared" si="123"/>
        <v>46162</v>
      </c>
      <c r="AE60" s="131">
        <f t="shared" si="74"/>
        <v>1116.6936172800001</v>
      </c>
      <c r="AF60" s="133">
        <f t="shared" si="124"/>
        <v>20</v>
      </c>
      <c r="AG60" s="207">
        <f t="shared" si="56"/>
        <v>10.931926880000001</v>
      </c>
      <c r="AH60" s="141">
        <f t="shared" si="78"/>
        <v>0</v>
      </c>
      <c r="AI60" s="137">
        <v>0</v>
      </c>
      <c r="AJ60" s="131">
        <f t="shared" si="75"/>
        <v>10.931926880000001</v>
      </c>
      <c r="AK60" s="129">
        <f t="shared" si="36"/>
        <v>49</v>
      </c>
      <c r="AL60" s="138" t="s">
        <v>80</v>
      </c>
      <c r="AM60" s="135">
        <f t="shared" si="76"/>
        <v>46195</v>
      </c>
      <c r="AN60" s="7"/>
      <c r="AO60" s="135">
        <f t="shared" si="121"/>
        <v>46195</v>
      </c>
      <c r="AP60" s="161">
        <f>VLOOKUP($AO60,[1]Plan1!$EW$172:$EZ$293,2)</f>
        <v>7276.54</v>
      </c>
      <c r="AQ60" s="160">
        <f t="shared" si="21"/>
        <v>46134</v>
      </c>
      <c r="AR60" s="161">
        <f>VLOOKUP($AO60,[1]Plan1!$EW$172:$EZ$293,4)</f>
        <v>7276.54</v>
      </c>
      <c r="AS60" s="160">
        <f t="shared" si="22"/>
        <v>46164</v>
      </c>
      <c r="AT60" s="16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">
      <c r="A61" s="112">
        <f t="shared" si="10"/>
        <v>44722</v>
      </c>
      <c r="B61" s="113">
        <f t="shared" si="0"/>
        <v>1016.61802461</v>
      </c>
      <c r="C61" s="113">
        <f t="shared" si="24"/>
        <v>1000</v>
      </c>
      <c r="D61" s="114">
        <f t="shared" si="11"/>
        <v>6315.93</v>
      </c>
      <c r="E61" s="115">
        <f t="shared" si="116"/>
        <v>6382.88</v>
      </c>
      <c r="F61" s="116">
        <f t="shared" si="117"/>
        <v>44671</v>
      </c>
      <c r="G61" s="117">
        <f t="shared" si="1"/>
        <v>1.0600180812643467E-2</v>
      </c>
      <c r="H61" s="118">
        <f t="shared" si="26"/>
        <v>44732</v>
      </c>
      <c r="I61" s="118">
        <f t="shared" si="13"/>
        <v>44732</v>
      </c>
      <c r="J61" s="119">
        <f t="shared" si="14"/>
        <v>20</v>
      </c>
      <c r="K61" s="119">
        <f t="shared" si="119"/>
        <v>15</v>
      </c>
      <c r="L61" s="8">
        <f t="shared" si="15"/>
        <v>1.00793964</v>
      </c>
      <c r="M61" s="120">
        <f t="shared" si="122"/>
        <v>1.0015317100000001</v>
      </c>
      <c r="N61" s="120">
        <f t="shared" si="77"/>
        <v>1.0015317100000001</v>
      </c>
      <c r="O61" s="113">
        <f t="shared" si="120"/>
        <v>1.0094835099999999</v>
      </c>
      <c r="P61" s="113">
        <f t="shared" si="4"/>
        <v>1009.48351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0.12559999999999999</v>
      </c>
      <c r="U61" s="121">
        <f t="shared" si="79"/>
        <v>15</v>
      </c>
      <c r="V61" s="121">
        <v>252</v>
      </c>
      <c r="W61" s="120">
        <f t="shared" si="6"/>
        <v>1.0070674900000001</v>
      </c>
      <c r="X61" s="113">
        <f t="shared" si="7"/>
        <v>7.1345146100000001</v>
      </c>
      <c r="Y61" s="113">
        <f t="shared" si="8"/>
        <v>0</v>
      </c>
      <c r="Z61" s="125" t="str">
        <f t="shared" si="28"/>
        <v>A+J=</v>
      </c>
      <c r="AA61" s="118">
        <f t="shared" si="29"/>
        <v>44732</v>
      </c>
      <c r="AB61" s="4"/>
      <c r="AC61" s="129">
        <f t="shared" si="30"/>
        <v>50</v>
      </c>
      <c r="AD61" s="135">
        <f t="shared" si="123"/>
        <v>46195</v>
      </c>
      <c r="AE61" s="131">
        <f t="shared" si="74"/>
        <v>1116.6936172800001</v>
      </c>
      <c r="AF61" s="133">
        <f t="shared" si="124"/>
        <v>22</v>
      </c>
      <c r="AG61" s="207">
        <f t="shared" si="56"/>
        <v>12.0309879</v>
      </c>
      <c r="AH61" s="141">
        <f t="shared" si="78"/>
        <v>0</v>
      </c>
      <c r="AI61" s="137">
        <v>0</v>
      </c>
      <c r="AJ61" s="131">
        <f t="shared" si="75"/>
        <v>12.0309879</v>
      </c>
      <c r="AK61" s="129">
        <f t="shared" si="36"/>
        <v>50</v>
      </c>
      <c r="AL61" s="138" t="s">
        <v>80</v>
      </c>
      <c r="AM61" s="135">
        <f t="shared" si="76"/>
        <v>46223</v>
      </c>
      <c r="AN61" s="7"/>
      <c r="AO61" s="135">
        <f t="shared" si="121"/>
        <v>46223</v>
      </c>
      <c r="AP61" s="161">
        <f>VLOOKUP($AO61,[1]Plan1!$EW$172:$EZ$293,2)</f>
        <v>7276.54</v>
      </c>
      <c r="AQ61" s="160">
        <f t="shared" si="21"/>
        <v>46162</v>
      </c>
      <c r="AR61" s="161">
        <f>VLOOKUP($AO61,[1]Plan1!$EW$172:$EZ$293,4)</f>
        <v>7276.54</v>
      </c>
      <c r="AS61" s="160">
        <f t="shared" si="22"/>
        <v>46193</v>
      </c>
      <c r="AT61" s="16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">
      <c r="A62" s="112">
        <f t="shared" si="10"/>
        <v>44723</v>
      </c>
      <c r="B62" s="113">
        <f t="shared" si="0"/>
        <v>1017.6318219399999</v>
      </c>
      <c r="C62" s="113">
        <f t="shared" si="24"/>
        <v>1000</v>
      </c>
      <c r="D62" s="114">
        <f t="shared" si="11"/>
        <v>6315.93</v>
      </c>
      <c r="E62" s="115">
        <f t="shared" si="116"/>
        <v>6382.88</v>
      </c>
      <c r="F62" s="116">
        <f t="shared" si="117"/>
        <v>44671</v>
      </c>
      <c r="G62" s="117">
        <f t="shared" si="1"/>
        <v>1.0600180812643467E-2</v>
      </c>
      <c r="H62" s="118">
        <f t="shared" si="26"/>
        <v>44732</v>
      </c>
      <c r="I62" s="118">
        <f t="shared" si="13"/>
        <v>44732</v>
      </c>
      <c r="J62" s="119">
        <f t="shared" si="14"/>
        <v>20</v>
      </c>
      <c r="K62" s="119">
        <f t="shared" si="119"/>
        <v>16</v>
      </c>
      <c r="L62" s="8">
        <f t="shared" si="15"/>
        <v>1.0084711900000001</v>
      </c>
      <c r="M62" s="120">
        <f t="shared" si="122"/>
        <v>1.0015317100000001</v>
      </c>
      <c r="N62" s="120">
        <f t="shared" si="77"/>
        <v>1.0015317100000001</v>
      </c>
      <c r="O62" s="113">
        <f t="shared" si="120"/>
        <v>1.0100158699999999</v>
      </c>
      <c r="P62" s="113">
        <f t="shared" si="4"/>
        <v>1010.0158699999999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0.12559999999999999</v>
      </c>
      <c r="U62" s="121">
        <f t="shared" si="79"/>
        <v>16</v>
      </c>
      <c r="V62" s="121">
        <v>252</v>
      </c>
      <c r="W62" s="120">
        <f t="shared" si="6"/>
        <v>1.007540428</v>
      </c>
      <c r="X62" s="113">
        <f t="shared" si="7"/>
        <v>7.6159519400000004</v>
      </c>
      <c r="Y62" s="113">
        <f t="shared" si="8"/>
        <v>0</v>
      </c>
      <c r="Z62" s="125" t="str">
        <f t="shared" si="28"/>
        <v>A+J=</v>
      </c>
      <c r="AA62" s="118">
        <f t="shared" si="29"/>
        <v>44732</v>
      </c>
      <c r="AB62" s="4"/>
      <c r="AC62" s="129">
        <f t="shared" si="30"/>
        <v>51</v>
      </c>
      <c r="AD62" s="135">
        <f t="shared" si="123"/>
        <v>46223</v>
      </c>
      <c r="AE62" s="131">
        <f t="shared" si="74"/>
        <v>1116.6936172800001</v>
      </c>
      <c r="AF62" s="133">
        <f t="shared" si="124"/>
        <v>20</v>
      </c>
      <c r="AG62" s="207">
        <f t="shared" si="56"/>
        <v>10.931926880000001</v>
      </c>
      <c r="AH62" s="141">
        <f t="shared" si="78"/>
        <v>0</v>
      </c>
      <c r="AI62" s="137">
        <v>0</v>
      </c>
      <c r="AJ62" s="131">
        <f t="shared" si="75"/>
        <v>10.931926880000001</v>
      </c>
      <c r="AK62" s="129">
        <f t="shared" si="36"/>
        <v>51</v>
      </c>
      <c r="AL62" s="138" t="s">
        <v>80</v>
      </c>
      <c r="AM62" s="135">
        <f t="shared" si="76"/>
        <v>46254</v>
      </c>
      <c r="AN62" s="7"/>
      <c r="AO62" s="135">
        <f t="shared" si="121"/>
        <v>46254</v>
      </c>
      <c r="AP62" s="161">
        <f>VLOOKUP($AO62,[1]Plan1!$EW$172:$EZ$293,2)</f>
        <v>7276.54</v>
      </c>
      <c r="AQ62" s="160">
        <f t="shared" si="21"/>
        <v>46193</v>
      </c>
      <c r="AR62" s="161">
        <f>VLOOKUP($AO62,[1]Plan1!$EW$172:$EZ$293,4)</f>
        <v>7276.54</v>
      </c>
      <c r="AS62" s="160">
        <f t="shared" si="22"/>
        <v>46223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">
      <c r="A63" s="112">
        <f t="shared" si="10"/>
        <v>44724</v>
      </c>
      <c r="B63" s="113">
        <f t="shared" si="0"/>
        <v>1017.6318219399999</v>
      </c>
      <c r="C63" s="113">
        <f t="shared" si="24"/>
        <v>1000</v>
      </c>
      <c r="D63" s="114">
        <f t="shared" si="11"/>
        <v>6315.93</v>
      </c>
      <c r="E63" s="115">
        <f t="shared" si="116"/>
        <v>6382.88</v>
      </c>
      <c r="F63" s="116">
        <f t="shared" si="117"/>
        <v>44671</v>
      </c>
      <c r="G63" s="117">
        <f t="shared" si="1"/>
        <v>1.0600180812643467E-2</v>
      </c>
      <c r="H63" s="118">
        <f t="shared" si="26"/>
        <v>44732</v>
      </c>
      <c r="I63" s="118">
        <f t="shared" si="13"/>
        <v>44732</v>
      </c>
      <c r="J63" s="119">
        <f t="shared" si="14"/>
        <v>20</v>
      </c>
      <c r="K63" s="119">
        <f t="shared" si="119"/>
        <v>16</v>
      </c>
      <c r="L63" s="8">
        <f t="shared" si="15"/>
        <v>1.0084711900000001</v>
      </c>
      <c r="M63" s="120">
        <f t="shared" si="122"/>
        <v>1.0015317100000001</v>
      </c>
      <c r="N63" s="120">
        <f t="shared" si="77"/>
        <v>1.0015317100000001</v>
      </c>
      <c r="O63" s="113">
        <f t="shared" si="120"/>
        <v>1.0100158699999999</v>
      </c>
      <c r="P63" s="113">
        <f t="shared" si="4"/>
        <v>1010.0158699999999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0.12559999999999999</v>
      </c>
      <c r="U63" s="121">
        <f t="shared" si="79"/>
        <v>16</v>
      </c>
      <c r="V63" s="121">
        <v>252</v>
      </c>
      <c r="W63" s="120">
        <f t="shared" si="6"/>
        <v>1.007540428</v>
      </c>
      <c r="X63" s="113">
        <f t="shared" si="7"/>
        <v>7.6159519400000004</v>
      </c>
      <c r="Y63" s="113">
        <f t="shared" si="8"/>
        <v>0</v>
      </c>
      <c r="Z63" s="125" t="str">
        <f t="shared" si="28"/>
        <v>A+J=</v>
      </c>
      <c r="AA63" s="118">
        <f t="shared" si="29"/>
        <v>44732</v>
      </c>
      <c r="AB63" s="4"/>
      <c r="AC63" s="129">
        <f t="shared" si="30"/>
        <v>52</v>
      </c>
      <c r="AD63" s="135">
        <f t="shared" si="123"/>
        <v>46254</v>
      </c>
      <c r="AE63" s="131">
        <f t="shared" si="74"/>
        <v>1116.6936172800001</v>
      </c>
      <c r="AF63" s="133">
        <f t="shared" si="124"/>
        <v>23</v>
      </c>
      <c r="AG63" s="207">
        <f t="shared" si="56"/>
        <v>12.580920430000001</v>
      </c>
      <c r="AH63" s="141">
        <f t="shared" si="78"/>
        <v>0</v>
      </c>
      <c r="AI63" s="137">
        <v>0</v>
      </c>
      <c r="AJ63" s="131">
        <f t="shared" si="75"/>
        <v>12.580920430000001</v>
      </c>
      <c r="AK63" s="129">
        <f t="shared" si="36"/>
        <v>52</v>
      </c>
      <c r="AL63" s="138" t="s">
        <v>80</v>
      </c>
      <c r="AM63" s="135">
        <f t="shared" si="76"/>
        <v>46286</v>
      </c>
      <c r="AN63" s="7"/>
      <c r="AO63" s="135">
        <f t="shared" si="121"/>
        <v>46286</v>
      </c>
      <c r="AP63" s="161">
        <f>VLOOKUP($AO63,[1]Plan1!$EW$172:$EZ$293,2)</f>
        <v>7276.54</v>
      </c>
      <c r="AQ63" s="160">
        <f t="shared" si="21"/>
        <v>46224</v>
      </c>
      <c r="AR63" s="161">
        <f>VLOOKUP($AO63,[1]Plan1!$EW$172:$EZ$293,4)</f>
        <v>7276.54</v>
      </c>
      <c r="AS63" s="160">
        <f t="shared" si="22"/>
        <v>46255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">
      <c r="A64" s="112">
        <f t="shared" si="10"/>
        <v>44725</v>
      </c>
      <c r="B64" s="113">
        <f t="shared" si="0"/>
        <v>1017.6318219399999</v>
      </c>
      <c r="C64" s="113">
        <f t="shared" si="24"/>
        <v>1000</v>
      </c>
      <c r="D64" s="114">
        <f t="shared" si="11"/>
        <v>6315.93</v>
      </c>
      <c r="E64" s="115">
        <f t="shared" si="116"/>
        <v>6382.88</v>
      </c>
      <c r="F64" s="116">
        <f t="shared" si="117"/>
        <v>44671</v>
      </c>
      <c r="G64" s="117">
        <f t="shared" si="1"/>
        <v>1.0600180812643467E-2</v>
      </c>
      <c r="H64" s="118">
        <f t="shared" si="26"/>
        <v>44732</v>
      </c>
      <c r="I64" s="118">
        <f t="shared" si="13"/>
        <v>44732</v>
      </c>
      <c r="J64" s="119">
        <f t="shared" si="14"/>
        <v>20</v>
      </c>
      <c r="K64" s="119">
        <f t="shared" si="119"/>
        <v>16</v>
      </c>
      <c r="L64" s="8">
        <f t="shared" si="15"/>
        <v>1.0084711900000001</v>
      </c>
      <c r="M64" s="120">
        <f t="shared" si="122"/>
        <v>1.0015317100000001</v>
      </c>
      <c r="N64" s="120">
        <f t="shared" si="77"/>
        <v>1.0015317100000001</v>
      </c>
      <c r="O64" s="113">
        <f t="shared" si="120"/>
        <v>1.0100158699999999</v>
      </c>
      <c r="P64" s="113">
        <f t="shared" si="4"/>
        <v>1010.0158699999999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0.12559999999999999</v>
      </c>
      <c r="U64" s="121">
        <f t="shared" si="79"/>
        <v>16</v>
      </c>
      <c r="V64" s="121">
        <v>252</v>
      </c>
      <c r="W64" s="120">
        <f t="shared" si="6"/>
        <v>1.007540428</v>
      </c>
      <c r="X64" s="113">
        <f t="shared" si="7"/>
        <v>7.6159519400000004</v>
      </c>
      <c r="Y64" s="113">
        <f t="shared" si="8"/>
        <v>0</v>
      </c>
      <c r="Z64" s="125" t="str">
        <f t="shared" si="28"/>
        <v>A+J=</v>
      </c>
      <c r="AA64" s="118">
        <f t="shared" si="29"/>
        <v>44732</v>
      </c>
      <c r="AB64" s="4"/>
      <c r="AC64" s="129">
        <f t="shared" si="30"/>
        <v>53</v>
      </c>
      <c r="AD64" s="135">
        <f t="shared" si="123"/>
        <v>46286</v>
      </c>
      <c r="AE64" s="131">
        <f t="shared" si="74"/>
        <v>1116.6936172800001</v>
      </c>
      <c r="AF64" s="133">
        <f t="shared" si="124"/>
        <v>21</v>
      </c>
      <c r="AG64" s="207">
        <f t="shared" si="56"/>
        <v>11.48132339</v>
      </c>
      <c r="AH64" s="141">
        <f t="shared" si="78"/>
        <v>0</v>
      </c>
      <c r="AI64" s="137">
        <v>0</v>
      </c>
      <c r="AJ64" s="131">
        <f t="shared" si="75"/>
        <v>11.48132339</v>
      </c>
      <c r="AK64" s="129">
        <f t="shared" si="36"/>
        <v>53</v>
      </c>
      <c r="AL64" s="138" t="s">
        <v>80</v>
      </c>
      <c r="AM64" s="135">
        <f t="shared" si="76"/>
        <v>46315</v>
      </c>
      <c r="AN64" s="7"/>
      <c r="AO64" s="135">
        <f t="shared" si="121"/>
        <v>46315</v>
      </c>
      <c r="AP64" s="161">
        <f>VLOOKUP($AO64,[1]Plan1!$EW$172:$EZ$293,2)</f>
        <v>7276.54</v>
      </c>
      <c r="AQ64" s="160">
        <f t="shared" si="21"/>
        <v>46254</v>
      </c>
      <c r="AR64" s="161">
        <f>VLOOKUP($AO64,[1]Plan1!$EW$172:$EZ$293,4)</f>
        <v>7276.54</v>
      </c>
      <c r="AS64" s="160">
        <f t="shared" si="22"/>
        <v>46285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">
      <c r="A65" s="112">
        <f t="shared" si="10"/>
        <v>44726</v>
      </c>
      <c r="B65" s="113">
        <f t="shared" si="0"/>
        <v>1018.6466294099999</v>
      </c>
      <c r="C65" s="113">
        <f t="shared" si="24"/>
        <v>1000</v>
      </c>
      <c r="D65" s="114">
        <f t="shared" si="11"/>
        <v>6315.93</v>
      </c>
      <c r="E65" s="115">
        <f t="shared" si="116"/>
        <v>6382.88</v>
      </c>
      <c r="F65" s="116">
        <f t="shared" si="117"/>
        <v>44671</v>
      </c>
      <c r="G65" s="117">
        <f t="shared" si="1"/>
        <v>1.0600180812643467E-2</v>
      </c>
      <c r="H65" s="118">
        <f t="shared" si="26"/>
        <v>44732</v>
      </c>
      <c r="I65" s="118">
        <f t="shared" si="13"/>
        <v>44732</v>
      </c>
      <c r="J65" s="119">
        <f t="shared" si="14"/>
        <v>20</v>
      </c>
      <c r="K65" s="119">
        <f t="shared" si="119"/>
        <v>17</v>
      </c>
      <c r="L65" s="8">
        <f t="shared" si="15"/>
        <v>1.00900301</v>
      </c>
      <c r="M65" s="120">
        <f t="shared" si="122"/>
        <v>1.0015317100000001</v>
      </c>
      <c r="N65" s="120">
        <f t="shared" si="77"/>
        <v>1.0015317100000001</v>
      </c>
      <c r="O65" s="113">
        <f t="shared" si="120"/>
        <v>1.01054851</v>
      </c>
      <c r="P65" s="113">
        <f t="shared" si="4"/>
        <v>1010.54851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0.12559999999999999</v>
      </c>
      <c r="U65" s="121">
        <f t="shared" si="79"/>
        <v>17</v>
      </c>
      <c r="V65" s="121">
        <v>252</v>
      </c>
      <c r="W65" s="120">
        <f t="shared" si="6"/>
        <v>1.0080135880000001</v>
      </c>
      <c r="X65" s="113">
        <f t="shared" si="7"/>
        <v>8.0981194100000007</v>
      </c>
      <c r="Y65" s="113">
        <f t="shared" si="8"/>
        <v>0</v>
      </c>
      <c r="Z65" s="125" t="str">
        <f t="shared" si="28"/>
        <v>A+J=</v>
      </c>
      <c r="AA65" s="118">
        <f t="shared" si="29"/>
        <v>44732</v>
      </c>
      <c r="AB65" s="4"/>
      <c r="AC65" s="129">
        <f t="shared" si="30"/>
        <v>54</v>
      </c>
      <c r="AD65" s="135">
        <f t="shared" si="123"/>
        <v>46315</v>
      </c>
      <c r="AE65" s="131">
        <f t="shared" si="74"/>
        <v>1116.6936172800001</v>
      </c>
      <c r="AF65" s="133">
        <f t="shared" si="124"/>
        <v>20</v>
      </c>
      <c r="AG65" s="207">
        <f t="shared" si="56"/>
        <v>10.931926880000001</v>
      </c>
      <c r="AH65" s="141">
        <f t="shared" si="78"/>
        <v>0</v>
      </c>
      <c r="AI65" s="137">
        <v>0</v>
      </c>
      <c r="AJ65" s="131">
        <f t="shared" si="75"/>
        <v>10.931926880000001</v>
      </c>
      <c r="AK65" s="129">
        <f t="shared" si="36"/>
        <v>54</v>
      </c>
      <c r="AL65" s="138" t="s">
        <v>80</v>
      </c>
      <c r="AM65" s="135">
        <f t="shared" si="76"/>
        <v>46349</v>
      </c>
      <c r="AN65" s="7"/>
      <c r="AO65" s="135">
        <f t="shared" si="121"/>
        <v>46349</v>
      </c>
      <c r="AP65" s="161">
        <f>VLOOKUP($AO65,[1]Plan1!$EW$172:$EZ$293,2)</f>
        <v>7276.54</v>
      </c>
      <c r="AQ65" s="160">
        <f t="shared" si="21"/>
        <v>46288</v>
      </c>
      <c r="AR65" s="161">
        <f>VLOOKUP($AO65,[1]Plan1!$EW$172:$EZ$293,4)</f>
        <v>7276.54</v>
      </c>
      <c r="AS65" s="160">
        <f t="shared" si="22"/>
        <v>46318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">
      <c r="A66" s="112">
        <f t="shared" si="10"/>
        <v>44727</v>
      </c>
      <c r="B66" s="113">
        <f t="shared" si="0"/>
        <v>1019.66244877</v>
      </c>
      <c r="C66" s="113">
        <f t="shared" si="24"/>
        <v>1000</v>
      </c>
      <c r="D66" s="114">
        <f t="shared" si="11"/>
        <v>6315.93</v>
      </c>
      <c r="E66" s="115">
        <f t="shared" si="116"/>
        <v>6382.88</v>
      </c>
      <c r="F66" s="116">
        <f t="shared" si="117"/>
        <v>44671</v>
      </c>
      <c r="G66" s="117">
        <f t="shared" si="1"/>
        <v>1.0600180812643467E-2</v>
      </c>
      <c r="H66" s="118">
        <f t="shared" si="26"/>
        <v>44732</v>
      </c>
      <c r="I66" s="118">
        <f t="shared" si="13"/>
        <v>44732</v>
      </c>
      <c r="J66" s="119">
        <f t="shared" si="14"/>
        <v>20</v>
      </c>
      <c r="K66" s="119">
        <f t="shared" si="119"/>
        <v>18</v>
      </c>
      <c r="L66" s="8">
        <f t="shared" si="15"/>
        <v>1.00953512</v>
      </c>
      <c r="M66" s="120">
        <f t="shared" si="122"/>
        <v>1.0015317100000001</v>
      </c>
      <c r="N66" s="120">
        <f t="shared" si="77"/>
        <v>1.0015317100000001</v>
      </c>
      <c r="O66" s="113">
        <f t="shared" si="120"/>
        <v>1.0110814299999999</v>
      </c>
      <c r="P66" s="113">
        <f t="shared" si="4"/>
        <v>1011.08143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0.12559999999999999</v>
      </c>
      <c r="U66" s="121">
        <f t="shared" si="79"/>
        <v>18</v>
      </c>
      <c r="V66" s="121">
        <v>252</v>
      </c>
      <c r="W66" s="120">
        <f t="shared" si="6"/>
        <v>1.008486971</v>
      </c>
      <c r="X66" s="113">
        <f t="shared" si="7"/>
        <v>8.58101877</v>
      </c>
      <c r="Y66" s="113">
        <f t="shared" si="8"/>
        <v>0</v>
      </c>
      <c r="Z66" s="125" t="str">
        <f t="shared" si="28"/>
        <v>A+J=</v>
      </c>
      <c r="AA66" s="118">
        <f t="shared" si="29"/>
        <v>44732</v>
      </c>
      <c r="AB66" s="4"/>
      <c r="AC66" s="129">
        <f t="shared" si="30"/>
        <v>55</v>
      </c>
      <c r="AD66" s="135">
        <f t="shared" si="123"/>
        <v>46349</v>
      </c>
      <c r="AE66" s="131">
        <f t="shared" si="74"/>
        <v>1116.6936172800001</v>
      </c>
      <c r="AF66" s="133">
        <f t="shared" si="124"/>
        <v>22</v>
      </c>
      <c r="AG66" s="207">
        <f t="shared" si="56"/>
        <v>12.0309879</v>
      </c>
      <c r="AH66" s="141">
        <f t="shared" si="78"/>
        <v>0</v>
      </c>
      <c r="AI66" s="137">
        <v>0</v>
      </c>
      <c r="AJ66" s="131">
        <f t="shared" si="75"/>
        <v>12.0309879</v>
      </c>
      <c r="AK66" s="129">
        <f t="shared" si="36"/>
        <v>55</v>
      </c>
      <c r="AL66" s="138" t="s">
        <v>80</v>
      </c>
      <c r="AM66" s="135">
        <f t="shared" si="76"/>
        <v>46377</v>
      </c>
      <c r="AN66" s="7"/>
      <c r="AO66" s="135">
        <f t="shared" si="121"/>
        <v>46377</v>
      </c>
      <c r="AP66" s="161">
        <f>VLOOKUP($AO66,[1]Plan1!$EW$172:$EZ$293,2)</f>
        <v>7276.54</v>
      </c>
      <c r="AQ66" s="160">
        <f t="shared" si="21"/>
        <v>46316</v>
      </c>
      <c r="AR66" s="161">
        <f>VLOOKUP($AO66,[1]Plan1!$EW$172:$EZ$293,4)</f>
        <v>7276.54</v>
      </c>
      <c r="AS66" s="160">
        <f t="shared" si="22"/>
        <v>46347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">
      <c r="A67" s="112">
        <f t="shared" si="10"/>
        <v>44728</v>
      </c>
      <c r="B67" s="113">
        <f t="shared" si="0"/>
        <v>1020.67928986</v>
      </c>
      <c r="C67" s="113">
        <f t="shared" si="24"/>
        <v>1000</v>
      </c>
      <c r="D67" s="114">
        <f t="shared" si="11"/>
        <v>6315.93</v>
      </c>
      <c r="E67" s="115">
        <f t="shared" si="116"/>
        <v>6382.88</v>
      </c>
      <c r="F67" s="116">
        <f t="shared" si="117"/>
        <v>44671</v>
      </c>
      <c r="G67" s="117">
        <f t="shared" si="1"/>
        <v>1.0600180812643467E-2</v>
      </c>
      <c r="H67" s="118">
        <f t="shared" si="26"/>
        <v>44732</v>
      </c>
      <c r="I67" s="118">
        <f t="shared" si="13"/>
        <v>44732</v>
      </c>
      <c r="J67" s="119">
        <f t="shared" si="14"/>
        <v>20</v>
      </c>
      <c r="K67" s="119">
        <f t="shared" si="119"/>
        <v>19</v>
      </c>
      <c r="L67" s="8">
        <f t="shared" si="15"/>
        <v>1.0100675100000001</v>
      </c>
      <c r="M67" s="120">
        <f t="shared" si="122"/>
        <v>1.0015317100000001</v>
      </c>
      <c r="N67" s="120">
        <f t="shared" si="77"/>
        <v>1.0015317100000001</v>
      </c>
      <c r="O67" s="113">
        <f t="shared" si="120"/>
        <v>1.0116146399999999</v>
      </c>
      <c r="P67" s="113">
        <f t="shared" si="4"/>
        <v>1011.61464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0.12559999999999999</v>
      </c>
      <c r="U67" s="121">
        <f t="shared" si="79"/>
        <v>19</v>
      </c>
      <c r="V67" s="121">
        <v>252</v>
      </c>
      <c r="W67" s="120">
        <f t="shared" si="6"/>
        <v>1.008960576</v>
      </c>
      <c r="X67" s="113">
        <f t="shared" si="7"/>
        <v>9.0646498599999994</v>
      </c>
      <c r="Y67" s="113">
        <f t="shared" si="8"/>
        <v>0</v>
      </c>
      <c r="Z67" s="125" t="str">
        <f t="shared" si="28"/>
        <v>A+J=</v>
      </c>
      <c r="AA67" s="118">
        <f t="shared" si="29"/>
        <v>44732</v>
      </c>
      <c r="AB67" s="4"/>
      <c r="AC67" s="129">
        <f t="shared" si="30"/>
        <v>56</v>
      </c>
      <c r="AD67" s="135">
        <f t="shared" si="123"/>
        <v>46377</v>
      </c>
      <c r="AE67" s="131">
        <f t="shared" si="74"/>
        <v>1116.6936172800001</v>
      </c>
      <c r="AF67" s="133">
        <f t="shared" si="124"/>
        <v>20</v>
      </c>
      <c r="AG67" s="207">
        <f t="shared" si="56"/>
        <v>10.931926880000001</v>
      </c>
      <c r="AH67" s="141">
        <f t="shared" si="78"/>
        <v>0</v>
      </c>
      <c r="AI67" s="137">
        <v>0</v>
      </c>
      <c r="AJ67" s="131">
        <f t="shared" si="75"/>
        <v>10.931926880000001</v>
      </c>
      <c r="AK67" s="129">
        <f t="shared" si="36"/>
        <v>56</v>
      </c>
      <c r="AL67" s="138" t="s">
        <v>80</v>
      </c>
      <c r="AM67" s="135">
        <f t="shared" si="76"/>
        <v>46407</v>
      </c>
      <c r="AN67" s="7"/>
      <c r="AO67" s="135">
        <f t="shared" si="121"/>
        <v>46407</v>
      </c>
      <c r="AP67" s="161">
        <f>VLOOKUP($AO67,[1]Plan1!$EW$172:$EZ$293,2)</f>
        <v>7276.54</v>
      </c>
      <c r="AQ67" s="160">
        <f t="shared" si="21"/>
        <v>46346</v>
      </c>
      <c r="AR67" s="161">
        <f>VLOOKUP($AO67,[1]Plan1!$EW$172:$EZ$293,4)</f>
        <v>7276.54</v>
      </c>
      <c r="AS67" s="160">
        <f t="shared" si="22"/>
        <v>46376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">
      <c r="A68" s="112">
        <f t="shared" si="10"/>
        <v>44729</v>
      </c>
      <c r="B68" s="113">
        <f t="shared" si="0"/>
        <v>1020.67928986</v>
      </c>
      <c r="C68" s="113">
        <f t="shared" si="24"/>
        <v>1000</v>
      </c>
      <c r="D68" s="114">
        <f t="shared" si="11"/>
        <v>6315.93</v>
      </c>
      <c r="E68" s="115">
        <f t="shared" si="116"/>
        <v>6382.88</v>
      </c>
      <c r="F68" s="116">
        <f t="shared" si="117"/>
        <v>44671</v>
      </c>
      <c r="G68" s="117">
        <f t="shared" si="1"/>
        <v>1.0600180812643467E-2</v>
      </c>
      <c r="H68" s="118">
        <f t="shared" si="26"/>
        <v>44732</v>
      </c>
      <c r="I68" s="118">
        <f t="shared" si="13"/>
        <v>44732</v>
      </c>
      <c r="J68" s="119">
        <f t="shared" si="14"/>
        <v>20</v>
      </c>
      <c r="K68" s="119">
        <f t="shared" si="119"/>
        <v>19</v>
      </c>
      <c r="L68" s="8">
        <f t="shared" si="15"/>
        <v>1.0100675100000001</v>
      </c>
      <c r="M68" s="120">
        <f t="shared" si="122"/>
        <v>1.0015317100000001</v>
      </c>
      <c r="N68" s="120">
        <f t="shared" si="77"/>
        <v>1.0015317100000001</v>
      </c>
      <c r="O68" s="113">
        <f t="shared" si="120"/>
        <v>1.0116146399999999</v>
      </c>
      <c r="P68" s="113">
        <f t="shared" si="4"/>
        <v>1011.61464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0.12559999999999999</v>
      </c>
      <c r="U68" s="121">
        <f t="shared" si="79"/>
        <v>19</v>
      </c>
      <c r="V68" s="121">
        <v>252</v>
      </c>
      <c r="W68" s="120">
        <f t="shared" si="6"/>
        <v>1.008960576</v>
      </c>
      <c r="X68" s="113">
        <f t="shared" si="7"/>
        <v>9.0646498599999994</v>
      </c>
      <c r="Y68" s="113">
        <f t="shared" si="8"/>
        <v>0</v>
      </c>
      <c r="Z68" s="125" t="str">
        <f t="shared" si="28"/>
        <v>A+J=</v>
      </c>
      <c r="AA68" s="118">
        <f t="shared" si="29"/>
        <v>44732</v>
      </c>
      <c r="AB68" s="4"/>
      <c r="AC68" s="129">
        <f t="shared" si="30"/>
        <v>57</v>
      </c>
      <c r="AD68" s="135">
        <f t="shared" si="123"/>
        <v>46407</v>
      </c>
      <c r="AE68" s="131">
        <f t="shared" si="74"/>
        <v>1116.6936172800001</v>
      </c>
      <c r="AF68" s="133">
        <f t="shared" si="124"/>
        <v>20</v>
      </c>
      <c r="AG68" s="207">
        <f t="shared" si="56"/>
        <v>10.931926880000001</v>
      </c>
      <c r="AH68" s="141">
        <f t="shared" si="78"/>
        <v>0</v>
      </c>
      <c r="AI68" s="137">
        <v>0</v>
      </c>
      <c r="AJ68" s="131">
        <f t="shared" si="75"/>
        <v>10.931926880000001</v>
      </c>
      <c r="AK68" s="129">
        <f t="shared" si="36"/>
        <v>57</v>
      </c>
      <c r="AL68" s="138" t="s">
        <v>80</v>
      </c>
      <c r="AM68" s="135">
        <f t="shared" si="76"/>
        <v>46440</v>
      </c>
      <c r="AN68" s="7"/>
      <c r="AO68" s="135">
        <f t="shared" si="121"/>
        <v>46440</v>
      </c>
      <c r="AP68" s="161">
        <f>VLOOKUP($AO68,[1]Plan1!$EW$172:$EZ$293,2)</f>
        <v>7276.54</v>
      </c>
      <c r="AQ68" s="160">
        <f t="shared" si="21"/>
        <v>46378</v>
      </c>
      <c r="AR68" s="161">
        <f>VLOOKUP($AO68,[1]Plan1!$EW$172:$EZ$293,4)</f>
        <v>7276.54</v>
      </c>
      <c r="AS68" s="160">
        <f t="shared" si="22"/>
        <v>46409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">
      <c r="A69" s="112">
        <f t="shared" si="10"/>
        <v>44730</v>
      </c>
      <c r="B69" s="113">
        <f t="shared" si="0"/>
        <v>1021.69713325</v>
      </c>
      <c r="C69" s="113">
        <f t="shared" si="24"/>
        <v>1000</v>
      </c>
      <c r="D69" s="114">
        <f t="shared" si="11"/>
        <v>6315.93</v>
      </c>
      <c r="E69" s="115">
        <f t="shared" si="116"/>
        <v>6382.88</v>
      </c>
      <c r="F69" s="116">
        <f t="shared" si="117"/>
        <v>44671</v>
      </c>
      <c r="G69" s="117">
        <f t="shared" si="1"/>
        <v>1.0600180812643467E-2</v>
      </c>
      <c r="H69" s="118">
        <f t="shared" si="26"/>
        <v>44732</v>
      </c>
      <c r="I69" s="118">
        <f t="shared" si="13"/>
        <v>44732</v>
      </c>
      <c r="J69" s="119">
        <f t="shared" si="14"/>
        <v>20</v>
      </c>
      <c r="K69" s="119">
        <f t="shared" si="119"/>
        <v>20</v>
      </c>
      <c r="L69" s="8">
        <f t="shared" si="15"/>
        <v>1.01060018</v>
      </c>
      <c r="M69" s="120">
        <f t="shared" si="122"/>
        <v>1.0015317100000001</v>
      </c>
      <c r="N69" s="120">
        <f t="shared" si="77"/>
        <v>1.0015317100000001</v>
      </c>
      <c r="O69" s="113">
        <f t="shared" si="120"/>
        <v>1.01214812</v>
      </c>
      <c r="P69" s="113">
        <f t="shared" si="4"/>
        <v>1012.1481199999999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0.12559999999999999</v>
      </c>
      <c r="U69" s="121">
        <f t="shared" si="79"/>
        <v>20</v>
      </c>
      <c r="V69" s="121">
        <v>252</v>
      </c>
      <c r="W69" s="120">
        <f t="shared" si="6"/>
        <v>1.009434403</v>
      </c>
      <c r="X69" s="113">
        <f t="shared" si="7"/>
        <v>9.5490132499999998</v>
      </c>
      <c r="Y69" s="113">
        <f t="shared" si="8"/>
        <v>0</v>
      </c>
      <c r="Z69" s="125" t="str">
        <f t="shared" si="28"/>
        <v>A+J=</v>
      </c>
      <c r="AA69" s="118">
        <f t="shared" si="29"/>
        <v>44732</v>
      </c>
      <c r="AB69" s="4"/>
      <c r="AC69" s="129">
        <f t="shared" si="30"/>
        <v>58</v>
      </c>
      <c r="AD69" s="135">
        <f t="shared" si="123"/>
        <v>46440</v>
      </c>
      <c r="AE69" s="131">
        <f t="shared" si="74"/>
        <v>1116.6936172800001</v>
      </c>
      <c r="AF69" s="133">
        <f t="shared" si="124"/>
        <v>21</v>
      </c>
      <c r="AG69" s="207">
        <f t="shared" si="56"/>
        <v>11.48132339</v>
      </c>
      <c r="AH69" s="141">
        <f t="shared" si="78"/>
        <v>0</v>
      </c>
      <c r="AI69" s="137">
        <v>0</v>
      </c>
      <c r="AJ69" s="131">
        <f t="shared" si="75"/>
        <v>11.48132339</v>
      </c>
      <c r="AK69" s="129">
        <f t="shared" si="36"/>
        <v>58</v>
      </c>
      <c r="AL69" s="138" t="s">
        <v>80</v>
      </c>
      <c r="AM69" s="135">
        <f t="shared" si="76"/>
        <v>46468</v>
      </c>
      <c r="AN69" s="7"/>
      <c r="AO69" s="135">
        <f t="shared" si="121"/>
        <v>46468</v>
      </c>
      <c r="AP69" s="161">
        <f>VLOOKUP($AO69,[1]Plan1!$EW$172:$EZ$293,2)</f>
        <v>7276.54</v>
      </c>
      <c r="AQ69" s="160">
        <f t="shared" si="21"/>
        <v>46409</v>
      </c>
      <c r="AR69" s="161">
        <f>VLOOKUP($AO69,[1]Plan1!$EW$172:$EZ$293,4)</f>
        <v>7276.54</v>
      </c>
      <c r="AS69" s="160">
        <f t="shared" si="22"/>
        <v>46440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10"/>
        <v>44731</v>
      </c>
      <c r="B70" s="113">
        <f t="shared" si="0"/>
        <v>1021.69713325</v>
      </c>
      <c r="C70" s="113">
        <f t="shared" si="24"/>
        <v>1000</v>
      </c>
      <c r="D70" s="114">
        <f t="shared" si="11"/>
        <v>6315.93</v>
      </c>
      <c r="E70" s="115">
        <f t="shared" si="116"/>
        <v>6382.88</v>
      </c>
      <c r="F70" s="116">
        <f t="shared" si="117"/>
        <v>44671</v>
      </c>
      <c r="G70" s="117">
        <f t="shared" si="1"/>
        <v>1.0600180812643467E-2</v>
      </c>
      <c r="H70" s="118">
        <f t="shared" si="26"/>
        <v>44732</v>
      </c>
      <c r="I70" s="118">
        <f t="shared" si="13"/>
        <v>44732</v>
      </c>
      <c r="J70" s="119">
        <f t="shared" si="14"/>
        <v>20</v>
      </c>
      <c r="K70" s="119">
        <f t="shared" si="119"/>
        <v>20</v>
      </c>
      <c r="L70" s="8">
        <f t="shared" si="15"/>
        <v>1.01060018</v>
      </c>
      <c r="M70" s="120">
        <f t="shared" si="122"/>
        <v>1.0015317100000001</v>
      </c>
      <c r="N70" s="120">
        <f t="shared" si="77"/>
        <v>1.0015317100000001</v>
      </c>
      <c r="O70" s="113">
        <f t="shared" si="120"/>
        <v>1.01214812</v>
      </c>
      <c r="P70" s="113">
        <f t="shared" si="4"/>
        <v>1012.1481199999999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0.12559999999999999</v>
      </c>
      <c r="U70" s="121">
        <f t="shared" si="79"/>
        <v>20</v>
      </c>
      <c r="V70" s="121">
        <v>252</v>
      </c>
      <c r="W70" s="120">
        <f t="shared" si="6"/>
        <v>1.009434403</v>
      </c>
      <c r="X70" s="113">
        <f t="shared" si="7"/>
        <v>9.5490132499999998</v>
      </c>
      <c r="Y70" s="113">
        <f t="shared" si="8"/>
        <v>0</v>
      </c>
      <c r="Z70" s="125" t="str">
        <f t="shared" si="28"/>
        <v>A+J=</v>
      </c>
      <c r="AA70" s="118">
        <f t="shared" si="29"/>
        <v>44732</v>
      </c>
      <c r="AB70" s="4"/>
      <c r="AC70" s="129">
        <f t="shared" si="30"/>
        <v>59</v>
      </c>
      <c r="AD70" s="135">
        <f t="shared" si="123"/>
        <v>46468</v>
      </c>
      <c r="AE70" s="131">
        <f t="shared" si="74"/>
        <v>1116.6936172800001</v>
      </c>
      <c r="AF70" s="133">
        <f t="shared" si="124"/>
        <v>20</v>
      </c>
      <c r="AG70" s="207">
        <f t="shared" si="56"/>
        <v>10.931926880000001</v>
      </c>
      <c r="AH70" s="141">
        <f t="shared" si="78"/>
        <v>0</v>
      </c>
      <c r="AI70" s="137">
        <v>0</v>
      </c>
      <c r="AJ70" s="131">
        <f t="shared" si="75"/>
        <v>10.931926880000001</v>
      </c>
      <c r="AK70" s="129">
        <f t="shared" si="36"/>
        <v>59</v>
      </c>
      <c r="AL70" s="138" t="s">
        <v>80</v>
      </c>
      <c r="AM70" s="135">
        <f t="shared" si="76"/>
        <v>46497</v>
      </c>
      <c r="AN70" s="7"/>
      <c r="AO70" s="135">
        <f t="shared" si="121"/>
        <v>46497</v>
      </c>
      <c r="AP70" s="161">
        <f>VLOOKUP($AO70,[1]Plan1!$EW$172:$EZ$293,2)</f>
        <v>7276.54</v>
      </c>
      <c r="AQ70" s="160">
        <f t="shared" si="21"/>
        <v>46438</v>
      </c>
      <c r="AR70" s="161">
        <f>VLOOKUP($AO70,[1]Plan1!$EW$172:$EZ$293,4)</f>
        <v>7276.54</v>
      </c>
      <c r="AS70" s="160">
        <f t="shared" si="22"/>
        <v>46466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">
      <c r="A71" s="112">
        <f t="shared" si="10"/>
        <v>44732</v>
      </c>
      <c r="B71" s="113">
        <f t="shared" si="0"/>
        <v>1021.69713325</v>
      </c>
      <c r="C71" s="113">
        <f t="shared" si="24"/>
        <v>1000</v>
      </c>
      <c r="D71" s="114">
        <f t="shared" si="11"/>
        <v>6315.93</v>
      </c>
      <c r="E71" s="115">
        <f t="shared" si="116"/>
        <v>6382.88</v>
      </c>
      <c r="F71" s="116">
        <f t="shared" si="117"/>
        <v>44671</v>
      </c>
      <c r="G71" s="117">
        <f t="shared" si="1"/>
        <v>1.0600180812643467E-2</v>
      </c>
      <c r="H71" s="118">
        <f t="shared" si="26"/>
        <v>44762</v>
      </c>
      <c r="I71" s="118">
        <f t="shared" si="13"/>
        <v>44732</v>
      </c>
      <c r="J71" s="119">
        <f t="shared" si="14"/>
        <v>20</v>
      </c>
      <c r="K71" s="119">
        <f t="shared" si="119"/>
        <v>20</v>
      </c>
      <c r="L71" s="8">
        <f t="shared" si="15"/>
        <v>1.01060018</v>
      </c>
      <c r="M71" s="120">
        <f t="shared" si="122"/>
        <v>1.0015317100000001</v>
      </c>
      <c r="N71" s="120">
        <f t="shared" si="77"/>
        <v>1.0015317100000001</v>
      </c>
      <c r="O71" s="113">
        <f t="shared" si="120"/>
        <v>1.01214812</v>
      </c>
      <c r="P71" s="113">
        <f t="shared" si="4"/>
        <v>1012.1481199999999</v>
      </c>
      <c r="Q71" s="11">
        <f t="shared" si="27"/>
        <v>2</v>
      </c>
      <c r="R71" s="30">
        <f t="shared" si="17"/>
        <v>0</v>
      </c>
      <c r="S71" s="8">
        <f t="shared" si="5"/>
        <v>0</v>
      </c>
      <c r="T71" s="122">
        <f t="shared" si="18"/>
        <v>0.12559999999999999</v>
      </c>
      <c r="U71" s="121">
        <f t="shared" si="79"/>
        <v>20</v>
      </c>
      <c r="V71" s="121">
        <v>252</v>
      </c>
      <c r="W71" s="120">
        <f t="shared" si="6"/>
        <v>1.009434403</v>
      </c>
      <c r="X71" s="113">
        <f t="shared" si="7"/>
        <v>9.5490132499999998</v>
      </c>
      <c r="Y71" s="113">
        <f t="shared" si="8"/>
        <v>9.5490132499999998</v>
      </c>
      <c r="Z71" s="125" t="str">
        <f t="shared" si="28"/>
        <v>A+J=</v>
      </c>
      <c r="AA71" s="118">
        <f t="shared" si="29"/>
        <v>44732</v>
      </c>
      <c r="AB71" s="4"/>
      <c r="AC71" s="129">
        <f t="shared" si="30"/>
        <v>60</v>
      </c>
      <c r="AD71" s="135">
        <f t="shared" si="123"/>
        <v>46497</v>
      </c>
      <c r="AE71" s="131">
        <f t="shared" si="74"/>
        <v>1116.6936172800001</v>
      </c>
      <c r="AF71" s="133">
        <f t="shared" si="124"/>
        <v>20</v>
      </c>
      <c r="AG71" s="207">
        <f t="shared" si="56"/>
        <v>10.931926880000001</v>
      </c>
      <c r="AH71" s="141">
        <f t="shared" si="78"/>
        <v>0</v>
      </c>
      <c r="AI71" s="137">
        <v>0</v>
      </c>
      <c r="AJ71" s="131">
        <f t="shared" ref="AJ71:AJ79" si="125">(AG71+AH71)</f>
        <v>10.931926880000001</v>
      </c>
      <c r="AK71" s="129">
        <f t="shared" si="36"/>
        <v>60</v>
      </c>
      <c r="AL71" s="138" t="s">
        <v>80</v>
      </c>
      <c r="AM71" s="135">
        <f t="shared" ref="AM71:AM79" si="126">AD72</f>
        <v>46527</v>
      </c>
      <c r="AN71" s="7"/>
      <c r="AO71" s="135">
        <f t="shared" si="121"/>
        <v>46527</v>
      </c>
      <c r="AP71" s="161">
        <f>VLOOKUP($AO71,[1]Plan1!$EW$172:$EZ$293,2)</f>
        <v>7276.54</v>
      </c>
      <c r="AQ71" s="160">
        <f t="shared" si="21"/>
        <v>46466</v>
      </c>
      <c r="AR71" s="161">
        <f>VLOOKUP($AO71,[1]Plan1!$EW$172:$EZ$293,4)</f>
        <v>7276.54</v>
      </c>
      <c r="AS71" s="160">
        <f t="shared" si="22"/>
        <v>46497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2">
        <f t="shared" si="10"/>
        <v>44733</v>
      </c>
      <c r="B72" s="113">
        <f t="shared" si="0"/>
        <v>1012.8392953</v>
      </c>
      <c r="C72" s="113">
        <f t="shared" si="24"/>
        <v>1000</v>
      </c>
      <c r="D72" s="114">
        <f t="shared" si="11"/>
        <v>6382.88</v>
      </c>
      <c r="E72" s="115">
        <f t="shared" si="116"/>
        <v>6412.88</v>
      </c>
      <c r="F72" s="116">
        <f t="shared" si="117"/>
        <v>44701</v>
      </c>
      <c r="G72" s="117">
        <f t="shared" si="1"/>
        <v>4.7000726944577131E-3</v>
      </c>
      <c r="H72" s="118">
        <f t="shared" si="26"/>
        <v>44762</v>
      </c>
      <c r="I72" s="118">
        <f t="shared" si="13"/>
        <v>44762</v>
      </c>
      <c r="J72" s="119">
        <f t="shared" si="14"/>
        <v>22</v>
      </c>
      <c r="K72" s="119">
        <f t="shared" si="119"/>
        <v>1</v>
      </c>
      <c r="L72" s="8">
        <f t="shared" si="15"/>
        <v>1.0002131599999999</v>
      </c>
      <c r="M72" s="120">
        <f t="shared" si="122"/>
        <v>1.01060018</v>
      </c>
      <c r="N72" s="120">
        <f t="shared" si="77"/>
        <v>1.0121481264017078</v>
      </c>
      <c r="O72" s="113">
        <f t="shared" si="120"/>
        <v>1.0123638699999999</v>
      </c>
      <c r="P72" s="113">
        <f t="shared" si="4"/>
        <v>1012.36387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0.12559999999999999</v>
      </c>
      <c r="U72" s="121">
        <f t="shared" si="79"/>
        <v>1</v>
      </c>
      <c r="V72" s="121">
        <v>252</v>
      </c>
      <c r="W72" s="120">
        <f t="shared" si="6"/>
        <v>1.000469619</v>
      </c>
      <c r="X72" s="113">
        <f t="shared" si="7"/>
        <v>0.4754253</v>
      </c>
      <c r="Y72" s="113">
        <f t="shared" si="8"/>
        <v>0</v>
      </c>
      <c r="Z72" s="125" t="str">
        <f t="shared" si="28"/>
        <v>A+J=</v>
      </c>
      <c r="AA72" s="118">
        <f t="shared" si="29"/>
        <v>44762</v>
      </c>
      <c r="AB72" s="4"/>
      <c r="AC72" s="129">
        <f t="shared" si="30"/>
        <v>61</v>
      </c>
      <c r="AD72" s="135">
        <f t="shared" si="123"/>
        <v>46527</v>
      </c>
      <c r="AE72" s="131">
        <f t="shared" ref="AE72:AE79" si="127">(AE71-AH72)</f>
        <v>1116.6936172800001</v>
      </c>
      <c r="AF72" s="133">
        <f t="shared" ref="AF72:AF79" si="128">NETWORKDAYS(AD71,AD72,AD$176:AD$502)-1</f>
        <v>21</v>
      </c>
      <c r="AG72" s="207">
        <f t="shared" si="56"/>
        <v>11.48132339</v>
      </c>
      <c r="AH72" s="141">
        <f t="shared" ref="AH72:AH79" si="129">TRUNC((AE71*AI72),8)</f>
        <v>0</v>
      </c>
      <c r="AI72" s="137">
        <v>0</v>
      </c>
      <c r="AJ72" s="131">
        <f t="shared" si="125"/>
        <v>11.48132339</v>
      </c>
      <c r="AK72" s="129">
        <f t="shared" si="36"/>
        <v>61</v>
      </c>
      <c r="AL72" s="138" t="s">
        <v>80</v>
      </c>
      <c r="AM72" s="135">
        <f t="shared" si="126"/>
        <v>46559</v>
      </c>
      <c r="AN72" s="7"/>
      <c r="AO72" s="135">
        <f t="shared" si="121"/>
        <v>46559</v>
      </c>
      <c r="AP72" s="161">
        <f>VLOOKUP($AO72,[1]Plan1!$EW$172:$EZ$293,2)</f>
        <v>7276.54</v>
      </c>
      <c r="AQ72" s="160">
        <f t="shared" si="21"/>
        <v>46498</v>
      </c>
      <c r="AR72" s="161">
        <f>VLOOKUP($AO72,[1]Plan1!$EW$172:$EZ$293,4)</f>
        <v>7276.54</v>
      </c>
      <c r="AS72" s="160">
        <f t="shared" si="22"/>
        <v>46528</v>
      </c>
      <c r="AT72" s="16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">
      <c r="A73" s="112">
        <f t="shared" si="10"/>
        <v>44734</v>
      </c>
      <c r="B73" s="113">
        <f t="shared" si="0"/>
        <v>1013.5309370699999</v>
      </c>
      <c r="C73" s="113">
        <f t="shared" si="24"/>
        <v>1000</v>
      </c>
      <c r="D73" s="114">
        <f t="shared" si="11"/>
        <v>6382.88</v>
      </c>
      <c r="E73" s="115">
        <f t="shared" si="116"/>
        <v>6412.88</v>
      </c>
      <c r="F73" s="116">
        <f t="shared" si="117"/>
        <v>44701</v>
      </c>
      <c r="G73" s="117">
        <f t="shared" si="1"/>
        <v>4.7000726944577131E-3</v>
      </c>
      <c r="H73" s="118">
        <f t="shared" si="26"/>
        <v>44762</v>
      </c>
      <c r="I73" s="118">
        <f t="shared" si="13"/>
        <v>44762</v>
      </c>
      <c r="J73" s="119">
        <f t="shared" si="14"/>
        <v>22</v>
      </c>
      <c r="K73" s="119">
        <f t="shared" si="119"/>
        <v>2</v>
      </c>
      <c r="L73" s="8">
        <f t="shared" si="15"/>
        <v>1.0004263600000001</v>
      </c>
      <c r="M73" s="120">
        <f t="shared" si="122"/>
        <v>1.01060018</v>
      </c>
      <c r="N73" s="120">
        <f t="shared" si="77"/>
        <v>1.0121481264017078</v>
      </c>
      <c r="O73" s="113">
        <f t="shared" si="120"/>
        <v>1.0125796600000001</v>
      </c>
      <c r="P73" s="113">
        <f t="shared" si="4"/>
        <v>1012.57966</v>
      </c>
      <c r="Q73" s="11">
        <f t="shared" si="27"/>
        <v>0</v>
      </c>
      <c r="R73" s="30">
        <f t="shared" si="17"/>
        <v>0</v>
      </c>
      <c r="S73" s="8">
        <f t="shared" si="5"/>
        <v>0</v>
      </c>
      <c r="T73" s="122">
        <f t="shared" si="18"/>
        <v>0.12559999999999999</v>
      </c>
      <c r="U73" s="121">
        <f t="shared" si="79"/>
        <v>2</v>
      </c>
      <c r="V73" s="121">
        <v>252</v>
      </c>
      <c r="W73" s="120">
        <f t="shared" si="6"/>
        <v>1.000939459</v>
      </c>
      <c r="X73" s="113">
        <f t="shared" si="7"/>
        <v>0.95127706999999995</v>
      </c>
      <c r="Y73" s="113">
        <f t="shared" si="8"/>
        <v>0</v>
      </c>
      <c r="Z73" s="125" t="str">
        <f t="shared" si="28"/>
        <v>A+J=</v>
      </c>
      <c r="AA73" s="118">
        <f t="shared" si="29"/>
        <v>44762</v>
      </c>
      <c r="AB73" s="4"/>
      <c r="AC73" s="129">
        <f t="shared" si="30"/>
        <v>62</v>
      </c>
      <c r="AD73" s="135">
        <f t="shared" si="123"/>
        <v>46559</v>
      </c>
      <c r="AE73" s="131">
        <f t="shared" si="127"/>
        <v>1116.6936172800001</v>
      </c>
      <c r="AF73" s="133">
        <f t="shared" si="128"/>
        <v>21</v>
      </c>
      <c r="AG73" s="207">
        <f t="shared" si="56"/>
        <v>11.48132339</v>
      </c>
      <c r="AH73" s="141">
        <f t="shared" si="129"/>
        <v>0</v>
      </c>
      <c r="AI73" s="137">
        <v>0</v>
      </c>
      <c r="AJ73" s="131">
        <f t="shared" si="125"/>
        <v>11.48132339</v>
      </c>
      <c r="AK73" s="129">
        <f t="shared" si="36"/>
        <v>62</v>
      </c>
      <c r="AL73" s="138" t="s">
        <v>80</v>
      </c>
      <c r="AM73" s="135">
        <f t="shared" si="126"/>
        <v>46588</v>
      </c>
      <c r="AN73" s="7"/>
      <c r="AO73" s="135">
        <f t="shared" si="121"/>
        <v>46588</v>
      </c>
      <c r="AP73" s="161">
        <f>VLOOKUP($AO73,[1]Plan1!$EW$172:$EZ$293,2)</f>
        <v>7276.54</v>
      </c>
      <c r="AQ73" s="160">
        <f t="shared" si="21"/>
        <v>46527</v>
      </c>
      <c r="AR73" s="161">
        <f>VLOOKUP($AO73,[1]Plan1!$EW$172:$EZ$293,4)</f>
        <v>7276.54</v>
      </c>
      <c r="AS73" s="160">
        <f t="shared" si="22"/>
        <v>46558</v>
      </c>
      <c r="AT73" s="16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">
      <c r="A74" s="112">
        <f t="shared" si="10"/>
        <v>44735</v>
      </c>
      <c r="B74" s="113">
        <f t="shared" ref="B74:B137" si="130">(P74+X74)</f>
        <v>1014.2230645100001</v>
      </c>
      <c r="C74" s="113">
        <f t="shared" si="24"/>
        <v>1000</v>
      </c>
      <c r="D74" s="114">
        <f t="shared" si="11"/>
        <v>6382.88</v>
      </c>
      <c r="E74" s="115">
        <f t="shared" si="116"/>
        <v>6412.88</v>
      </c>
      <c r="F74" s="116">
        <f t="shared" si="117"/>
        <v>44701</v>
      </c>
      <c r="G74" s="117">
        <f t="shared" ref="G74:G137" si="131">(E74/D74)-1</f>
        <v>4.7000726944577131E-3</v>
      </c>
      <c r="H74" s="118">
        <f t="shared" si="26"/>
        <v>44762</v>
      </c>
      <c r="I74" s="118">
        <f t="shared" ref="I74:I137" si="132">IF(A74&gt;I73,H74,I73)</f>
        <v>44762</v>
      </c>
      <c r="J74" s="119">
        <f t="shared" si="14"/>
        <v>22</v>
      </c>
      <c r="K74" s="119">
        <f t="shared" si="119"/>
        <v>3</v>
      </c>
      <c r="L74" s="8">
        <f t="shared" si="15"/>
        <v>1.0006396200000001</v>
      </c>
      <c r="M74" s="120">
        <f t="shared" si="122"/>
        <v>1.01060018</v>
      </c>
      <c r="N74" s="120">
        <f t="shared" si="77"/>
        <v>1.0121481264017078</v>
      </c>
      <c r="O74" s="113">
        <f t="shared" si="120"/>
        <v>1.0127955099999999</v>
      </c>
      <c r="P74" s="113">
        <f t="shared" ref="P74:P137" si="133">TRUNC(C74*O74,8)</f>
        <v>1012.79551</v>
      </c>
      <c r="Q74" s="11">
        <f t="shared" si="27"/>
        <v>0</v>
      </c>
      <c r="R74" s="30">
        <f t="shared" si="17"/>
        <v>0</v>
      </c>
      <c r="S74" s="8">
        <f t="shared" ref="S74:S137" si="134">IF(R74&gt;0,TRUNC(R74*P74,8),0)</f>
        <v>0</v>
      </c>
      <c r="T74" s="122">
        <f t="shared" si="18"/>
        <v>0.12559999999999999</v>
      </c>
      <c r="U74" s="121">
        <f t="shared" si="79"/>
        <v>3</v>
      </c>
      <c r="V74" s="121">
        <v>252</v>
      </c>
      <c r="W74" s="120">
        <f t="shared" ref="W74:W137" si="135">ROUND((1+T74)^TRUNC((U74/V74),9),9)</f>
        <v>1.0014095190000001</v>
      </c>
      <c r="X74" s="113">
        <f t="shared" ref="X74:X137" si="136">TRUNC((P74*(W74-1)),8)</f>
        <v>1.42755451</v>
      </c>
      <c r="Y74" s="113">
        <f t="shared" ref="Y74:Y137" si="137">IF(Q74&gt;0,S74+X74,0)</f>
        <v>0</v>
      </c>
      <c r="Z74" s="125" t="str">
        <f t="shared" si="28"/>
        <v>A+J=</v>
      </c>
      <c r="AA74" s="118">
        <f t="shared" si="29"/>
        <v>44762</v>
      </c>
      <c r="AB74" s="4"/>
      <c r="AC74" s="129">
        <f t="shared" si="30"/>
        <v>63</v>
      </c>
      <c r="AD74" s="135">
        <f t="shared" si="123"/>
        <v>46588</v>
      </c>
      <c r="AE74" s="131">
        <f t="shared" si="127"/>
        <v>1116.6936172800001</v>
      </c>
      <c r="AF74" s="133">
        <f t="shared" si="128"/>
        <v>21</v>
      </c>
      <c r="AG74" s="207">
        <f t="shared" si="56"/>
        <v>11.48132339</v>
      </c>
      <c r="AH74" s="141">
        <f t="shared" si="129"/>
        <v>0</v>
      </c>
      <c r="AI74" s="137">
        <v>0</v>
      </c>
      <c r="AJ74" s="131">
        <f t="shared" si="125"/>
        <v>11.48132339</v>
      </c>
      <c r="AK74" s="129">
        <f t="shared" si="36"/>
        <v>63</v>
      </c>
      <c r="AL74" s="138" t="s">
        <v>80</v>
      </c>
      <c r="AM74" s="135">
        <f t="shared" si="126"/>
        <v>46619</v>
      </c>
      <c r="AN74" s="7"/>
      <c r="AO74" s="135">
        <f t="shared" ref="AO74:AO94" si="138">AJ240</f>
        <v>46619</v>
      </c>
      <c r="AP74" s="161">
        <f>VLOOKUP($AO74,[1]Plan1!$EW$172:$EZ$293,2)</f>
        <v>7276.54</v>
      </c>
      <c r="AQ74" s="160">
        <f t="shared" si="21"/>
        <v>46558</v>
      </c>
      <c r="AR74" s="161">
        <f>VLOOKUP($AO74,[1]Plan1!$EW$172:$EZ$293,4)</f>
        <v>7276.54</v>
      </c>
      <c r="AS74" s="160">
        <f t="shared" si="22"/>
        <v>46588</v>
      </c>
      <c r="AT74" s="16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">
      <c r="A75" s="112">
        <f t="shared" ref="A75:A138" si="139">(A74+1)</f>
        <v>44736</v>
      </c>
      <c r="B75" s="113">
        <f t="shared" si="130"/>
        <v>1014.91565882</v>
      </c>
      <c r="C75" s="113">
        <f t="shared" si="24"/>
        <v>1000</v>
      </c>
      <c r="D75" s="114">
        <f t="shared" ref="D75:D138" si="140">IF(E75=E74,D74,E74)</f>
        <v>6382.88</v>
      </c>
      <c r="E75" s="115">
        <f t="shared" si="116"/>
        <v>6412.88</v>
      </c>
      <c r="F75" s="116">
        <f t="shared" si="117"/>
        <v>44701</v>
      </c>
      <c r="G75" s="117">
        <f t="shared" si="131"/>
        <v>4.7000726944577131E-3</v>
      </c>
      <c r="H75" s="118">
        <f t="shared" si="26"/>
        <v>44762</v>
      </c>
      <c r="I75" s="118">
        <f t="shared" si="132"/>
        <v>44762</v>
      </c>
      <c r="J75" s="119">
        <f t="shared" ref="J75:J138" si="141">IF(I75=I74,J74,NETWORKDAYS(I74,I75,$AD$176:$AD$502)-1)</f>
        <v>22</v>
      </c>
      <c r="K75" s="119">
        <f t="shared" si="119"/>
        <v>4</v>
      </c>
      <c r="L75" s="8">
        <f t="shared" ref="L75:L138" si="142">IF(E75&lt;D75,1,TRUNC((E75/D75)^TRUNC((K75/J75),9),8))</f>
        <v>1.00085292</v>
      </c>
      <c r="M75" s="120">
        <f t="shared" si="122"/>
        <v>1.01060018</v>
      </c>
      <c r="N75" s="120">
        <f t="shared" si="77"/>
        <v>1.0121481264017078</v>
      </c>
      <c r="O75" s="113">
        <f t="shared" si="120"/>
        <v>1.0130113999999999</v>
      </c>
      <c r="P75" s="113">
        <f t="shared" si="133"/>
        <v>1013.0114</v>
      </c>
      <c r="Q75" s="11">
        <f t="shared" si="27"/>
        <v>0</v>
      </c>
      <c r="R75" s="30">
        <f t="shared" ref="R75:R138" si="143">IF(Q75&gt;0,VLOOKUP($A75,$AD$10:$AI$170,6),0)</f>
        <v>0</v>
      </c>
      <c r="S75" s="8">
        <f t="shared" si="134"/>
        <v>0</v>
      </c>
      <c r="T75" s="122">
        <f t="shared" ref="T75:T138" si="144">(T74)</f>
        <v>0.12559999999999999</v>
      </c>
      <c r="U75" s="121">
        <f t="shared" si="79"/>
        <v>4</v>
      </c>
      <c r="V75" s="121">
        <v>252</v>
      </c>
      <c r="W75" s="120">
        <f t="shared" si="135"/>
        <v>1.0018798</v>
      </c>
      <c r="X75" s="113">
        <f t="shared" si="136"/>
        <v>1.9042588199999999</v>
      </c>
      <c r="Y75" s="113">
        <f t="shared" si="137"/>
        <v>0</v>
      </c>
      <c r="Z75" s="125" t="str">
        <f t="shared" si="28"/>
        <v>A+J=</v>
      </c>
      <c r="AA75" s="118">
        <f t="shared" si="29"/>
        <v>44762</v>
      </c>
      <c r="AB75" s="4"/>
      <c r="AC75" s="129">
        <f t="shared" si="30"/>
        <v>64</v>
      </c>
      <c r="AD75" s="135">
        <f t="shared" si="123"/>
        <v>46619</v>
      </c>
      <c r="AE75" s="131">
        <f t="shared" si="127"/>
        <v>1116.6936172800001</v>
      </c>
      <c r="AF75" s="133">
        <f t="shared" si="128"/>
        <v>23</v>
      </c>
      <c r="AG75" s="207">
        <f t="shared" si="56"/>
        <v>12.580920430000001</v>
      </c>
      <c r="AH75" s="141">
        <f t="shared" si="129"/>
        <v>0</v>
      </c>
      <c r="AI75" s="137">
        <v>0</v>
      </c>
      <c r="AJ75" s="131">
        <f t="shared" si="125"/>
        <v>12.580920430000001</v>
      </c>
      <c r="AK75" s="129">
        <f t="shared" si="36"/>
        <v>64</v>
      </c>
      <c r="AL75" s="138" t="s">
        <v>80</v>
      </c>
      <c r="AM75" s="135">
        <f t="shared" si="126"/>
        <v>46650</v>
      </c>
      <c r="AN75" s="7"/>
      <c r="AO75" s="135">
        <f t="shared" si="138"/>
        <v>46650</v>
      </c>
      <c r="AP75" s="161">
        <f>VLOOKUP($AO75,[1]Plan1!$EW$172:$EZ$293,2)</f>
        <v>7276.54</v>
      </c>
      <c r="AQ75" s="160">
        <f t="shared" ref="AQ75:AQ94" si="145">EDATE($AO75,-2)</f>
        <v>46588</v>
      </c>
      <c r="AR75" s="161">
        <f>VLOOKUP($AO75,[1]Plan1!$EW$172:$EZ$293,4)</f>
        <v>7276.54</v>
      </c>
      <c r="AS75" s="160">
        <f t="shared" ref="AS75:AS94" si="146">EDATE($AO75,-1)</f>
        <v>46619</v>
      </c>
      <c r="AT75" s="162">
        <f t="shared" ref="AT75:AT94" si="14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">
      <c r="A76" s="112">
        <f t="shared" si="139"/>
        <v>44737</v>
      </c>
      <c r="B76" s="113">
        <f t="shared" si="130"/>
        <v>1015.60872022</v>
      </c>
      <c r="C76" s="113">
        <f t="shared" ref="C76:C139" si="148">TRUNC(IF(Q75&gt;0,VLOOKUP(A75,$AD$12:$AE$170,2),C75),8)</f>
        <v>1000</v>
      </c>
      <c r="D76" s="114">
        <f t="shared" si="140"/>
        <v>6382.88</v>
      </c>
      <c r="E76" s="115">
        <f t="shared" si="116"/>
        <v>6412.88</v>
      </c>
      <c r="F76" s="116">
        <f t="shared" si="117"/>
        <v>44701</v>
      </c>
      <c r="G76" s="117">
        <f t="shared" si="131"/>
        <v>4.7000726944577131E-3</v>
      </c>
      <c r="H76" s="118">
        <f t="shared" ref="H76:H139" si="149">IF(DAY(A76)=H$9,VLOOKUP(A76,AH$118:AN$450,4),H75)</f>
        <v>44762</v>
      </c>
      <c r="I76" s="118">
        <f t="shared" si="132"/>
        <v>44762</v>
      </c>
      <c r="J76" s="119">
        <f t="shared" si="141"/>
        <v>22</v>
      </c>
      <c r="K76" s="119">
        <f t="shared" si="119"/>
        <v>5</v>
      </c>
      <c r="L76" s="8">
        <f t="shared" si="142"/>
        <v>1.00106626</v>
      </c>
      <c r="M76" s="120">
        <f t="shared" si="122"/>
        <v>1.01060018</v>
      </c>
      <c r="N76" s="120">
        <f t="shared" si="77"/>
        <v>1.0121481264017078</v>
      </c>
      <c r="O76" s="113">
        <f t="shared" si="120"/>
        <v>1.0132273300000001</v>
      </c>
      <c r="P76" s="113">
        <f t="shared" si="133"/>
        <v>1013.2273300000001</v>
      </c>
      <c r="Q76" s="11">
        <f t="shared" ref="Q76:Q139" si="150">IF(VLOOKUP(A76,AD$10:AK$170,8)=VLOOKUP(A75,AD$10:AK$170,8),0,VLOOKUP(A76,AD$10:AK$170,8))</f>
        <v>0</v>
      </c>
      <c r="R76" s="30">
        <f t="shared" si="143"/>
        <v>0</v>
      </c>
      <c r="S76" s="8">
        <f t="shared" si="134"/>
        <v>0</v>
      </c>
      <c r="T76" s="122">
        <f t="shared" si="144"/>
        <v>0.12559999999999999</v>
      </c>
      <c r="U76" s="121">
        <f t="shared" si="79"/>
        <v>5</v>
      </c>
      <c r="V76" s="121">
        <v>252</v>
      </c>
      <c r="W76" s="120">
        <f t="shared" si="135"/>
        <v>1.002350302</v>
      </c>
      <c r="X76" s="113">
        <f t="shared" si="136"/>
        <v>2.3813902200000001</v>
      </c>
      <c r="Y76" s="113">
        <f t="shared" si="137"/>
        <v>0</v>
      </c>
      <c r="Z76" s="125" t="str">
        <f t="shared" ref="Z76:Z139" si="151">IF($Q75&gt;0,VLOOKUP($A75,$AD$10:$AM$170,9),Z75)</f>
        <v>A+J=</v>
      </c>
      <c r="AA76" s="118">
        <f t="shared" ref="AA76:AA139" si="152">IF($Q75&gt;0,VLOOKUP($A75,$AD$10:$AM$170,10),AA75)</f>
        <v>44762</v>
      </c>
      <c r="AB76" s="4"/>
      <c r="AC76" s="129">
        <f t="shared" ref="AC76:AC79" si="153">AC75+1</f>
        <v>65</v>
      </c>
      <c r="AD76" s="135">
        <f t="shared" si="123"/>
        <v>46650</v>
      </c>
      <c r="AE76" s="131">
        <f t="shared" si="127"/>
        <v>1116.6936172800001</v>
      </c>
      <c r="AF76" s="133">
        <f t="shared" si="128"/>
        <v>20</v>
      </c>
      <c r="AG76" s="207">
        <f t="shared" si="56"/>
        <v>10.931926880000001</v>
      </c>
      <c r="AH76" s="141">
        <f t="shared" si="129"/>
        <v>0</v>
      </c>
      <c r="AI76" s="137">
        <v>0</v>
      </c>
      <c r="AJ76" s="131">
        <f t="shared" si="125"/>
        <v>10.931926880000001</v>
      </c>
      <c r="AK76" s="129">
        <f t="shared" ref="AK76:AK79" si="154">AK75+1</f>
        <v>65</v>
      </c>
      <c r="AL76" s="138" t="s">
        <v>80</v>
      </c>
      <c r="AM76" s="135">
        <f t="shared" si="126"/>
        <v>46680</v>
      </c>
      <c r="AN76" s="7"/>
      <c r="AO76" s="135">
        <f t="shared" si="138"/>
        <v>46680</v>
      </c>
      <c r="AP76" s="161">
        <f>VLOOKUP($AO76,[1]Plan1!$EW$172:$EZ$293,2)</f>
        <v>7276.54</v>
      </c>
      <c r="AQ76" s="160">
        <f t="shared" si="145"/>
        <v>46619</v>
      </c>
      <c r="AR76" s="161">
        <f>VLOOKUP($AO76,[1]Plan1!$EW$172:$EZ$293,4)</f>
        <v>7276.54</v>
      </c>
      <c r="AS76" s="160">
        <f t="shared" si="146"/>
        <v>46650</v>
      </c>
      <c r="AT76" s="162">
        <f t="shared" si="14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">
      <c r="A77" s="112">
        <f t="shared" si="139"/>
        <v>44738</v>
      </c>
      <c r="B77" s="113">
        <f t="shared" si="130"/>
        <v>1015.60872022</v>
      </c>
      <c r="C77" s="113">
        <f t="shared" si="148"/>
        <v>1000</v>
      </c>
      <c r="D77" s="114">
        <f t="shared" si="140"/>
        <v>6382.88</v>
      </c>
      <c r="E77" s="115">
        <f t="shared" si="116"/>
        <v>6412.88</v>
      </c>
      <c r="F77" s="116">
        <f t="shared" si="117"/>
        <v>44701</v>
      </c>
      <c r="G77" s="117">
        <f t="shared" si="131"/>
        <v>4.7000726944577131E-3</v>
      </c>
      <c r="H77" s="118">
        <f t="shared" si="149"/>
        <v>44762</v>
      </c>
      <c r="I77" s="118">
        <f t="shared" si="132"/>
        <v>44762</v>
      </c>
      <c r="J77" s="119">
        <f t="shared" si="141"/>
        <v>22</v>
      </c>
      <c r="K77" s="119">
        <f t="shared" si="119"/>
        <v>5</v>
      </c>
      <c r="L77" s="8">
        <f t="shared" si="142"/>
        <v>1.00106626</v>
      </c>
      <c r="M77" s="120">
        <f t="shared" si="122"/>
        <v>1.01060018</v>
      </c>
      <c r="N77" s="120">
        <f t="shared" si="77"/>
        <v>1.0121481264017078</v>
      </c>
      <c r="O77" s="113">
        <f t="shared" si="120"/>
        <v>1.0132273300000001</v>
      </c>
      <c r="P77" s="113">
        <f t="shared" si="133"/>
        <v>1013.2273300000001</v>
      </c>
      <c r="Q77" s="11">
        <f t="shared" si="150"/>
        <v>0</v>
      </c>
      <c r="R77" s="30">
        <f t="shared" si="143"/>
        <v>0</v>
      </c>
      <c r="S77" s="8">
        <f t="shared" si="134"/>
        <v>0</v>
      </c>
      <c r="T77" s="122">
        <f t="shared" si="144"/>
        <v>0.12559999999999999</v>
      </c>
      <c r="U77" s="121">
        <f t="shared" si="79"/>
        <v>5</v>
      </c>
      <c r="V77" s="121">
        <v>252</v>
      </c>
      <c r="W77" s="120">
        <f t="shared" si="135"/>
        <v>1.002350302</v>
      </c>
      <c r="X77" s="113">
        <f t="shared" si="136"/>
        <v>2.3813902200000001</v>
      </c>
      <c r="Y77" s="113">
        <f t="shared" si="137"/>
        <v>0</v>
      </c>
      <c r="Z77" s="125" t="str">
        <f t="shared" si="151"/>
        <v>A+J=</v>
      </c>
      <c r="AA77" s="118">
        <f t="shared" si="152"/>
        <v>44762</v>
      </c>
      <c r="AB77" s="4"/>
      <c r="AC77" s="129">
        <f t="shared" si="153"/>
        <v>66</v>
      </c>
      <c r="AD77" s="135">
        <f t="shared" si="123"/>
        <v>46680</v>
      </c>
      <c r="AE77" s="131">
        <f t="shared" si="127"/>
        <v>1116.6936172800001</v>
      </c>
      <c r="AF77" s="133">
        <f t="shared" si="128"/>
        <v>21</v>
      </c>
      <c r="AG77" s="207">
        <f t="shared" si="56"/>
        <v>11.48132339</v>
      </c>
      <c r="AH77" s="141">
        <f t="shared" si="129"/>
        <v>0</v>
      </c>
      <c r="AI77" s="137">
        <v>0</v>
      </c>
      <c r="AJ77" s="131">
        <f t="shared" si="125"/>
        <v>11.48132339</v>
      </c>
      <c r="AK77" s="129">
        <f t="shared" si="154"/>
        <v>66</v>
      </c>
      <c r="AL77" s="138" t="s">
        <v>80</v>
      </c>
      <c r="AM77" s="135">
        <f t="shared" si="126"/>
        <v>46713</v>
      </c>
      <c r="AN77" s="7"/>
      <c r="AO77" s="135">
        <f t="shared" si="138"/>
        <v>46713</v>
      </c>
      <c r="AP77" s="161">
        <f>VLOOKUP($AO77,[1]Plan1!$EW$172:$EZ$293,2)</f>
        <v>7276.54</v>
      </c>
      <c r="AQ77" s="160">
        <f t="shared" si="145"/>
        <v>46652</v>
      </c>
      <c r="AR77" s="161">
        <f>VLOOKUP($AO77,[1]Plan1!$EW$172:$EZ$293,4)</f>
        <v>7276.54</v>
      </c>
      <c r="AS77" s="160">
        <f t="shared" si="146"/>
        <v>46682</v>
      </c>
      <c r="AT77" s="162">
        <f t="shared" si="14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">
      <c r="A78" s="112">
        <f t="shared" si="139"/>
        <v>44739</v>
      </c>
      <c r="B78" s="113">
        <f t="shared" si="130"/>
        <v>1015.60872022</v>
      </c>
      <c r="C78" s="113">
        <f t="shared" si="148"/>
        <v>1000</v>
      </c>
      <c r="D78" s="114">
        <f t="shared" si="140"/>
        <v>6382.88</v>
      </c>
      <c r="E78" s="115">
        <f t="shared" si="116"/>
        <v>6412.88</v>
      </c>
      <c r="F78" s="116">
        <f t="shared" si="117"/>
        <v>44701</v>
      </c>
      <c r="G78" s="117">
        <f t="shared" si="131"/>
        <v>4.7000726944577131E-3</v>
      </c>
      <c r="H78" s="118">
        <f t="shared" si="149"/>
        <v>44762</v>
      </c>
      <c r="I78" s="118">
        <f t="shared" si="132"/>
        <v>44762</v>
      </c>
      <c r="J78" s="119">
        <f t="shared" si="141"/>
        <v>22</v>
      </c>
      <c r="K78" s="119">
        <f t="shared" si="119"/>
        <v>5</v>
      </c>
      <c r="L78" s="8">
        <f t="shared" si="142"/>
        <v>1.00106626</v>
      </c>
      <c r="M78" s="120">
        <f t="shared" si="122"/>
        <v>1.01060018</v>
      </c>
      <c r="N78" s="120">
        <f t="shared" si="77"/>
        <v>1.0121481264017078</v>
      </c>
      <c r="O78" s="113">
        <f t="shared" si="120"/>
        <v>1.0132273300000001</v>
      </c>
      <c r="P78" s="113">
        <f t="shared" si="133"/>
        <v>1013.2273300000001</v>
      </c>
      <c r="Q78" s="11">
        <f t="shared" si="150"/>
        <v>0</v>
      </c>
      <c r="R78" s="30">
        <f t="shared" si="143"/>
        <v>0</v>
      </c>
      <c r="S78" s="8">
        <f t="shared" si="134"/>
        <v>0</v>
      </c>
      <c r="T78" s="122">
        <f t="shared" si="144"/>
        <v>0.12559999999999999</v>
      </c>
      <c r="U78" s="121">
        <f t="shared" si="79"/>
        <v>5</v>
      </c>
      <c r="V78" s="121">
        <v>252</v>
      </c>
      <c r="W78" s="120">
        <f t="shared" si="135"/>
        <v>1.002350302</v>
      </c>
      <c r="X78" s="113">
        <f t="shared" si="136"/>
        <v>2.3813902200000001</v>
      </c>
      <c r="Y78" s="113">
        <f t="shared" si="137"/>
        <v>0</v>
      </c>
      <c r="Z78" s="125" t="str">
        <f t="shared" si="151"/>
        <v>A+J=</v>
      </c>
      <c r="AA78" s="118">
        <f t="shared" si="152"/>
        <v>44762</v>
      </c>
      <c r="AB78" s="4"/>
      <c r="AC78" s="129">
        <f t="shared" si="153"/>
        <v>67</v>
      </c>
      <c r="AD78" s="135">
        <f t="shared" si="123"/>
        <v>46713</v>
      </c>
      <c r="AE78" s="131">
        <f t="shared" si="127"/>
        <v>1116.6936172800001</v>
      </c>
      <c r="AF78" s="133">
        <f t="shared" si="128"/>
        <v>21</v>
      </c>
      <c r="AG78" s="207">
        <f t="shared" si="56"/>
        <v>11.48132339</v>
      </c>
      <c r="AH78" s="141">
        <f t="shared" si="129"/>
        <v>0</v>
      </c>
      <c r="AI78" s="137">
        <v>0</v>
      </c>
      <c r="AJ78" s="131">
        <f t="shared" si="125"/>
        <v>11.48132339</v>
      </c>
      <c r="AK78" s="129">
        <f t="shared" si="154"/>
        <v>67</v>
      </c>
      <c r="AL78" s="138" t="s">
        <v>80</v>
      </c>
      <c r="AM78" s="135">
        <f t="shared" si="126"/>
        <v>46741</v>
      </c>
      <c r="AN78" s="7"/>
      <c r="AO78" s="135">
        <f t="shared" si="138"/>
        <v>46741</v>
      </c>
      <c r="AP78" s="161">
        <f>VLOOKUP($AO78,[1]Plan1!$EW$172:$EZ$293,2)</f>
        <v>7276.54</v>
      </c>
      <c r="AQ78" s="160">
        <f t="shared" si="145"/>
        <v>46680</v>
      </c>
      <c r="AR78" s="161">
        <f>VLOOKUP($AO78,[1]Plan1!$EW$172:$EZ$293,4)</f>
        <v>7276.54</v>
      </c>
      <c r="AS78" s="160">
        <f t="shared" si="146"/>
        <v>46711</v>
      </c>
      <c r="AT78" s="162">
        <f t="shared" si="14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">
      <c r="A79" s="112">
        <f t="shared" si="139"/>
        <v>44740</v>
      </c>
      <c r="B79" s="113">
        <f t="shared" si="130"/>
        <v>1016.30226894</v>
      </c>
      <c r="C79" s="113">
        <f t="shared" si="148"/>
        <v>1000</v>
      </c>
      <c r="D79" s="114">
        <f t="shared" si="140"/>
        <v>6382.88</v>
      </c>
      <c r="E79" s="115">
        <f t="shared" si="116"/>
        <v>6412.88</v>
      </c>
      <c r="F79" s="116">
        <f t="shared" si="117"/>
        <v>44701</v>
      </c>
      <c r="G79" s="117">
        <f t="shared" si="131"/>
        <v>4.7000726944577131E-3</v>
      </c>
      <c r="H79" s="118">
        <f t="shared" si="149"/>
        <v>44762</v>
      </c>
      <c r="I79" s="118">
        <f t="shared" si="132"/>
        <v>44762</v>
      </c>
      <c r="J79" s="119">
        <f t="shared" si="141"/>
        <v>22</v>
      </c>
      <c r="K79" s="119">
        <f t="shared" si="119"/>
        <v>6</v>
      </c>
      <c r="L79" s="8">
        <f t="shared" si="142"/>
        <v>1.0012796500000001</v>
      </c>
      <c r="M79" s="120">
        <f t="shared" si="122"/>
        <v>1.01060018</v>
      </c>
      <c r="N79" s="120">
        <f t="shared" si="77"/>
        <v>1.0121481264017078</v>
      </c>
      <c r="O79" s="113">
        <f t="shared" si="120"/>
        <v>1.0134433199999999</v>
      </c>
      <c r="P79" s="113">
        <f t="shared" si="133"/>
        <v>1013.44332</v>
      </c>
      <c r="Q79" s="11">
        <f t="shared" si="150"/>
        <v>0</v>
      </c>
      <c r="R79" s="30">
        <f t="shared" si="143"/>
        <v>0</v>
      </c>
      <c r="S79" s="8">
        <f t="shared" si="134"/>
        <v>0</v>
      </c>
      <c r="T79" s="122">
        <f t="shared" si="144"/>
        <v>0.12559999999999999</v>
      </c>
      <c r="U79" s="121">
        <f t="shared" si="79"/>
        <v>6</v>
      </c>
      <c r="V79" s="121">
        <v>252</v>
      </c>
      <c r="W79" s="120">
        <f t="shared" si="135"/>
        <v>1.002821025</v>
      </c>
      <c r="X79" s="113">
        <f t="shared" si="136"/>
        <v>2.8589489399999999</v>
      </c>
      <c r="Y79" s="113">
        <f t="shared" si="137"/>
        <v>0</v>
      </c>
      <c r="Z79" s="125" t="str">
        <f t="shared" si="151"/>
        <v>A+J=</v>
      </c>
      <c r="AA79" s="118">
        <f t="shared" si="152"/>
        <v>44762</v>
      </c>
      <c r="AB79" s="4"/>
      <c r="AC79" s="129">
        <f t="shared" si="153"/>
        <v>68</v>
      </c>
      <c r="AD79" s="135">
        <f t="shared" si="123"/>
        <v>46741</v>
      </c>
      <c r="AE79" s="131">
        <f t="shared" si="127"/>
        <v>2.2737367544323206E-13</v>
      </c>
      <c r="AF79" s="133">
        <f t="shared" si="128"/>
        <v>20</v>
      </c>
      <c r="AG79" s="207">
        <f t="shared" si="56"/>
        <v>10.931926880000001</v>
      </c>
      <c r="AH79" s="141">
        <f t="shared" si="129"/>
        <v>1116.6936172799999</v>
      </c>
      <c r="AI79" s="137">
        <v>1</v>
      </c>
      <c r="AJ79" s="131">
        <f t="shared" si="125"/>
        <v>1127.6255441599999</v>
      </c>
      <c r="AK79" s="129">
        <f t="shared" si="154"/>
        <v>68</v>
      </c>
      <c r="AL79" s="138" t="s">
        <v>80</v>
      </c>
      <c r="AM79" s="135">
        <f t="shared" si="126"/>
        <v>0</v>
      </c>
      <c r="AN79" s="7"/>
      <c r="AO79" s="135">
        <f t="shared" si="138"/>
        <v>46772</v>
      </c>
      <c r="AP79" s="161">
        <f>VLOOKUP($AO79,[1]Plan1!$EW$172:$EZ$293,2)</f>
        <v>7276.54</v>
      </c>
      <c r="AQ79" s="160">
        <f t="shared" si="145"/>
        <v>46711</v>
      </c>
      <c r="AR79" s="161">
        <f>VLOOKUP($AO79,[1]Plan1!$EW$172:$EZ$293,4)</f>
        <v>7276.54</v>
      </c>
      <c r="AS79" s="160">
        <f t="shared" si="146"/>
        <v>46741</v>
      </c>
      <c r="AT79" s="162">
        <f t="shared" si="14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9"/>
        <v>44741</v>
      </c>
      <c r="B80" s="113">
        <f t="shared" si="130"/>
        <v>1016.9962741100001</v>
      </c>
      <c r="C80" s="113">
        <f t="shared" si="148"/>
        <v>1000</v>
      </c>
      <c r="D80" s="114">
        <f t="shared" si="140"/>
        <v>6382.88</v>
      </c>
      <c r="E80" s="115">
        <f t="shared" si="116"/>
        <v>6412.88</v>
      </c>
      <c r="F80" s="116">
        <f t="shared" si="117"/>
        <v>44701</v>
      </c>
      <c r="G80" s="117">
        <f t="shared" si="131"/>
        <v>4.7000726944577131E-3</v>
      </c>
      <c r="H80" s="118">
        <f t="shared" si="149"/>
        <v>44762</v>
      </c>
      <c r="I80" s="118">
        <f t="shared" si="132"/>
        <v>44762</v>
      </c>
      <c r="J80" s="119">
        <f t="shared" si="141"/>
        <v>22</v>
      </c>
      <c r="K80" s="119">
        <f t="shared" si="119"/>
        <v>7</v>
      </c>
      <c r="L80" s="8">
        <f t="shared" si="142"/>
        <v>1.0014930799999999</v>
      </c>
      <c r="M80" s="120">
        <f t="shared" si="122"/>
        <v>1.01060018</v>
      </c>
      <c r="N80" s="120">
        <f t="shared" si="77"/>
        <v>1.0121481264017078</v>
      </c>
      <c r="O80" s="113">
        <f t="shared" si="120"/>
        <v>1.01365934</v>
      </c>
      <c r="P80" s="113">
        <f t="shared" si="133"/>
        <v>1013.65934</v>
      </c>
      <c r="Q80" s="11">
        <f t="shared" si="150"/>
        <v>0</v>
      </c>
      <c r="R80" s="30">
        <f t="shared" si="143"/>
        <v>0</v>
      </c>
      <c r="S80" s="8">
        <f t="shared" si="134"/>
        <v>0</v>
      </c>
      <c r="T80" s="122">
        <f t="shared" si="144"/>
        <v>0.12559999999999999</v>
      </c>
      <c r="U80" s="121">
        <f t="shared" si="79"/>
        <v>7</v>
      </c>
      <c r="V80" s="121">
        <v>252</v>
      </c>
      <c r="W80" s="120">
        <f t="shared" si="135"/>
        <v>1.0032919680000001</v>
      </c>
      <c r="X80" s="113">
        <f t="shared" si="136"/>
        <v>3.3369341100000001</v>
      </c>
      <c r="Y80" s="113">
        <f t="shared" si="137"/>
        <v>0</v>
      </c>
      <c r="Z80" s="125" t="str">
        <f t="shared" si="151"/>
        <v>A+J=</v>
      </c>
      <c r="AA80" s="118">
        <f t="shared" si="152"/>
        <v>44762</v>
      </c>
      <c r="AB80" s="4"/>
      <c r="AC80" s="129"/>
      <c r="AD80" s="135"/>
      <c r="AE80" s="131"/>
      <c r="AF80" s="133"/>
      <c r="AG80" s="142"/>
      <c r="AH80" s="141"/>
      <c r="AI80" s="137"/>
      <c r="AJ80" s="131"/>
      <c r="AK80" s="129"/>
      <c r="AL80" s="138"/>
      <c r="AM80" s="135"/>
      <c r="AN80" s="7"/>
      <c r="AO80" s="135">
        <f t="shared" si="138"/>
        <v>46804</v>
      </c>
      <c r="AP80" s="161">
        <f>VLOOKUP($AO80,[1]Plan1!$EW$172:$EZ$293,2)</f>
        <v>7276.54</v>
      </c>
      <c r="AQ80" s="160">
        <f t="shared" si="145"/>
        <v>46742</v>
      </c>
      <c r="AR80" s="161">
        <f>VLOOKUP($AO80,[1]Plan1!$EW$172:$EZ$293,4)</f>
        <v>7276.54</v>
      </c>
      <c r="AS80" s="160">
        <f t="shared" si="146"/>
        <v>46773</v>
      </c>
      <c r="AT80" s="162">
        <f t="shared" si="14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9"/>
        <v>44742</v>
      </c>
      <c r="B81" s="113">
        <f t="shared" si="130"/>
        <v>1017.69075801</v>
      </c>
      <c r="C81" s="113">
        <f t="shared" si="148"/>
        <v>1000</v>
      </c>
      <c r="D81" s="114">
        <f t="shared" si="140"/>
        <v>6382.88</v>
      </c>
      <c r="E81" s="115">
        <f t="shared" si="116"/>
        <v>6412.88</v>
      </c>
      <c r="F81" s="116">
        <f t="shared" si="117"/>
        <v>44701</v>
      </c>
      <c r="G81" s="117">
        <f t="shared" si="131"/>
        <v>4.7000726944577131E-3</v>
      </c>
      <c r="H81" s="118">
        <f t="shared" si="149"/>
        <v>44762</v>
      </c>
      <c r="I81" s="118">
        <f t="shared" si="132"/>
        <v>44762</v>
      </c>
      <c r="J81" s="119">
        <f t="shared" si="141"/>
        <v>22</v>
      </c>
      <c r="K81" s="119">
        <f t="shared" si="119"/>
        <v>8</v>
      </c>
      <c r="L81" s="8">
        <f t="shared" si="142"/>
        <v>1.0017065599999999</v>
      </c>
      <c r="M81" s="120">
        <f t="shared" si="122"/>
        <v>1.01060018</v>
      </c>
      <c r="N81" s="120">
        <f t="shared" si="77"/>
        <v>1.0121481264017078</v>
      </c>
      <c r="O81" s="113">
        <f t="shared" si="120"/>
        <v>1.01387541</v>
      </c>
      <c r="P81" s="113">
        <f t="shared" si="133"/>
        <v>1013.87541</v>
      </c>
      <c r="Q81" s="11">
        <f t="shared" si="150"/>
        <v>0</v>
      </c>
      <c r="R81" s="30">
        <f t="shared" si="143"/>
        <v>0</v>
      </c>
      <c r="S81" s="8">
        <f t="shared" si="134"/>
        <v>0</v>
      </c>
      <c r="T81" s="122">
        <f t="shared" si="144"/>
        <v>0.12559999999999999</v>
      </c>
      <c r="U81" s="121">
        <f t="shared" si="79"/>
        <v>8</v>
      </c>
      <c r="V81" s="121">
        <v>252</v>
      </c>
      <c r="W81" s="120">
        <f t="shared" si="135"/>
        <v>1.0037631330000001</v>
      </c>
      <c r="X81" s="113">
        <f t="shared" si="136"/>
        <v>3.8153480100000001</v>
      </c>
      <c r="Y81" s="113">
        <f t="shared" si="137"/>
        <v>0</v>
      </c>
      <c r="Z81" s="125" t="str">
        <f t="shared" si="151"/>
        <v>A+J=</v>
      </c>
      <c r="AA81" s="118">
        <f t="shared" si="152"/>
        <v>44762</v>
      </c>
      <c r="AB81" s="4"/>
      <c r="AC81" s="129"/>
      <c r="AD81" s="135"/>
      <c r="AE81" s="131"/>
      <c r="AF81" s="133"/>
      <c r="AG81" s="142"/>
      <c r="AH81" s="141"/>
      <c r="AI81" s="137"/>
      <c r="AJ81" s="131"/>
      <c r="AK81" s="129"/>
      <c r="AL81" s="138"/>
      <c r="AM81" s="135"/>
      <c r="AN81" s="7"/>
      <c r="AO81" s="135">
        <f t="shared" si="138"/>
        <v>46832</v>
      </c>
      <c r="AP81" s="161">
        <f>VLOOKUP($AO81,[1]Plan1!$EW$172:$EZ$293,2)</f>
        <v>7276.54</v>
      </c>
      <c r="AQ81" s="160">
        <f t="shared" si="145"/>
        <v>46772</v>
      </c>
      <c r="AR81" s="161">
        <f>VLOOKUP($AO81,[1]Plan1!$EW$172:$EZ$293,4)</f>
        <v>7276.54</v>
      </c>
      <c r="AS81" s="160">
        <f t="shared" si="146"/>
        <v>46803</v>
      </c>
      <c r="AT81" s="162">
        <f t="shared" si="14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9"/>
        <v>44743</v>
      </c>
      <c r="B82" s="113">
        <f t="shared" si="130"/>
        <v>1018.3857309</v>
      </c>
      <c r="C82" s="113">
        <f t="shared" si="148"/>
        <v>1000</v>
      </c>
      <c r="D82" s="114">
        <f t="shared" si="140"/>
        <v>6382.88</v>
      </c>
      <c r="E82" s="115">
        <f t="shared" si="116"/>
        <v>6412.88</v>
      </c>
      <c r="F82" s="116">
        <f t="shared" si="117"/>
        <v>44701</v>
      </c>
      <c r="G82" s="117">
        <f t="shared" si="131"/>
        <v>4.7000726944577131E-3</v>
      </c>
      <c r="H82" s="118">
        <f t="shared" si="149"/>
        <v>44762</v>
      </c>
      <c r="I82" s="118">
        <f t="shared" si="132"/>
        <v>44762</v>
      </c>
      <c r="J82" s="119">
        <f t="shared" si="141"/>
        <v>22</v>
      </c>
      <c r="K82" s="119">
        <f t="shared" si="119"/>
        <v>9</v>
      </c>
      <c r="L82" s="8">
        <f t="shared" si="142"/>
        <v>1.00192009</v>
      </c>
      <c r="M82" s="120">
        <f t="shared" si="122"/>
        <v>1.01060018</v>
      </c>
      <c r="N82" s="120">
        <f t="shared" si="77"/>
        <v>1.0121481264017078</v>
      </c>
      <c r="O82" s="113">
        <f t="shared" si="120"/>
        <v>1.0140915399999999</v>
      </c>
      <c r="P82" s="113">
        <f t="shared" si="133"/>
        <v>1014.09154</v>
      </c>
      <c r="Q82" s="11">
        <f t="shared" si="150"/>
        <v>0</v>
      </c>
      <c r="R82" s="30">
        <f t="shared" si="143"/>
        <v>0</v>
      </c>
      <c r="S82" s="8">
        <f t="shared" si="134"/>
        <v>0</v>
      </c>
      <c r="T82" s="122">
        <f t="shared" si="144"/>
        <v>0.12559999999999999</v>
      </c>
      <c r="U82" s="121">
        <f t="shared" si="79"/>
        <v>9</v>
      </c>
      <c r="V82" s="121">
        <v>252</v>
      </c>
      <c r="W82" s="120">
        <f t="shared" si="135"/>
        <v>1.00423452</v>
      </c>
      <c r="X82" s="113">
        <f t="shared" si="136"/>
        <v>4.2941909000000003</v>
      </c>
      <c r="Y82" s="113">
        <f t="shared" si="137"/>
        <v>0</v>
      </c>
      <c r="Z82" s="125" t="str">
        <f t="shared" si="151"/>
        <v>A+J=</v>
      </c>
      <c r="AA82" s="118">
        <f t="shared" si="152"/>
        <v>44762</v>
      </c>
      <c r="AB82" s="4"/>
      <c r="AN82" s="7"/>
      <c r="AO82" s="135">
        <f t="shared" si="138"/>
        <v>46863</v>
      </c>
      <c r="AP82" s="161">
        <f>VLOOKUP($AO82,[1]Plan1!$EW$172:$EZ$293,2)</f>
        <v>7276.54</v>
      </c>
      <c r="AQ82" s="160">
        <f t="shared" si="145"/>
        <v>46803</v>
      </c>
      <c r="AR82" s="161">
        <f>VLOOKUP($AO82,[1]Plan1!$EW$172:$EZ$293,4)</f>
        <v>7276.54</v>
      </c>
      <c r="AS82" s="160">
        <f t="shared" si="146"/>
        <v>46832</v>
      </c>
      <c r="AT82" s="162">
        <f t="shared" si="14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9"/>
        <v>44744</v>
      </c>
      <c r="B83" s="113">
        <f t="shared" si="130"/>
        <v>1019.0811608499999</v>
      </c>
      <c r="C83" s="113">
        <f t="shared" si="148"/>
        <v>1000</v>
      </c>
      <c r="D83" s="114">
        <f t="shared" si="140"/>
        <v>6382.88</v>
      </c>
      <c r="E83" s="115">
        <f t="shared" si="116"/>
        <v>6412.88</v>
      </c>
      <c r="F83" s="116">
        <f t="shared" si="117"/>
        <v>44701</v>
      </c>
      <c r="G83" s="117">
        <f t="shared" si="131"/>
        <v>4.7000726944577131E-3</v>
      </c>
      <c r="H83" s="118">
        <f t="shared" si="149"/>
        <v>44762</v>
      </c>
      <c r="I83" s="118">
        <f t="shared" si="132"/>
        <v>44762</v>
      </c>
      <c r="J83" s="119">
        <f t="shared" si="141"/>
        <v>22</v>
      </c>
      <c r="K83" s="119">
        <f t="shared" si="119"/>
        <v>10</v>
      </c>
      <c r="L83" s="8">
        <f t="shared" si="142"/>
        <v>1.0021336599999999</v>
      </c>
      <c r="M83" s="120">
        <f t="shared" si="122"/>
        <v>1.01060018</v>
      </c>
      <c r="N83" s="120">
        <f t="shared" si="77"/>
        <v>1.0121481264017078</v>
      </c>
      <c r="O83" s="113">
        <f t="shared" si="120"/>
        <v>1.0143077</v>
      </c>
      <c r="P83" s="113">
        <f t="shared" si="133"/>
        <v>1014.3077</v>
      </c>
      <c r="Q83" s="11">
        <f t="shared" si="150"/>
        <v>0</v>
      </c>
      <c r="R83" s="30">
        <f t="shared" si="143"/>
        <v>0</v>
      </c>
      <c r="S83" s="8">
        <f t="shared" si="134"/>
        <v>0</v>
      </c>
      <c r="T83" s="122">
        <f t="shared" si="144"/>
        <v>0.12559999999999999</v>
      </c>
      <c r="U83" s="121">
        <f t="shared" si="79"/>
        <v>10</v>
      </c>
      <c r="V83" s="121">
        <v>252</v>
      </c>
      <c r="W83" s="120">
        <f t="shared" si="135"/>
        <v>1.0047061269999999</v>
      </c>
      <c r="X83" s="113">
        <f t="shared" si="136"/>
        <v>4.7734608500000002</v>
      </c>
      <c r="Y83" s="113">
        <f t="shared" si="137"/>
        <v>0</v>
      </c>
      <c r="Z83" s="125" t="str">
        <f t="shared" si="151"/>
        <v>A+J=</v>
      </c>
      <c r="AA83" s="118">
        <f t="shared" si="152"/>
        <v>44762</v>
      </c>
      <c r="AB83" s="4"/>
      <c r="AN83" s="7"/>
      <c r="AO83" s="135">
        <f t="shared" si="138"/>
        <v>46895</v>
      </c>
      <c r="AP83" s="161">
        <f>VLOOKUP($AO83,[1]Plan1!$EW$172:$EZ$293,2)</f>
        <v>7276.54</v>
      </c>
      <c r="AQ83" s="160">
        <f t="shared" si="145"/>
        <v>46834</v>
      </c>
      <c r="AR83" s="161">
        <f>VLOOKUP($AO83,[1]Plan1!$EW$172:$EZ$293,4)</f>
        <v>7276.54</v>
      </c>
      <c r="AS83" s="160">
        <f t="shared" si="146"/>
        <v>46865</v>
      </c>
      <c r="AT83" s="162">
        <f t="shared" si="14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9"/>
        <v>44745</v>
      </c>
      <c r="B84" s="113">
        <f t="shared" si="130"/>
        <v>1019.0811608499999</v>
      </c>
      <c r="C84" s="113">
        <f t="shared" si="148"/>
        <v>1000</v>
      </c>
      <c r="D84" s="114">
        <f t="shared" si="140"/>
        <v>6382.88</v>
      </c>
      <c r="E84" s="115">
        <f t="shared" si="116"/>
        <v>6412.88</v>
      </c>
      <c r="F84" s="116">
        <f t="shared" si="117"/>
        <v>44701</v>
      </c>
      <c r="G84" s="117">
        <f t="shared" si="131"/>
        <v>4.7000726944577131E-3</v>
      </c>
      <c r="H84" s="118">
        <f t="shared" si="149"/>
        <v>44762</v>
      </c>
      <c r="I84" s="118">
        <f t="shared" si="132"/>
        <v>44762</v>
      </c>
      <c r="J84" s="119">
        <f t="shared" si="141"/>
        <v>22</v>
      </c>
      <c r="K84" s="119">
        <f t="shared" si="119"/>
        <v>10</v>
      </c>
      <c r="L84" s="8">
        <f t="shared" si="142"/>
        <v>1.0021336599999999</v>
      </c>
      <c r="M84" s="120">
        <f t="shared" si="122"/>
        <v>1.01060018</v>
      </c>
      <c r="N84" s="120">
        <f t="shared" si="77"/>
        <v>1.0121481264017078</v>
      </c>
      <c r="O84" s="113">
        <f t="shared" si="120"/>
        <v>1.0143077</v>
      </c>
      <c r="P84" s="113">
        <f t="shared" si="133"/>
        <v>1014.3077</v>
      </c>
      <c r="Q84" s="11">
        <f t="shared" si="150"/>
        <v>0</v>
      </c>
      <c r="R84" s="30">
        <f t="shared" si="143"/>
        <v>0</v>
      </c>
      <c r="S84" s="8">
        <f t="shared" si="134"/>
        <v>0</v>
      </c>
      <c r="T84" s="122">
        <f t="shared" si="144"/>
        <v>0.12559999999999999</v>
      </c>
      <c r="U84" s="121">
        <f t="shared" si="79"/>
        <v>10</v>
      </c>
      <c r="V84" s="121">
        <v>252</v>
      </c>
      <c r="W84" s="120">
        <f t="shared" si="135"/>
        <v>1.0047061269999999</v>
      </c>
      <c r="X84" s="113">
        <f t="shared" si="136"/>
        <v>4.7734608500000002</v>
      </c>
      <c r="Y84" s="113">
        <f t="shared" si="137"/>
        <v>0</v>
      </c>
      <c r="Z84" s="125" t="str">
        <f t="shared" si="151"/>
        <v>A+J=</v>
      </c>
      <c r="AA84" s="118">
        <f t="shared" si="152"/>
        <v>44762</v>
      </c>
      <c r="AB84" s="4"/>
      <c r="AN84" s="7"/>
      <c r="AO84" s="135">
        <f t="shared" si="138"/>
        <v>46924</v>
      </c>
      <c r="AP84" s="161">
        <f>VLOOKUP($AO84,[1]Plan1!$EW$172:$EZ$293,2)</f>
        <v>7276.54</v>
      </c>
      <c r="AQ84" s="160">
        <f t="shared" si="145"/>
        <v>46863</v>
      </c>
      <c r="AR84" s="161">
        <f>VLOOKUP($AO84,[1]Plan1!$EW$172:$EZ$293,4)</f>
        <v>7276.54</v>
      </c>
      <c r="AS84" s="160">
        <f t="shared" si="146"/>
        <v>46893</v>
      </c>
      <c r="AT84" s="162">
        <f t="shared" si="14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9"/>
        <v>44746</v>
      </c>
      <c r="B85" s="113">
        <f t="shared" si="130"/>
        <v>1019.0811608499999</v>
      </c>
      <c r="C85" s="113">
        <f t="shared" si="148"/>
        <v>1000</v>
      </c>
      <c r="D85" s="114">
        <f t="shared" si="140"/>
        <v>6382.88</v>
      </c>
      <c r="E85" s="115">
        <f t="shared" si="116"/>
        <v>6412.88</v>
      </c>
      <c r="F85" s="116">
        <f t="shared" si="117"/>
        <v>44701</v>
      </c>
      <c r="G85" s="117">
        <f t="shared" si="131"/>
        <v>4.7000726944577131E-3</v>
      </c>
      <c r="H85" s="118">
        <f t="shared" si="149"/>
        <v>44762</v>
      </c>
      <c r="I85" s="118">
        <f t="shared" si="132"/>
        <v>44762</v>
      </c>
      <c r="J85" s="119">
        <f t="shared" si="141"/>
        <v>22</v>
      </c>
      <c r="K85" s="119">
        <f t="shared" si="119"/>
        <v>10</v>
      </c>
      <c r="L85" s="8">
        <f t="shared" si="142"/>
        <v>1.0021336599999999</v>
      </c>
      <c r="M85" s="120">
        <f t="shared" si="122"/>
        <v>1.01060018</v>
      </c>
      <c r="N85" s="120">
        <f t="shared" si="77"/>
        <v>1.0121481264017078</v>
      </c>
      <c r="O85" s="113">
        <f t="shared" si="120"/>
        <v>1.0143077</v>
      </c>
      <c r="P85" s="113">
        <f t="shared" si="133"/>
        <v>1014.3077</v>
      </c>
      <c r="Q85" s="11">
        <f t="shared" si="150"/>
        <v>0</v>
      </c>
      <c r="R85" s="30">
        <f t="shared" si="143"/>
        <v>0</v>
      </c>
      <c r="S85" s="8">
        <f t="shared" si="134"/>
        <v>0</v>
      </c>
      <c r="T85" s="122">
        <f t="shared" si="144"/>
        <v>0.12559999999999999</v>
      </c>
      <c r="U85" s="121">
        <f t="shared" si="79"/>
        <v>10</v>
      </c>
      <c r="V85" s="121">
        <v>252</v>
      </c>
      <c r="W85" s="120">
        <f t="shared" si="135"/>
        <v>1.0047061269999999</v>
      </c>
      <c r="X85" s="113">
        <f t="shared" si="136"/>
        <v>4.7734608500000002</v>
      </c>
      <c r="Y85" s="113">
        <f t="shared" si="137"/>
        <v>0</v>
      </c>
      <c r="Z85" s="125" t="str">
        <f t="shared" si="151"/>
        <v>A+J=</v>
      </c>
      <c r="AA85" s="118">
        <f t="shared" si="152"/>
        <v>44762</v>
      </c>
      <c r="AB85" s="4"/>
      <c r="AN85" s="7"/>
      <c r="AO85" s="135">
        <f t="shared" si="138"/>
        <v>46954</v>
      </c>
      <c r="AP85" s="161">
        <f>VLOOKUP($AO85,[1]Plan1!$EW$172:$EZ$293,2)</f>
        <v>7276.54</v>
      </c>
      <c r="AQ85" s="160">
        <f t="shared" si="145"/>
        <v>46893</v>
      </c>
      <c r="AR85" s="161">
        <f>VLOOKUP($AO85,[1]Plan1!$EW$172:$EZ$293,4)</f>
        <v>7276.54</v>
      </c>
      <c r="AS85" s="160">
        <f t="shared" si="146"/>
        <v>46924</v>
      </c>
      <c r="AT85" s="162">
        <f t="shared" si="14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9"/>
        <v>44747</v>
      </c>
      <c r="B86" s="113">
        <f t="shared" si="130"/>
        <v>1019.77708123</v>
      </c>
      <c r="C86" s="113">
        <f t="shared" si="148"/>
        <v>1000</v>
      </c>
      <c r="D86" s="114">
        <f t="shared" si="140"/>
        <v>6382.88</v>
      </c>
      <c r="E86" s="115">
        <f t="shared" si="116"/>
        <v>6412.88</v>
      </c>
      <c r="F86" s="116">
        <f t="shared" si="117"/>
        <v>44701</v>
      </c>
      <c r="G86" s="117">
        <f t="shared" si="131"/>
        <v>4.7000726944577131E-3</v>
      </c>
      <c r="H86" s="118">
        <f t="shared" si="149"/>
        <v>44762</v>
      </c>
      <c r="I86" s="118">
        <f t="shared" si="132"/>
        <v>44762</v>
      </c>
      <c r="J86" s="119">
        <f t="shared" si="141"/>
        <v>22</v>
      </c>
      <c r="K86" s="119">
        <f t="shared" si="119"/>
        <v>11</v>
      </c>
      <c r="L86" s="8">
        <f t="shared" si="142"/>
        <v>1.00234728</v>
      </c>
      <c r="M86" s="120">
        <f t="shared" si="122"/>
        <v>1.01060018</v>
      </c>
      <c r="N86" s="120">
        <f t="shared" si="77"/>
        <v>1.0121481264017078</v>
      </c>
      <c r="O86" s="113">
        <f t="shared" si="120"/>
        <v>1.01452392</v>
      </c>
      <c r="P86" s="113">
        <f t="shared" si="133"/>
        <v>1014.52392</v>
      </c>
      <c r="Q86" s="11">
        <f t="shared" si="150"/>
        <v>0</v>
      </c>
      <c r="R86" s="30">
        <f t="shared" si="143"/>
        <v>0</v>
      </c>
      <c r="S86" s="8">
        <f t="shared" si="134"/>
        <v>0</v>
      </c>
      <c r="T86" s="122">
        <f t="shared" si="144"/>
        <v>0.12559999999999999</v>
      </c>
      <c r="U86" s="121">
        <f t="shared" si="79"/>
        <v>11</v>
      </c>
      <c r="V86" s="121">
        <v>252</v>
      </c>
      <c r="W86" s="120">
        <f t="shared" si="135"/>
        <v>1.0051779569999999</v>
      </c>
      <c r="X86" s="113">
        <f t="shared" si="136"/>
        <v>5.2531612299999999</v>
      </c>
      <c r="Y86" s="113">
        <f t="shared" si="137"/>
        <v>0</v>
      </c>
      <c r="Z86" s="125" t="str">
        <f t="shared" si="151"/>
        <v>A+J=</v>
      </c>
      <c r="AA86" s="118">
        <f t="shared" si="152"/>
        <v>44762</v>
      </c>
      <c r="AB86" s="4"/>
      <c r="AN86" s="7"/>
      <c r="AO86" s="135">
        <f t="shared" si="138"/>
        <v>46986</v>
      </c>
      <c r="AP86" s="161">
        <f>VLOOKUP($AO86,[1]Plan1!$EW$172:$EZ$293,2)</f>
        <v>7276.54</v>
      </c>
      <c r="AQ86" s="160">
        <f t="shared" si="145"/>
        <v>46925</v>
      </c>
      <c r="AR86" s="161">
        <f>VLOOKUP($AO86,[1]Plan1!$EW$172:$EZ$293,4)</f>
        <v>7276.54</v>
      </c>
      <c r="AS86" s="160">
        <f t="shared" si="146"/>
        <v>46955</v>
      </c>
      <c r="AT86" s="162">
        <f t="shared" si="14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9"/>
        <v>44748</v>
      </c>
      <c r="B87" s="113">
        <f t="shared" si="130"/>
        <v>1020.47345906</v>
      </c>
      <c r="C87" s="113">
        <f t="shared" si="148"/>
        <v>1000</v>
      </c>
      <c r="D87" s="114">
        <f t="shared" si="140"/>
        <v>6382.88</v>
      </c>
      <c r="E87" s="115">
        <f t="shared" si="116"/>
        <v>6412.88</v>
      </c>
      <c r="F87" s="116">
        <f t="shared" si="117"/>
        <v>44701</v>
      </c>
      <c r="G87" s="117">
        <f t="shared" si="131"/>
        <v>4.7000726944577131E-3</v>
      </c>
      <c r="H87" s="118">
        <f t="shared" si="149"/>
        <v>44762</v>
      </c>
      <c r="I87" s="118">
        <f t="shared" si="132"/>
        <v>44762</v>
      </c>
      <c r="J87" s="119">
        <f t="shared" si="141"/>
        <v>22</v>
      </c>
      <c r="K87" s="119">
        <f t="shared" si="119"/>
        <v>12</v>
      </c>
      <c r="L87" s="8">
        <f t="shared" si="142"/>
        <v>1.00256094</v>
      </c>
      <c r="M87" s="120">
        <f t="shared" si="122"/>
        <v>1.01060018</v>
      </c>
      <c r="N87" s="120">
        <f t="shared" si="77"/>
        <v>1.0121481264017078</v>
      </c>
      <c r="O87" s="113">
        <f t="shared" si="120"/>
        <v>1.0147401700000001</v>
      </c>
      <c r="P87" s="113">
        <f t="shared" si="133"/>
        <v>1014.74017</v>
      </c>
      <c r="Q87" s="11">
        <f t="shared" si="150"/>
        <v>0</v>
      </c>
      <c r="R87" s="30">
        <f t="shared" si="143"/>
        <v>0</v>
      </c>
      <c r="S87" s="8">
        <f t="shared" si="134"/>
        <v>0</v>
      </c>
      <c r="T87" s="122">
        <f t="shared" si="144"/>
        <v>0.12559999999999999</v>
      </c>
      <c r="U87" s="121">
        <f t="shared" si="79"/>
        <v>12</v>
      </c>
      <c r="V87" s="121">
        <v>252</v>
      </c>
      <c r="W87" s="120">
        <f t="shared" si="135"/>
        <v>1.0056500070000001</v>
      </c>
      <c r="X87" s="113">
        <f t="shared" si="136"/>
        <v>5.7332890599999997</v>
      </c>
      <c r="Y87" s="113">
        <f t="shared" si="137"/>
        <v>0</v>
      </c>
      <c r="Z87" s="125" t="str">
        <f t="shared" si="151"/>
        <v>A+J=</v>
      </c>
      <c r="AA87" s="118">
        <f t="shared" si="152"/>
        <v>44762</v>
      </c>
      <c r="AB87" s="4"/>
      <c r="AN87" s="7"/>
      <c r="AO87" s="135">
        <f t="shared" si="138"/>
        <v>47016</v>
      </c>
      <c r="AP87" s="161">
        <f>VLOOKUP($AO87,[1]Plan1!$EW$172:$EZ$293,2)</f>
        <v>7276.54</v>
      </c>
      <c r="AQ87" s="160">
        <f t="shared" si="145"/>
        <v>46954</v>
      </c>
      <c r="AR87" s="161">
        <f>VLOOKUP($AO87,[1]Plan1!$EW$172:$EZ$293,4)</f>
        <v>7276.54</v>
      </c>
      <c r="AS87" s="160">
        <f t="shared" si="146"/>
        <v>46985</v>
      </c>
      <c r="AT87" s="162">
        <f t="shared" si="14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9"/>
        <v>44749</v>
      </c>
      <c r="B88" s="113">
        <f t="shared" si="130"/>
        <v>1021.1703277500001</v>
      </c>
      <c r="C88" s="113">
        <f t="shared" si="148"/>
        <v>1000</v>
      </c>
      <c r="D88" s="114">
        <f t="shared" si="140"/>
        <v>6382.88</v>
      </c>
      <c r="E88" s="115">
        <f t="shared" si="116"/>
        <v>6412.88</v>
      </c>
      <c r="F88" s="116">
        <f t="shared" si="117"/>
        <v>44701</v>
      </c>
      <c r="G88" s="117">
        <f t="shared" si="131"/>
        <v>4.7000726944577131E-3</v>
      </c>
      <c r="H88" s="118">
        <f t="shared" si="149"/>
        <v>44762</v>
      </c>
      <c r="I88" s="118">
        <f t="shared" si="132"/>
        <v>44762</v>
      </c>
      <c r="J88" s="119">
        <f t="shared" si="141"/>
        <v>22</v>
      </c>
      <c r="K88" s="119">
        <f t="shared" si="119"/>
        <v>13</v>
      </c>
      <c r="L88" s="8">
        <f t="shared" si="142"/>
        <v>1.0027746500000001</v>
      </c>
      <c r="M88" s="120">
        <f t="shared" si="122"/>
        <v>1.01060018</v>
      </c>
      <c r="N88" s="120">
        <f t="shared" si="77"/>
        <v>1.0121481264017078</v>
      </c>
      <c r="O88" s="113">
        <f t="shared" si="120"/>
        <v>1.0149564799999999</v>
      </c>
      <c r="P88" s="113">
        <f t="shared" si="133"/>
        <v>1014.9564800000001</v>
      </c>
      <c r="Q88" s="11">
        <f t="shared" si="150"/>
        <v>0</v>
      </c>
      <c r="R88" s="30">
        <f t="shared" si="143"/>
        <v>0</v>
      </c>
      <c r="S88" s="8">
        <f t="shared" si="134"/>
        <v>0</v>
      </c>
      <c r="T88" s="122">
        <f t="shared" si="144"/>
        <v>0.12559999999999999</v>
      </c>
      <c r="U88" s="121">
        <f t="shared" si="79"/>
        <v>13</v>
      </c>
      <c r="V88" s="121">
        <v>252</v>
      </c>
      <c r="W88" s="120">
        <f t="shared" si="135"/>
        <v>1.00612228</v>
      </c>
      <c r="X88" s="113">
        <f t="shared" si="136"/>
        <v>6.2138477500000002</v>
      </c>
      <c r="Y88" s="113">
        <f t="shared" si="137"/>
        <v>0</v>
      </c>
      <c r="Z88" s="125" t="str">
        <f t="shared" si="151"/>
        <v>A+J=</v>
      </c>
      <c r="AA88" s="118">
        <f t="shared" si="152"/>
        <v>44762</v>
      </c>
      <c r="AB88" s="4"/>
      <c r="AN88" s="7"/>
      <c r="AO88" s="135">
        <f t="shared" si="138"/>
        <v>47046</v>
      </c>
      <c r="AP88" s="161">
        <f>VLOOKUP($AO88,[1]Plan1!$EW$172:$EZ$293,2)</f>
        <v>7276.54</v>
      </c>
      <c r="AQ88" s="160">
        <f t="shared" si="145"/>
        <v>46985</v>
      </c>
      <c r="AR88" s="161">
        <f>VLOOKUP($AO88,[1]Plan1!$EW$172:$EZ$293,4)</f>
        <v>7276.54</v>
      </c>
      <c r="AS88" s="160">
        <f t="shared" si="146"/>
        <v>47016</v>
      </c>
      <c r="AT88" s="162">
        <f t="shared" si="14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9"/>
        <v>44750</v>
      </c>
      <c r="B89" s="113">
        <f t="shared" si="130"/>
        <v>1021.86765531</v>
      </c>
      <c r="C89" s="113">
        <f t="shared" si="148"/>
        <v>1000</v>
      </c>
      <c r="D89" s="114">
        <f t="shared" si="140"/>
        <v>6382.88</v>
      </c>
      <c r="E89" s="115">
        <f t="shared" si="116"/>
        <v>6412.88</v>
      </c>
      <c r="F89" s="116">
        <f t="shared" si="117"/>
        <v>44701</v>
      </c>
      <c r="G89" s="117">
        <f t="shared" si="131"/>
        <v>4.7000726944577131E-3</v>
      </c>
      <c r="H89" s="118">
        <f t="shared" si="149"/>
        <v>44762</v>
      </c>
      <c r="I89" s="118">
        <f t="shared" si="132"/>
        <v>44762</v>
      </c>
      <c r="J89" s="119">
        <f t="shared" si="141"/>
        <v>22</v>
      </c>
      <c r="K89" s="119">
        <f t="shared" si="119"/>
        <v>14</v>
      </c>
      <c r="L89" s="8">
        <f t="shared" si="142"/>
        <v>1.0029884</v>
      </c>
      <c r="M89" s="120">
        <f t="shared" si="122"/>
        <v>1.01060018</v>
      </c>
      <c r="N89" s="120">
        <f t="shared" si="77"/>
        <v>1.0121481264017078</v>
      </c>
      <c r="O89" s="113">
        <f t="shared" si="120"/>
        <v>1.0151728200000001</v>
      </c>
      <c r="P89" s="113">
        <f t="shared" si="133"/>
        <v>1015.17282</v>
      </c>
      <c r="Q89" s="11">
        <f t="shared" si="150"/>
        <v>0</v>
      </c>
      <c r="R89" s="30">
        <f t="shared" si="143"/>
        <v>0</v>
      </c>
      <c r="S89" s="8">
        <f t="shared" si="134"/>
        <v>0</v>
      </c>
      <c r="T89" s="122">
        <f t="shared" si="144"/>
        <v>0.12559999999999999</v>
      </c>
      <c r="U89" s="121">
        <f t="shared" si="79"/>
        <v>14</v>
      </c>
      <c r="V89" s="121">
        <v>252</v>
      </c>
      <c r="W89" s="120">
        <f t="shared" si="135"/>
        <v>1.0065947740000001</v>
      </c>
      <c r="X89" s="113">
        <f t="shared" si="136"/>
        <v>6.6948353100000002</v>
      </c>
      <c r="Y89" s="113">
        <f t="shared" si="137"/>
        <v>0</v>
      </c>
      <c r="Z89" s="125" t="str">
        <f t="shared" si="151"/>
        <v>A+J=</v>
      </c>
      <c r="AA89" s="118">
        <f t="shared" si="152"/>
        <v>44762</v>
      </c>
      <c r="AB89" s="4"/>
      <c r="AN89" s="7"/>
      <c r="AO89" s="135">
        <f t="shared" si="138"/>
        <v>47078</v>
      </c>
      <c r="AP89" s="161">
        <f>VLOOKUP($AO89,[1]Plan1!$EW$172:$EZ$293,2)</f>
        <v>7276.54</v>
      </c>
      <c r="AQ89" s="160">
        <f t="shared" si="145"/>
        <v>47017</v>
      </c>
      <c r="AR89" s="161">
        <f>VLOOKUP($AO89,[1]Plan1!$EW$172:$EZ$293,4)</f>
        <v>7276.54</v>
      </c>
      <c r="AS89" s="160">
        <f t="shared" si="146"/>
        <v>47047</v>
      </c>
      <c r="AT89" s="162">
        <f t="shared" si="14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9"/>
        <v>44751</v>
      </c>
      <c r="B90" s="113">
        <f t="shared" si="130"/>
        <v>1022.56547315</v>
      </c>
      <c r="C90" s="113">
        <f t="shared" si="148"/>
        <v>1000</v>
      </c>
      <c r="D90" s="114">
        <f t="shared" si="140"/>
        <v>6382.88</v>
      </c>
      <c r="E90" s="115">
        <f t="shared" si="116"/>
        <v>6412.88</v>
      </c>
      <c r="F90" s="116">
        <f t="shared" si="117"/>
        <v>44701</v>
      </c>
      <c r="G90" s="117">
        <f t="shared" si="131"/>
        <v>4.7000726944577131E-3</v>
      </c>
      <c r="H90" s="118">
        <f t="shared" si="149"/>
        <v>44762</v>
      </c>
      <c r="I90" s="118">
        <f t="shared" si="132"/>
        <v>44762</v>
      </c>
      <c r="J90" s="119">
        <f t="shared" si="141"/>
        <v>22</v>
      </c>
      <c r="K90" s="119">
        <f t="shared" si="119"/>
        <v>15</v>
      </c>
      <c r="L90" s="8">
        <f t="shared" si="142"/>
        <v>1.0032022</v>
      </c>
      <c r="M90" s="120">
        <f t="shared" si="122"/>
        <v>1.01060018</v>
      </c>
      <c r="N90" s="120">
        <f t="shared" si="77"/>
        <v>1.0121481264017078</v>
      </c>
      <c r="O90" s="113">
        <f t="shared" si="120"/>
        <v>1.0153892200000001</v>
      </c>
      <c r="P90" s="113">
        <f t="shared" si="133"/>
        <v>1015.38922</v>
      </c>
      <c r="Q90" s="11">
        <f t="shared" si="150"/>
        <v>0</v>
      </c>
      <c r="R90" s="30">
        <f t="shared" si="143"/>
        <v>0</v>
      </c>
      <c r="S90" s="8">
        <f t="shared" si="134"/>
        <v>0</v>
      </c>
      <c r="T90" s="122">
        <f t="shared" si="144"/>
        <v>0.12559999999999999</v>
      </c>
      <c r="U90" s="121">
        <f t="shared" si="79"/>
        <v>15</v>
      </c>
      <c r="V90" s="121">
        <v>252</v>
      </c>
      <c r="W90" s="120">
        <f t="shared" si="135"/>
        <v>1.0070674900000001</v>
      </c>
      <c r="X90" s="113">
        <f t="shared" si="136"/>
        <v>7.17625315</v>
      </c>
      <c r="Y90" s="113">
        <f t="shared" si="137"/>
        <v>0</v>
      </c>
      <c r="Z90" s="125" t="str">
        <f t="shared" si="151"/>
        <v>A+J=</v>
      </c>
      <c r="AA90" s="118">
        <f t="shared" si="152"/>
        <v>44762</v>
      </c>
      <c r="AB90" s="4"/>
      <c r="AN90" s="7"/>
      <c r="AO90" s="135">
        <f t="shared" si="138"/>
        <v>47107</v>
      </c>
      <c r="AP90" s="161">
        <f>VLOOKUP($AO90,[1]Plan1!$EW$172:$EZ$293,2)</f>
        <v>7276.54</v>
      </c>
      <c r="AQ90" s="160">
        <f t="shared" si="145"/>
        <v>47046</v>
      </c>
      <c r="AR90" s="161">
        <f>VLOOKUP($AO90,[1]Plan1!$EW$172:$EZ$293,4)</f>
        <v>7276.54</v>
      </c>
      <c r="AS90" s="160">
        <f t="shared" si="146"/>
        <v>47077</v>
      </c>
      <c r="AT90" s="162">
        <f t="shared" si="14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9"/>
        <v>44752</v>
      </c>
      <c r="B91" s="113">
        <f t="shared" si="130"/>
        <v>1022.56547315</v>
      </c>
      <c r="C91" s="113">
        <f t="shared" si="148"/>
        <v>1000</v>
      </c>
      <c r="D91" s="114">
        <f t="shared" si="140"/>
        <v>6382.88</v>
      </c>
      <c r="E91" s="115">
        <f t="shared" si="116"/>
        <v>6412.88</v>
      </c>
      <c r="F91" s="116">
        <f t="shared" si="117"/>
        <v>44701</v>
      </c>
      <c r="G91" s="117">
        <f t="shared" si="131"/>
        <v>4.7000726944577131E-3</v>
      </c>
      <c r="H91" s="118">
        <f t="shared" si="149"/>
        <v>44762</v>
      </c>
      <c r="I91" s="118">
        <f t="shared" si="132"/>
        <v>44762</v>
      </c>
      <c r="J91" s="119">
        <f t="shared" si="141"/>
        <v>22</v>
      </c>
      <c r="K91" s="119">
        <f t="shared" si="119"/>
        <v>15</v>
      </c>
      <c r="L91" s="8">
        <f t="shared" si="142"/>
        <v>1.0032022</v>
      </c>
      <c r="M91" s="120">
        <f t="shared" si="122"/>
        <v>1.01060018</v>
      </c>
      <c r="N91" s="120">
        <f t="shared" si="77"/>
        <v>1.0121481264017078</v>
      </c>
      <c r="O91" s="113">
        <f t="shared" si="120"/>
        <v>1.0153892200000001</v>
      </c>
      <c r="P91" s="113">
        <f t="shared" si="133"/>
        <v>1015.38922</v>
      </c>
      <c r="Q91" s="11">
        <f t="shared" si="150"/>
        <v>0</v>
      </c>
      <c r="R91" s="30">
        <f t="shared" si="143"/>
        <v>0</v>
      </c>
      <c r="S91" s="8">
        <f t="shared" si="134"/>
        <v>0</v>
      </c>
      <c r="T91" s="122">
        <f t="shared" si="144"/>
        <v>0.12559999999999999</v>
      </c>
      <c r="U91" s="121">
        <f t="shared" si="79"/>
        <v>15</v>
      </c>
      <c r="V91" s="121">
        <v>252</v>
      </c>
      <c r="W91" s="120">
        <f t="shared" si="135"/>
        <v>1.0070674900000001</v>
      </c>
      <c r="X91" s="113">
        <f t="shared" si="136"/>
        <v>7.17625315</v>
      </c>
      <c r="Y91" s="113">
        <f t="shared" si="137"/>
        <v>0</v>
      </c>
      <c r="Z91" s="125" t="str">
        <f t="shared" si="151"/>
        <v>A+J=</v>
      </c>
      <c r="AA91" s="118">
        <f t="shared" si="152"/>
        <v>44762</v>
      </c>
      <c r="AB91" s="4"/>
      <c r="AN91" s="7"/>
      <c r="AO91" s="135">
        <f t="shared" si="138"/>
        <v>47140</v>
      </c>
      <c r="AP91" s="161">
        <f>VLOOKUP($AO91,[1]Plan1!$EW$172:$EZ$293,2)</f>
        <v>7276.54</v>
      </c>
      <c r="AQ91" s="160">
        <f t="shared" si="145"/>
        <v>47079</v>
      </c>
      <c r="AR91" s="161">
        <f>VLOOKUP($AO91,[1]Plan1!$EW$172:$EZ$293,4)</f>
        <v>7276.54</v>
      </c>
      <c r="AS91" s="160">
        <f t="shared" si="146"/>
        <v>47109</v>
      </c>
      <c r="AT91" s="162">
        <f t="shared" si="14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9"/>
        <v>44753</v>
      </c>
      <c r="B92" s="113">
        <f t="shared" si="130"/>
        <v>1022.56547315</v>
      </c>
      <c r="C92" s="113">
        <f t="shared" si="148"/>
        <v>1000</v>
      </c>
      <c r="D92" s="114">
        <f t="shared" si="140"/>
        <v>6382.88</v>
      </c>
      <c r="E92" s="115">
        <f t="shared" si="116"/>
        <v>6412.88</v>
      </c>
      <c r="F92" s="116">
        <f t="shared" si="117"/>
        <v>44701</v>
      </c>
      <c r="G92" s="117">
        <f t="shared" si="131"/>
        <v>4.7000726944577131E-3</v>
      </c>
      <c r="H92" s="118">
        <f t="shared" si="149"/>
        <v>44762</v>
      </c>
      <c r="I92" s="118">
        <f t="shared" si="132"/>
        <v>44762</v>
      </c>
      <c r="J92" s="119">
        <f t="shared" si="141"/>
        <v>22</v>
      </c>
      <c r="K92" s="119">
        <f t="shared" si="119"/>
        <v>15</v>
      </c>
      <c r="L92" s="8">
        <f t="shared" si="142"/>
        <v>1.0032022</v>
      </c>
      <c r="M92" s="120">
        <f t="shared" si="122"/>
        <v>1.01060018</v>
      </c>
      <c r="N92" s="120">
        <f t="shared" si="77"/>
        <v>1.0121481264017078</v>
      </c>
      <c r="O92" s="113">
        <f t="shared" si="120"/>
        <v>1.0153892200000001</v>
      </c>
      <c r="P92" s="113">
        <f t="shared" si="133"/>
        <v>1015.38922</v>
      </c>
      <c r="Q92" s="11">
        <f t="shared" si="150"/>
        <v>0</v>
      </c>
      <c r="R92" s="30">
        <f t="shared" si="143"/>
        <v>0</v>
      </c>
      <c r="S92" s="8">
        <f t="shared" si="134"/>
        <v>0</v>
      </c>
      <c r="T92" s="122">
        <f t="shared" si="144"/>
        <v>0.12559999999999999</v>
      </c>
      <c r="U92" s="121">
        <f t="shared" si="79"/>
        <v>15</v>
      </c>
      <c r="V92" s="121">
        <v>252</v>
      </c>
      <c r="W92" s="120">
        <f t="shared" si="135"/>
        <v>1.0070674900000001</v>
      </c>
      <c r="X92" s="113">
        <f t="shared" si="136"/>
        <v>7.17625315</v>
      </c>
      <c r="Y92" s="113">
        <f t="shared" si="137"/>
        <v>0</v>
      </c>
      <c r="Z92" s="125" t="str">
        <f t="shared" si="151"/>
        <v>A+J=</v>
      </c>
      <c r="AA92" s="118">
        <f t="shared" si="152"/>
        <v>44762</v>
      </c>
      <c r="AB92" s="4"/>
      <c r="AN92" s="7"/>
      <c r="AO92" s="135">
        <f t="shared" si="138"/>
        <v>47169</v>
      </c>
      <c r="AP92" s="161">
        <f>VLOOKUP($AO92,[1]Plan1!$EW$172:$EZ$293,2)</f>
        <v>7276.54</v>
      </c>
      <c r="AQ92" s="160">
        <f t="shared" si="145"/>
        <v>47107</v>
      </c>
      <c r="AR92" s="161">
        <f>VLOOKUP($AO92,[1]Plan1!$EW$172:$EZ$293,4)</f>
        <v>7276.54</v>
      </c>
      <c r="AS92" s="160">
        <f t="shared" si="146"/>
        <v>47138</v>
      </c>
      <c r="AT92" s="162">
        <f t="shared" si="14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9"/>
        <v>44754</v>
      </c>
      <c r="B93" s="113">
        <f t="shared" si="130"/>
        <v>1023.26376135</v>
      </c>
      <c r="C93" s="113">
        <f t="shared" si="148"/>
        <v>1000</v>
      </c>
      <c r="D93" s="114">
        <f t="shared" si="140"/>
        <v>6382.88</v>
      </c>
      <c r="E93" s="115">
        <f t="shared" si="116"/>
        <v>6412.88</v>
      </c>
      <c r="F93" s="116">
        <f t="shared" si="117"/>
        <v>44701</v>
      </c>
      <c r="G93" s="117">
        <f t="shared" si="131"/>
        <v>4.7000726944577131E-3</v>
      </c>
      <c r="H93" s="118">
        <f t="shared" si="149"/>
        <v>44762</v>
      </c>
      <c r="I93" s="118">
        <f t="shared" si="132"/>
        <v>44762</v>
      </c>
      <c r="J93" s="119">
        <f t="shared" si="141"/>
        <v>22</v>
      </c>
      <c r="K93" s="119">
        <f t="shared" si="119"/>
        <v>16</v>
      </c>
      <c r="L93" s="8">
        <f t="shared" si="142"/>
        <v>1.0034160400000001</v>
      </c>
      <c r="M93" s="120">
        <f t="shared" si="122"/>
        <v>1.01060018</v>
      </c>
      <c r="N93" s="120">
        <f t="shared" si="77"/>
        <v>1.0121481264017078</v>
      </c>
      <c r="O93" s="113">
        <f t="shared" si="120"/>
        <v>1.0156056600000001</v>
      </c>
      <c r="P93" s="113">
        <f t="shared" si="133"/>
        <v>1015.6056599999999</v>
      </c>
      <c r="Q93" s="11">
        <f t="shared" si="150"/>
        <v>0</v>
      </c>
      <c r="R93" s="30">
        <f t="shared" si="143"/>
        <v>0</v>
      </c>
      <c r="S93" s="8">
        <f t="shared" si="134"/>
        <v>0</v>
      </c>
      <c r="T93" s="122">
        <f t="shared" si="144"/>
        <v>0.12559999999999999</v>
      </c>
      <c r="U93" s="121">
        <f t="shared" si="79"/>
        <v>16</v>
      </c>
      <c r="V93" s="121">
        <v>252</v>
      </c>
      <c r="W93" s="120">
        <f t="shared" si="135"/>
        <v>1.007540428</v>
      </c>
      <c r="X93" s="113">
        <f t="shared" si="136"/>
        <v>7.6581013499999999</v>
      </c>
      <c r="Y93" s="113">
        <f t="shared" si="137"/>
        <v>0</v>
      </c>
      <c r="Z93" s="125" t="str">
        <f t="shared" si="151"/>
        <v>A+J=</v>
      </c>
      <c r="AA93" s="118">
        <f t="shared" si="152"/>
        <v>44762</v>
      </c>
      <c r="AB93" s="4"/>
      <c r="AN93" s="7"/>
      <c r="AO93" s="135">
        <f t="shared" si="138"/>
        <v>47197</v>
      </c>
      <c r="AP93" s="161">
        <f>VLOOKUP($AO93,[1]Plan1!$EW$172:$EZ$293,2)</f>
        <v>7276.54</v>
      </c>
      <c r="AQ93" s="160">
        <f t="shared" si="145"/>
        <v>47138</v>
      </c>
      <c r="AR93" s="161">
        <f>VLOOKUP($AO93,[1]Plan1!$EW$172:$EZ$293,4)</f>
        <v>7276.54</v>
      </c>
      <c r="AS93" s="160">
        <f t="shared" si="146"/>
        <v>47169</v>
      </c>
      <c r="AT93" s="162">
        <f t="shared" si="14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9"/>
        <v>44755</v>
      </c>
      <c r="B94" s="113">
        <f t="shared" si="130"/>
        <v>1023.9625301899999</v>
      </c>
      <c r="C94" s="113">
        <f t="shared" si="148"/>
        <v>1000</v>
      </c>
      <c r="D94" s="114">
        <f t="shared" si="140"/>
        <v>6382.88</v>
      </c>
      <c r="E94" s="115">
        <f t="shared" si="116"/>
        <v>6412.88</v>
      </c>
      <c r="F94" s="116">
        <f t="shared" si="117"/>
        <v>44701</v>
      </c>
      <c r="G94" s="117">
        <f t="shared" si="131"/>
        <v>4.7000726944577131E-3</v>
      </c>
      <c r="H94" s="118">
        <f t="shared" si="149"/>
        <v>44762</v>
      </c>
      <c r="I94" s="118">
        <f t="shared" si="132"/>
        <v>44762</v>
      </c>
      <c r="J94" s="119">
        <f t="shared" si="141"/>
        <v>22</v>
      </c>
      <c r="K94" s="119">
        <f t="shared" si="119"/>
        <v>17</v>
      </c>
      <c r="L94" s="8">
        <f t="shared" si="142"/>
        <v>1.00362993</v>
      </c>
      <c r="M94" s="120">
        <f t="shared" si="122"/>
        <v>1.01060018</v>
      </c>
      <c r="N94" s="120">
        <f t="shared" si="77"/>
        <v>1.0121481264017078</v>
      </c>
      <c r="O94" s="113">
        <f t="shared" si="120"/>
        <v>1.01582215</v>
      </c>
      <c r="P94" s="113">
        <f t="shared" si="133"/>
        <v>1015.82215</v>
      </c>
      <c r="Q94" s="11">
        <f t="shared" si="150"/>
        <v>0</v>
      </c>
      <c r="R94" s="30">
        <f t="shared" si="143"/>
        <v>0</v>
      </c>
      <c r="S94" s="8">
        <f t="shared" si="134"/>
        <v>0</v>
      </c>
      <c r="T94" s="122">
        <f t="shared" si="144"/>
        <v>0.12559999999999999</v>
      </c>
      <c r="U94" s="121">
        <f t="shared" si="79"/>
        <v>17</v>
      </c>
      <c r="V94" s="121">
        <v>252</v>
      </c>
      <c r="W94" s="120">
        <f t="shared" si="135"/>
        <v>1.0080135880000001</v>
      </c>
      <c r="X94" s="113">
        <f t="shared" si="136"/>
        <v>8.1403801900000001</v>
      </c>
      <c r="Y94" s="113">
        <f t="shared" si="137"/>
        <v>0</v>
      </c>
      <c r="Z94" s="125" t="str">
        <f t="shared" si="151"/>
        <v>A+J=</v>
      </c>
      <c r="AA94" s="118">
        <f t="shared" si="152"/>
        <v>44762</v>
      </c>
      <c r="AB94" s="4"/>
      <c r="AN94" s="7"/>
      <c r="AO94" s="135">
        <f t="shared" si="138"/>
        <v>47228</v>
      </c>
      <c r="AP94" s="161">
        <f>VLOOKUP($AO94,[1]Plan1!$EW$172:$EZ$293,2)</f>
        <v>7276.54</v>
      </c>
      <c r="AQ94" s="160">
        <f t="shared" si="145"/>
        <v>47169</v>
      </c>
      <c r="AR94" s="161">
        <f>VLOOKUP($AO94,[1]Plan1!$EW$172:$EZ$293,4)</f>
        <v>7276.54</v>
      </c>
      <c r="AS94" s="160">
        <f t="shared" si="146"/>
        <v>47197</v>
      </c>
      <c r="AT94" s="162">
        <f t="shared" si="14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9"/>
        <v>44756</v>
      </c>
      <c r="B95" s="113">
        <f t="shared" si="130"/>
        <v>1024.66178089</v>
      </c>
      <c r="C95" s="113">
        <f t="shared" si="148"/>
        <v>1000</v>
      </c>
      <c r="D95" s="114">
        <f t="shared" si="140"/>
        <v>6382.88</v>
      </c>
      <c r="E95" s="115">
        <f t="shared" si="116"/>
        <v>6412.88</v>
      </c>
      <c r="F95" s="116">
        <f t="shared" si="117"/>
        <v>44701</v>
      </c>
      <c r="G95" s="117">
        <f t="shared" si="131"/>
        <v>4.7000726944577131E-3</v>
      </c>
      <c r="H95" s="118">
        <f t="shared" si="149"/>
        <v>44762</v>
      </c>
      <c r="I95" s="118">
        <f t="shared" si="132"/>
        <v>44762</v>
      </c>
      <c r="J95" s="119">
        <f t="shared" si="141"/>
        <v>22</v>
      </c>
      <c r="K95" s="119">
        <f t="shared" si="119"/>
        <v>18</v>
      </c>
      <c r="L95" s="8">
        <f t="shared" si="142"/>
        <v>1.0038438700000001</v>
      </c>
      <c r="M95" s="120">
        <f t="shared" si="122"/>
        <v>1.01060018</v>
      </c>
      <c r="N95" s="120">
        <f t="shared" ref="N95:N158" si="155">IF(I95&gt;I94,N94*M95,N94)</f>
        <v>1.0121481264017078</v>
      </c>
      <c r="O95" s="113">
        <f t="shared" si="120"/>
        <v>1.01603869</v>
      </c>
      <c r="P95" s="113">
        <f t="shared" si="133"/>
        <v>1016.03869</v>
      </c>
      <c r="Q95" s="11">
        <f t="shared" si="150"/>
        <v>0</v>
      </c>
      <c r="R95" s="30">
        <f t="shared" si="143"/>
        <v>0</v>
      </c>
      <c r="S95" s="8">
        <f t="shared" si="134"/>
        <v>0</v>
      </c>
      <c r="T95" s="122">
        <f t="shared" si="144"/>
        <v>0.12559999999999999</v>
      </c>
      <c r="U95" s="121">
        <f t="shared" si="79"/>
        <v>18</v>
      </c>
      <c r="V95" s="121">
        <v>252</v>
      </c>
      <c r="W95" s="120">
        <f t="shared" si="135"/>
        <v>1.008486971</v>
      </c>
      <c r="X95" s="113">
        <f t="shared" si="136"/>
        <v>8.6230908900000003</v>
      </c>
      <c r="Y95" s="113">
        <f t="shared" si="137"/>
        <v>0</v>
      </c>
      <c r="Z95" s="125" t="str">
        <f t="shared" si="151"/>
        <v>A+J=</v>
      </c>
      <c r="AA95" s="118">
        <f t="shared" si="152"/>
        <v>44762</v>
      </c>
      <c r="AB95" s="4"/>
      <c r="AN95" s="7"/>
      <c r="AO95" s="135"/>
      <c r="AP95" s="161"/>
      <c r="AQ95" s="160"/>
      <c r="AR95" s="161"/>
      <c r="AS95" s="160"/>
      <c r="AT95" s="162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9"/>
        <v>44757</v>
      </c>
      <c r="B96" s="113">
        <f t="shared" si="130"/>
        <v>1025.36150258</v>
      </c>
      <c r="C96" s="113">
        <f t="shared" si="148"/>
        <v>1000</v>
      </c>
      <c r="D96" s="114">
        <f t="shared" si="140"/>
        <v>6382.88</v>
      </c>
      <c r="E96" s="115">
        <f t="shared" si="116"/>
        <v>6412.88</v>
      </c>
      <c r="F96" s="116">
        <f t="shared" si="117"/>
        <v>44701</v>
      </c>
      <c r="G96" s="117">
        <f t="shared" si="131"/>
        <v>4.7000726944577131E-3</v>
      </c>
      <c r="H96" s="118">
        <f t="shared" si="149"/>
        <v>44762</v>
      </c>
      <c r="I96" s="118">
        <f t="shared" si="132"/>
        <v>44762</v>
      </c>
      <c r="J96" s="119">
        <f t="shared" si="141"/>
        <v>22</v>
      </c>
      <c r="K96" s="119">
        <f t="shared" si="119"/>
        <v>19</v>
      </c>
      <c r="L96" s="8">
        <f t="shared" si="142"/>
        <v>1.0040578499999999</v>
      </c>
      <c r="M96" s="120">
        <f t="shared" si="122"/>
        <v>1.01060018</v>
      </c>
      <c r="N96" s="120">
        <f t="shared" si="155"/>
        <v>1.0121481264017078</v>
      </c>
      <c r="O96" s="113">
        <f t="shared" si="120"/>
        <v>1.01625527</v>
      </c>
      <c r="P96" s="113">
        <f t="shared" si="133"/>
        <v>1016.25527</v>
      </c>
      <c r="Q96" s="11">
        <f t="shared" si="150"/>
        <v>0</v>
      </c>
      <c r="R96" s="30">
        <f t="shared" si="143"/>
        <v>0</v>
      </c>
      <c r="S96" s="8">
        <f t="shared" si="134"/>
        <v>0</v>
      </c>
      <c r="T96" s="122">
        <f t="shared" si="144"/>
        <v>0.12559999999999999</v>
      </c>
      <c r="U96" s="121">
        <f t="shared" si="79"/>
        <v>19</v>
      </c>
      <c r="V96" s="121">
        <v>252</v>
      </c>
      <c r="W96" s="120">
        <f t="shared" si="135"/>
        <v>1.008960576</v>
      </c>
      <c r="X96" s="113">
        <f t="shared" si="136"/>
        <v>9.1062325800000004</v>
      </c>
      <c r="Y96" s="113">
        <f t="shared" si="137"/>
        <v>0</v>
      </c>
      <c r="Z96" s="125" t="str">
        <f t="shared" si="151"/>
        <v>A+J=</v>
      </c>
      <c r="AA96" s="118">
        <f t="shared" si="152"/>
        <v>44762</v>
      </c>
      <c r="AB96" s="4"/>
      <c r="AN96" s="7"/>
      <c r="AO96" s="135"/>
      <c r="AP96" s="161"/>
      <c r="AQ96" s="160"/>
      <c r="AR96" s="161"/>
      <c r="AS96" s="160"/>
      <c r="AT96" s="162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9"/>
        <v>44758</v>
      </c>
      <c r="B97" s="113">
        <f t="shared" si="130"/>
        <v>1026.06170554</v>
      </c>
      <c r="C97" s="113">
        <f t="shared" si="148"/>
        <v>1000</v>
      </c>
      <c r="D97" s="114">
        <f t="shared" si="140"/>
        <v>6382.88</v>
      </c>
      <c r="E97" s="115">
        <f t="shared" si="116"/>
        <v>6412.88</v>
      </c>
      <c r="F97" s="116">
        <f t="shared" si="117"/>
        <v>44701</v>
      </c>
      <c r="G97" s="117">
        <f t="shared" si="131"/>
        <v>4.7000726944577131E-3</v>
      </c>
      <c r="H97" s="118">
        <f t="shared" si="149"/>
        <v>44762</v>
      </c>
      <c r="I97" s="118">
        <f t="shared" si="132"/>
        <v>44762</v>
      </c>
      <c r="J97" s="119">
        <f t="shared" si="141"/>
        <v>22</v>
      </c>
      <c r="K97" s="119">
        <f t="shared" si="119"/>
        <v>20</v>
      </c>
      <c r="L97" s="8">
        <f t="shared" si="142"/>
        <v>1.0042718799999999</v>
      </c>
      <c r="M97" s="120">
        <f t="shared" si="122"/>
        <v>1.01060018</v>
      </c>
      <c r="N97" s="120">
        <f t="shared" si="155"/>
        <v>1.0121481264017078</v>
      </c>
      <c r="O97" s="113">
        <f t="shared" si="120"/>
        <v>1.0164719</v>
      </c>
      <c r="P97" s="113">
        <f t="shared" si="133"/>
        <v>1016.4719</v>
      </c>
      <c r="Q97" s="11">
        <f t="shared" si="150"/>
        <v>0</v>
      </c>
      <c r="R97" s="30">
        <f t="shared" si="143"/>
        <v>0</v>
      </c>
      <c r="S97" s="8">
        <f t="shared" si="134"/>
        <v>0</v>
      </c>
      <c r="T97" s="122">
        <f t="shared" si="144"/>
        <v>0.12559999999999999</v>
      </c>
      <c r="U97" s="121">
        <f t="shared" si="79"/>
        <v>20</v>
      </c>
      <c r="V97" s="121">
        <v>252</v>
      </c>
      <c r="W97" s="120">
        <f t="shared" si="135"/>
        <v>1.009434403</v>
      </c>
      <c r="X97" s="113">
        <f t="shared" si="136"/>
        <v>9.5898055400000004</v>
      </c>
      <c r="Y97" s="113">
        <f t="shared" si="137"/>
        <v>0</v>
      </c>
      <c r="Z97" s="125" t="str">
        <f t="shared" si="151"/>
        <v>A+J=</v>
      </c>
      <c r="AA97" s="118">
        <f t="shared" si="152"/>
        <v>44762</v>
      </c>
      <c r="AB97" s="4"/>
      <c r="AN97" s="7"/>
      <c r="AO97" s="135"/>
      <c r="AP97" s="161"/>
      <c r="AQ97" s="160"/>
      <c r="AR97" s="161"/>
      <c r="AS97" s="160"/>
      <c r="AT97" s="162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9"/>
        <v>44759</v>
      </c>
      <c r="B98" s="113">
        <f t="shared" si="130"/>
        <v>1026.06170554</v>
      </c>
      <c r="C98" s="113">
        <f t="shared" si="148"/>
        <v>1000</v>
      </c>
      <c r="D98" s="114">
        <f t="shared" si="140"/>
        <v>6382.88</v>
      </c>
      <c r="E98" s="115">
        <f t="shared" si="116"/>
        <v>6412.88</v>
      </c>
      <c r="F98" s="116">
        <f t="shared" si="117"/>
        <v>44701</v>
      </c>
      <c r="G98" s="117">
        <f t="shared" si="131"/>
        <v>4.7000726944577131E-3</v>
      </c>
      <c r="H98" s="118">
        <f t="shared" si="149"/>
        <v>44762</v>
      </c>
      <c r="I98" s="118">
        <f t="shared" si="132"/>
        <v>44762</v>
      </c>
      <c r="J98" s="119">
        <f t="shared" si="141"/>
        <v>22</v>
      </c>
      <c r="K98" s="119">
        <f t="shared" si="119"/>
        <v>20</v>
      </c>
      <c r="L98" s="8">
        <f t="shared" si="142"/>
        <v>1.0042718799999999</v>
      </c>
      <c r="M98" s="120">
        <f t="shared" si="122"/>
        <v>1.01060018</v>
      </c>
      <c r="N98" s="120">
        <f t="shared" si="155"/>
        <v>1.0121481264017078</v>
      </c>
      <c r="O98" s="113">
        <f t="shared" si="120"/>
        <v>1.0164719</v>
      </c>
      <c r="P98" s="113">
        <f t="shared" si="133"/>
        <v>1016.4719</v>
      </c>
      <c r="Q98" s="11">
        <f t="shared" si="150"/>
        <v>0</v>
      </c>
      <c r="R98" s="30">
        <f t="shared" si="143"/>
        <v>0</v>
      </c>
      <c r="S98" s="8">
        <f t="shared" si="134"/>
        <v>0</v>
      </c>
      <c r="T98" s="122">
        <f t="shared" si="144"/>
        <v>0.12559999999999999</v>
      </c>
      <c r="U98" s="121">
        <f t="shared" si="79"/>
        <v>20</v>
      </c>
      <c r="V98" s="121">
        <v>252</v>
      </c>
      <c r="W98" s="120">
        <f t="shared" si="135"/>
        <v>1.009434403</v>
      </c>
      <c r="X98" s="113">
        <f t="shared" si="136"/>
        <v>9.5898055400000004</v>
      </c>
      <c r="Y98" s="113">
        <f t="shared" si="137"/>
        <v>0</v>
      </c>
      <c r="Z98" s="125" t="str">
        <f t="shared" si="151"/>
        <v>A+J=</v>
      </c>
      <c r="AA98" s="118">
        <f t="shared" si="152"/>
        <v>44762</v>
      </c>
      <c r="AB98" s="4"/>
      <c r="AN98" s="7"/>
      <c r="AO98" s="135"/>
      <c r="AP98" s="161"/>
      <c r="AQ98" s="160"/>
      <c r="AR98" s="161"/>
      <c r="AS98" s="160"/>
      <c r="AT98" s="162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9"/>
        <v>44760</v>
      </c>
      <c r="B99" s="113">
        <f t="shared" si="130"/>
        <v>1026.06170554</v>
      </c>
      <c r="C99" s="113">
        <f t="shared" si="148"/>
        <v>1000</v>
      </c>
      <c r="D99" s="114">
        <f t="shared" si="140"/>
        <v>6382.88</v>
      </c>
      <c r="E99" s="115">
        <f t="shared" si="116"/>
        <v>6412.88</v>
      </c>
      <c r="F99" s="116">
        <f t="shared" si="117"/>
        <v>44701</v>
      </c>
      <c r="G99" s="117">
        <f t="shared" si="131"/>
        <v>4.7000726944577131E-3</v>
      </c>
      <c r="H99" s="118">
        <f t="shared" si="149"/>
        <v>44762</v>
      </c>
      <c r="I99" s="118">
        <f t="shared" si="132"/>
        <v>44762</v>
      </c>
      <c r="J99" s="119">
        <f t="shared" si="141"/>
        <v>22</v>
      </c>
      <c r="K99" s="119">
        <f t="shared" si="119"/>
        <v>20</v>
      </c>
      <c r="L99" s="8">
        <f t="shared" si="142"/>
        <v>1.0042718799999999</v>
      </c>
      <c r="M99" s="120">
        <f t="shared" si="122"/>
        <v>1.01060018</v>
      </c>
      <c r="N99" s="120">
        <f t="shared" si="155"/>
        <v>1.0121481264017078</v>
      </c>
      <c r="O99" s="113">
        <f t="shared" si="120"/>
        <v>1.0164719</v>
      </c>
      <c r="P99" s="113">
        <f t="shared" si="133"/>
        <v>1016.4719</v>
      </c>
      <c r="Q99" s="11">
        <f t="shared" si="150"/>
        <v>0</v>
      </c>
      <c r="R99" s="30">
        <f t="shared" si="143"/>
        <v>0</v>
      </c>
      <c r="S99" s="8">
        <f t="shared" si="134"/>
        <v>0</v>
      </c>
      <c r="T99" s="122">
        <f t="shared" si="144"/>
        <v>0.12559999999999999</v>
      </c>
      <c r="U99" s="121">
        <f t="shared" si="79"/>
        <v>20</v>
      </c>
      <c r="V99" s="121">
        <v>252</v>
      </c>
      <c r="W99" s="120">
        <f t="shared" si="135"/>
        <v>1.009434403</v>
      </c>
      <c r="X99" s="113">
        <f t="shared" si="136"/>
        <v>9.5898055400000004</v>
      </c>
      <c r="Y99" s="113">
        <f t="shared" si="137"/>
        <v>0</v>
      </c>
      <c r="Z99" s="125" t="str">
        <f t="shared" si="151"/>
        <v>A+J=</v>
      </c>
      <c r="AA99" s="118">
        <f t="shared" si="152"/>
        <v>44762</v>
      </c>
      <c r="AB99" s="4"/>
      <c r="AN99" s="7"/>
      <c r="AO99" s="135"/>
      <c r="AP99" s="161"/>
      <c r="AQ99" s="160"/>
      <c r="AR99" s="161"/>
      <c r="AS99" s="160"/>
      <c r="AT99" s="162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9"/>
        <v>44761</v>
      </c>
      <c r="B100" s="113">
        <f t="shared" si="130"/>
        <v>1026.7623798899999</v>
      </c>
      <c r="C100" s="113">
        <f t="shared" si="148"/>
        <v>1000</v>
      </c>
      <c r="D100" s="114">
        <f t="shared" si="140"/>
        <v>6382.88</v>
      </c>
      <c r="E100" s="115">
        <f t="shared" si="116"/>
        <v>6412.88</v>
      </c>
      <c r="F100" s="116">
        <f t="shared" si="117"/>
        <v>44701</v>
      </c>
      <c r="G100" s="117">
        <f t="shared" si="131"/>
        <v>4.7000726944577131E-3</v>
      </c>
      <c r="H100" s="118">
        <f t="shared" si="149"/>
        <v>44762</v>
      </c>
      <c r="I100" s="118">
        <f t="shared" si="132"/>
        <v>44762</v>
      </c>
      <c r="J100" s="119">
        <f t="shared" si="141"/>
        <v>22</v>
      </c>
      <c r="K100" s="119">
        <f t="shared" si="119"/>
        <v>21</v>
      </c>
      <c r="L100" s="8">
        <f t="shared" si="142"/>
        <v>1.0044859500000001</v>
      </c>
      <c r="M100" s="120">
        <f t="shared" si="122"/>
        <v>1.01060018</v>
      </c>
      <c r="N100" s="120">
        <f t="shared" si="155"/>
        <v>1.0121481264017078</v>
      </c>
      <c r="O100" s="113">
        <f t="shared" si="120"/>
        <v>1.0166885699999999</v>
      </c>
      <c r="P100" s="113">
        <f t="shared" si="133"/>
        <v>1016.68857</v>
      </c>
      <c r="Q100" s="11">
        <f t="shared" si="150"/>
        <v>0</v>
      </c>
      <c r="R100" s="30">
        <f t="shared" si="143"/>
        <v>0</v>
      </c>
      <c r="S100" s="8">
        <f t="shared" si="134"/>
        <v>0</v>
      </c>
      <c r="T100" s="122">
        <f t="shared" si="144"/>
        <v>0.12559999999999999</v>
      </c>
      <c r="U100" s="121">
        <f t="shared" si="79"/>
        <v>21</v>
      </c>
      <c r="V100" s="121">
        <v>252</v>
      </c>
      <c r="W100" s="120">
        <f t="shared" si="135"/>
        <v>1.0099084519999999</v>
      </c>
      <c r="X100" s="113">
        <f t="shared" si="136"/>
        <v>10.07380989</v>
      </c>
      <c r="Y100" s="113">
        <f t="shared" si="137"/>
        <v>0</v>
      </c>
      <c r="Z100" s="125" t="str">
        <f t="shared" si="151"/>
        <v>A+J=</v>
      </c>
      <c r="AA100" s="118">
        <f t="shared" si="152"/>
        <v>44762</v>
      </c>
      <c r="AB100" s="4"/>
      <c r="AN100" s="7"/>
      <c r="AO100" s="135"/>
      <c r="AP100" s="161"/>
      <c r="AQ100" s="160"/>
      <c r="AR100" s="161"/>
      <c r="AS100" s="160"/>
      <c r="AT100" s="162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39"/>
        <v>44762</v>
      </c>
      <c r="B101" s="113">
        <f t="shared" si="130"/>
        <v>1027.4635379700001</v>
      </c>
      <c r="C101" s="113">
        <f t="shared" si="148"/>
        <v>1000</v>
      </c>
      <c r="D101" s="114">
        <f t="shared" si="140"/>
        <v>6382.88</v>
      </c>
      <c r="E101" s="115">
        <f t="shared" si="116"/>
        <v>6412.88</v>
      </c>
      <c r="F101" s="116">
        <f t="shared" si="117"/>
        <v>44701</v>
      </c>
      <c r="G101" s="117">
        <f t="shared" si="131"/>
        <v>4.7000726944577131E-3</v>
      </c>
      <c r="H101" s="118">
        <f t="shared" si="149"/>
        <v>44795</v>
      </c>
      <c r="I101" s="118">
        <f t="shared" si="132"/>
        <v>44762</v>
      </c>
      <c r="J101" s="119">
        <f t="shared" si="141"/>
        <v>22</v>
      </c>
      <c r="K101" s="119">
        <f t="shared" si="119"/>
        <v>22</v>
      </c>
      <c r="L101" s="8">
        <f t="shared" si="142"/>
        <v>1.0047000699999999</v>
      </c>
      <c r="M101" s="120">
        <f t="shared" si="122"/>
        <v>1.01060018</v>
      </c>
      <c r="N101" s="120">
        <f t="shared" si="155"/>
        <v>1.0121481264017078</v>
      </c>
      <c r="O101" s="113">
        <f t="shared" si="120"/>
        <v>1.01690529</v>
      </c>
      <c r="P101" s="113">
        <f t="shared" si="133"/>
        <v>1016.90529</v>
      </c>
      <c r="Q101" s="11">
        <f t="shared" si="150"/>
        <v>3</v>
      </c>
      <c r="R101" s="30">
        <f t="shared" si="143"/>
        <v>0</v>
      </c>
      <c r="S101" s="8">
        <f t="shared" si="134"/>
        <v>0</v>
      </c>
      <c r="T101" s="122">
        <f t="shared" si="144"/>
        <v>0.12559999999999999</v>
      </c>
      <c r="U101" s="121">
        <f t="shared" ref="U101:U164" si="156">IF(Q100&gt;0,1,IF(K101=K100,U100,U100+1))</f>
        <v>22</v>
      </c>
      <c r="V101" s="121">
        <v>252</v>
      </c>
      <c r="W101" s="120">
        <f t="shared" si="135"/>
        <v>1.0103827249999999</v>
      </c>
      <c r="X101" s="113">
        <f t="shared" si="136"/>
        <v>10.55824797</v>
      </c>
      <c r="Y101" s="113">
        <f t="shared" si="137"/>
        <v>10.55824797</v>
      </c>
      <c r="Z101" s="125" t="str">
        <f t="shared" si="151"/>
        <v>A+J=</v>
      </c>
      <c r="AA101" s="118">
        <f t="shared" si="152"/>
        <v>44762</v>
      </c>
      <c r="AB101" s="4"/>
      <c r="AN101" s="7"/>
      <c r="AO101" s="135"/>
      <c r="AP101" s="161"/>
      <c r="AQ101" s="160"/>
      <c r="AR101" s="161"/>
      <c r="AS101" s="160"/>
      <c r="AT101" s="162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9"/>
        <v>44763</v>
      </c>
      <c r="B102" s="113">
        <f t="shared" si="130"/>
        <v>1017.6782867200001</v>
      </c>
      <c r="C102" s="113">
        <f t="shared" si="148"/>
        <v>1000</v>
      </c>
      <c r="D102" s="114">
        <f t="shared" si="140"/>
        <v>6412.88</v>
      </c>
      <c r="E102" s="115">
        <f t="shared" si="116"/>
        <v>6455.85</v>
      </c>
      <c r="F102" s="116">
        <f t="shared" si="117"/>
        <v>44732</v>
      </c>
      <c r="G102" s="117">
        <f t="shared" si="131"/>
        <v>6.7005775876050055E-3</v>
      </c>
      <c r="H102" s="118">
        <f t="shared" si="149"/>
        <v>44795</v>
      </c>
      <c r="I102" s="118">
        <f t="shared" si="132"/>
        <v>44795</v>
      </c>
      <c r="J102" s="119">
        <f t="shared" si="141"/>
        <v>23</v>
      </c>
      <c r="K102" s="119">
        <f t="shared" si="119"/>
        <v>1</v>
      </c>
      <c r="L102" s="8">
        <f t="shared" si="142"/>
        <v>1.00029039</v>
      </c>
      <c r="M102" s="120">
        <f t="shared" si="122"/>
        <v>1.0047000699999999</v>
      </c>
      <c r="N102" s="120">
        <f t="shared" si="155"/>
        <v>1.0169052934461646</v>
      </c>
      <c r="O102" s="113">
        <f t="shared" si="120"/>
        <v>1.0172005900000001</v>
      </c>
      <c r="P102" s="113">
        <f t="shared" si="133"/>
        <v>1017.20059</v>
      </c>
      <c r="Q102" s="11">
        <f t="shared" si="150"/>
        <v>0</v>
      </c>
      <c r="R102" s="30">
        <f t="shared" si="143"/>
        <v>0</v>
      </c>
      <c r="S102" s="8">
        <f t="shared" si="134"/>
        <v>0</v>
      </c>
      <c r="T102" s="122">
        <f t="shared" si="144"/>
        <v>0.12559999999999999</v>
      </c>
      <c r="U102" s="121">
        <f t="shared" si="156"/>
        <v>1</v>
      </c>
      <c r="V102" s="121">
        <v>252</v>
      </c>
      <c r="W102" s="120">
        <f t="shared" si="135"/>
        <v>1.000469619</v>
      </c>
      <c r="X102" s="113">
        <f t="shared" si="136"/>
        <v>0.47769672000000002</v>
      </c>
      <c r="Y102" s="113">
        <f t="shared" si="137"/>
        <v>0</v>
      </c>
      <c r="Z102" s="125" t="str">
        <f t="shared" si="151"/>
        <v>A+J=</v>
      </c>
      <c r="AA102" s="118">
        <f t="shared" si="152"/>
        <v>44795</v>
      </c>
      <c r="AB102" s="4"/>
      <c r="AN102" s="7"/>
      <c r="AO102" s="135"/>
      <c r="AP102" s="161"/>
      <c r="AQ102" s="160"/>
      <c r="AR102" s="161"/>
      <c r="AS102" s="160"/>
      <c r="AT102" s="162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9"/>
        <v>44764</v>
      </c>
      <c r="B103" s="113">
        <f t="shared" si="130"/>
        <v>1018.45188576</v>
      </c>
      <c r="C103" s="113">
        <f t="shared" si="148"/>
        <v>1000</v>
      </c>
      <c r="D103" s="114">
        <f t="shared" si="140"/>
        <v>6412.88</v>
      </c>
      <c r="E103" s="115">
        <f t="shared" si="116"/>
        <v>6455.85</v>
      </c>
      <c r="F103" s="116">
        <f t="shared" si="117"/>
        <v>44732</v>
      </c>
      <c r="G103" s="117">
        <f t="shared" si="131"/>
        <v>6.7005775876050055E-3</v>
      </c>
      <c r="H103" s="118">
        <f t="shared" si="149"/>
        <v>44795</v>
      </c>
      <c r="I103" s="118">
        <f t="shared" si="132"/>
        <v>44795</v>
      </c>
      <c r="J103" s="119">
        <f t="shared" si="141"/>
        <v>23</v>
      </c>
      <c r="K103" s="119">
        <f t="shared" si="119"/>
        <v>2</v>
      </c>
      <c r="L103" s="8">
        <f t="shared" si="142"/>
        <v>1.00058088</v>
      </c>
      <c r="M103" s="120">
        <f t="shared" si="122"/>
        <v>1.0047000699999999</v>
      </c>
      <c r="N103" s="120">
        <f t="shared" si="155"/>
        <v>1.0169052934461646</v>
      </c>
      <c r="O103" s="113">
        <f t="shared" si="120"/>
        <v>1.01749599</v>
      </c>
      <c r="P103" s="113">
        <f t="shared" si="133"/>
        <v>1017.49599</v>
      </c>
      <c r="Q103" s="11">
        <f t="shared" si="150"/>
        <v>0</v>
      </c>
      <c r="R103" s="30">
        <f t="shared" si="143"/>
        <v>0</v>
      </c>
      <c r="S103" s="8">
        <f t="shared" si="134"/>
        <v>0</v>
      </c>
      <c r="T103" s="122">
        <f t="shared" si="144"/>
        <v>0.12559999999999999</v>
      </c>
      <c r="U103" s="121">
        <f t="shared" si="156"/>
        <v>2</v>
      </c>
      <c r="V103" s="121">
        <v>252</v>
      </c>
      <c r="W103" s="120">
        <f t="shared" si="135"/>
        <v>1.000939459</v>
      </c>
      <c r="X103" s="113">
        <f t="shared" si="136"/>
        <v>0.95589575999999998</v>
      </c>
      <c r="Y103" s="113">
        <f t="shared" si="137"/>
        <v>0</v>
      </c>
      <c r="Z103" s="125" t="str">
        <f t="shared" si="151"/>
        <v>A+J=</v>
      </c>
      <c r="AA103" s="118">
        <f t="shared" si="152"/>
        <v>44795</v>
      </c>
      <c r="AB103" s="4"/>
      <c r="AN103" s="7"/>
      <c r="AO103" s="135"/>
      <c r="AP103" s="161"/>
      <c r="AQ103" s="160"/>
      <c r="AR103" s="161"/>
      <c r="AS103" s="160"/>
      <c r="AT103" s="16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9"/>
        <v>44765</v>
      </c>
      <c r="B104" s="113">
        <f t="shared" si="130"/>
        <v>1019.22606641</v>
      </c>
      <c r="C104" s="113">
        <f t="shared" si="148"/>
        <v>1000</v>
      </c>
      <c r="D104" s="114">
        <f t="shared" si="140"/>
        <v>6412.88</v>
      </c>
      <c r="E104" s="115">
        <f t="shared" si="116"/>
        <v>6455.85</v>
      </c>
      <c r="F104" s="116">
        <f t="shared" si="117"/>
        <v>44732</v>
      </c>
      <c r="G104" s="117">
        <f t="shared" si="131"/>
        <v>6.7005775876050055E-3</v>
      </c>
      <c r="H104" s="118">
        <f t="shared" si="149"/>
        <v>44795</v>
      </c>
      <c r="I104" s="118">
        <f t="shared" si="132"/>
        <v>44795</v>
      </c>
      <c r="J104" s="119">
        <f t="shared" si="141"/>
        <v>23</v>
      </c>
      <c r="K104" s="119">
        <f t="shared" si="119"/>
        <v>3</v>
      </c>
      <c r="L104" s="8">
        <f t="shared" si="142"/>
        <v>1.00087145</v>
      </c>
      <c r="M104" s="120">
        <f t="shared" si="122"/>
        <v>1.0047000699999999</v>
      </c>
      <c r="N104" s="120">
        <f t="shared" si="155"/>
        <v>1.0169052934461646</v>
      </c>
      <c r="O104" s="113">
        <f t="shared" si="120"/>
        <v>1.0177914699999999</v>
      </c>
      <c r="P104" s="113">
        <f t="shared" si="133"/>
        <v>1017.79147</v>
      </c>
      <c r="Q104" s="11">
        <f t="shared" si="150"/>
        <v>0</v>
      </c>
      <c r="R104" s="30">
        <f t="shared" si="143"/>
        <v>0</v>
      </c>
      <c r="S104" s="8">
        <f t="shared" si="134"/>
        <v>0</v>
      </c>
      <c r="T104" s="122">
        <f t="shared" si="144"/>
        <v>0.12559999999999999</v>
      </c>
      <c r="U104" s="121">
        <f t="shared" si="156"/>
        <v>3</v>
      </c>
      <c r="V104" s="121">
        <v>252</v>
      </c>
      <c r="W104" s="120">
        <f t="shared" si="135"/>
        <v>1.0014095190000001</v>
      </c>
      <c r="X104" s="113">
        <f t="shared" si="136"/>
        <v>1.4345964099999999</v>
      </c>
      <c r="Y104" s="113">
        <f t="shared" si="137"/>
        <v>0</v>
      </c>
      <c r="Z104" s="125" t="str">
        <f t="shared" si="151"/>
        <v>A+J=</v>
      </c>
      <c r="AA104" s="118">
        <f t="shared" si="152"/>
        <v>44795</v>
      </c>
      <c r="AB104" s="4"/>
      <c r="AN104" s="7"/>
      <c r="AO104" s="135"/>
      <c r="AP104" s="161"/>
      <c r="AQ104" s="160"/>
      <c r="AR104" s="161"/>
      <c r="AS104" s="160"/>
      <c r="AT104" s="16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9"/>
        <v>44766</v>
      </c>
      <c r="B105" s="113">
        <f t="shared" si="130"/>
        <v>1019.22606641</v>
      </c>
      <c r="C105" s="113">
        <f t="shared" si="148"/>
        <v>1000</v>
      </c>
      <c r="D105" s="114">
        <f t="shared" si="140"/>
        <v>6412.88</v>
      </c>
      <c r="E105" s="115">
        <f t="shared" si="116"/>
        <v>6455.85</v>
      </c>
      <c r="F105" s="116">
        <f t="shared" si="117"/>
        <v>44732</v>
      </c>
      <c r="G105" s="117">
        <f t="shared" si="131"/>
        <v>6.7005775876050055E-3</v>
      </c>
      <c r="H105" s="118">
        <f t="shared" si="149"/>
        <v>44795</v>
      </c>
      <c r="I105" s="118">
        <f t="shared" si="132"/>
        <v>44795</v>
      </c>
      <c r="J105" s="119">
        <f t="shared" si="141"/>
        <v>23</v>
      </c>
      <c r="K105" s="119">
        <f t="shared" si="119"/>
        <v>3</v>
      </c>
      <c r="L105" s="8">
        <f t="shared" si="142"/>
        <v>1.00087145</v>
      </c>
      <c r="M105" s="120">
        <f t="shared" si="122"/>
        <v>1.0047000699999999</v>
      </c>
      <c r="N105" s="120">
        <f t="shared" si="155"/>
        <v>1.0169052934461646</v>
      </c>
      <c r="O105" s="113">
        <f t="shared" ref="O105:O168" si="157">TRUNC(TRUNC((L105*N105),15),8)</f>
        <v>1.0177914699999999</v>
      </c>
      <c r="P105" s="113">
        <f t="shared" si="133"/>
        <v>1017.79147</v>
      </c>
      <c r="Q105" s="11">
        <f t="shared" si="150"/>
        <v>0</v>
      </c>
      <c r="R105" s="30">
        <f t="shared" si="143"/>
        <v>0</v>
      </c>
      <c r="S105" s="8">
        <f t="shared" si="134"/>
        <v>0</v>
      </c>
      <c r="T105" s="122">
        <f t="shared" si="144"/>
        <v>0.12559999999999999</v>
      </c>
      <c r="U105" s="121">
        <f t="shared" si="156"/>
        <v>3</v>
      </c>
      <c r="V105" s="121">
        <v>252</v>
      </c>
      <c r="W105" s="120">
        <f t="shared" si="135"/>
        <v>1.0014095190000001</v>
      </c>
      <c r="X105" s="113">
        <f t="shared" si="136"/>
        <v>1.4345964099999999</v>
      </c>
      <c r="Y105" s="113">
        <f t="shared" si="137"/>
        <v>0</v>
      </c>
      <c r="Z105" s="125" t="str">
        <f t="shared" si="151"/>
        <v>A+J=</v>
      </c>
      <c r="AA105" s="118">
        <f t="shared" si="152"/>
        <v>44795</v>
      </c>
      <c r="AB105" s="4"/>
      <c r="AN105" s="7"/>
      <c r="AO105" s="135"/>
      <c r="AP105" s="161"/>
      <c r="AQ105" s="160"/>
      <c r="AR105" s="161"/>
      <c r="AS105" s="160"/>
      <c r="AT105" s="162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9"/>
        <v>44767</v>
      </c>
      <c r="B106" s="113">
        <f t="shared" si="130"/>
        <v>1019.22606641</v>
      </c>
      <c r="C106" s="113">
        <f t="shared" si="148"/>
        <v>1000</v>
      </c>
      <c r="D106" s="114">
        <f t="shared" si="140"/>
        <v>6412.88</v>
      </c>
      <c r="E106" s="115">
        <f t="shared" ref="E106:E169" si="158">IF($K106=1,VLOOKUP($A105,$AO$10:$AS$131,4),E105)</f>
        <v>6455.85</v>
      </c>
      <c r="F106" s="116">
        <f t="shared" ref="F106:F169" si="159">IF($K106=1,VLOOKUP($A105,$AO$10:$AS$131,5),F105)</f>
        <v>44732</v>
      </c>
      <c r="G106" s="117">
        <f t="shared" si="131"/>
        <v>6.7005775876050055E-3</v>
      </c>
      <c r="H106" s="118">
        <f t="shared" si="149"/>
        <v>44795</v>
      </c>
      <c r="I106" s="118">
        <f t="shared" si="132"/>
        <v>44795</v>
      </c>
      <c r="J106" s="119">
        <f t="shared" si="141"/>
        <v>23</v>
      </c>
      <c r="K106" s="119">
        <f t="shared" ref="K106:K169" si="160">(J106-(NETWORKDAYS(A106,I106,AD$176:AD$502)-1))</f>
        <v>3</v>
      </c>
      <c r="L106" s="8">
        <f t="shared" si="142"/>
        <v>1.00087145</v>
      </c>
      <c r="M106" s="120">
        <f t="shared" ref="M106:M169" si="161">IF(I106&gt;I105,L105,M105)</f>
        <v>1.0047000699999999</v>
      </c>
      <c r="N106" s="120">
        <f t="shared" si="155"/>
        <v>1.0169052934461646</v>
      </c>
      <c r="O106" s="113">
        <f t="shared" si="157"/>
        <v>1.0177914699999999</v>
      </c>
      <c r="P106" s="113">
        <f t="shared" si="133"/>
        <v>1017.79147</v>
      </c>
      <c r="Q106" s="11">
        <f t="shared" si="150"/>
        <v>0</v>
      </c>
      <c r="R106" s="30">
        <f t="shared" si="143"/>
        <v>0</v>
      </c>
      <c r="S106" s="8">
        <f t="shared" si="134"/>
        <v>0</v>
      </c>
      <c r="T106" s="122">
        <f t="shared" si="144"/>
        <v>0.12559999999999999</v>
      </c>
      <c r="U106" s="121">
        <f t="shared" si="156"/>
        <v>3</v>
      </c>
      <c r="V106" s="121">
        <v>252</v>
      </c>
      <c r="W106" s="120">
        <f t="shared" si="135"/>
        <v>1.0014095190000001</v>
      </c>
      <c r="X106" s="113">
        <f t="shared" si="136"/>
        <v>1.4345964099999999</v>
      </c>
      <c r="Y106" s="113">
        <f t="shared" si="137"/>
        <v>0</v>
      </c>
      <c r="Z106" s="125" t="str">
        <f t="shared" si="151"/>
        <v>A+J=</v>
      </c>
      <c r="AA106" s="118">
        <f t="shared" si="152"/>
        <v>44795</v>
      </c>
      <c r="AB106" s="4"/>
      <c r="AN106" s="7"/>
      <c r="AO106" s="135"/>
      <c r="AP106" s="161"/>
      <c r="AQ106" s="160"/>
      <c r="AR106" s="161"/>
      <c r="AS106" s="160"/>
      <c r="AT106" s="16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9"/>
        <v>44768</v>
      </c>
      <c r="B107" s="113">
        <f t="shared" si="130"/>
        <v>1020.0008299900001</v>
      </c>
      <c r="C107" s="113">
        <f t="shared" si="148"/>
        <v>1000</v>
      </c>
      <c r="D107" s="114">
        <f t="shared" si="140"/>
        <v>6412.88</v>
      </c>
      <c r="E107" s="115">
        <f t="shared" si="158"/>
        <v>6455.85</v>
      </c>
      <c r="F107" s="116">
        <f t="shared" si="159"/>
        <v>44732</v>
      </c>
      <c r="G107" s="117">
        <f t="shared" si="131"/>
        <v>6.7005775876050055E-3</v>
      </c>
      <c r="H107" s="118">
        <f t="shared" si="149"/>
        <v>44795</v>
      </c>
      <c r="I107" s="118">
        <f t="shared" si="132"/>
        <v>44795</v>
      </c>
      <c r="J107" s="119">
        <f t="shared" si="141"/>
        <v>23</v>
      </c>
      <c r="K107" s="119">
        <f t="shared" si="160"/>
        <v>4</v>
      </c>
      <c r="L107" s="8">
        <f t="shared" si="142"/>
        <v>1.0011620999999999</v>
      </c>
      <c r="M107" s="120">
        <f t="shared" si="161"/>
        <v>1.0047000699999999</v>
      </c>
      <c r="N107" s="120">
        <f t="shared" si="155"/>
        <v>1.0169052934461646</v>
      </c>
      <c r="O107" s="113">
        <f t="shared" si="157"/>
        <v>1.01808703</v>
      </c>
      <c r="P107" s="113">
        <f t="shared" si="133"/>
        <v>1018.08703</v>
      </c>
      <c r="Q107" s="11">
        <f t="shared" si="150"/>
        <v>0</v>
      </c>
      <c r="R107" s="30">
        <f t="shared" si="143"/>
        <v>0</v>
      </c>
      <c r="S107" s="8">
        <f t="shared" si="134"/>
        <v>0</v>
      </c>
      <c r="T107" s="122">
        <f t="shared" si="144"/>
        <v>0.12559999999999999</v>
      </c>
      <c r="U107" s="121">
        <f t="shared" si="156"/>
        <v>4</v>
      </c>
      <c r="V107" s="121">
        <v>252</v>
      </c>
      <c r="W107" s="120">
        <f t="shared" si="135"/>
        <v>1.0018798</v>
      </c>
      <c r="X107" s="113">
        <f t="shared" si="136"/>
        <v>1.91379999</v>
      </c>
      <c r="Y107" s="113">
        <f t="shared" si="137"/>
        <v>0</v>
      </c>
      <c r="Z107" s="125" t="str">
        <f t="shared" si="151"/>
        <v>A+J=</v>
      </c>
      <c r="AA107" s="118">
        <f t="shared" si="152"/>
        <v>44795</v>
      </c>
      <c r="AB107" s="4"/>
      <c r="AN107" s="7"/>
      <c r="AO107" s="135"/>
      <c r="AP107" s="161"/>
      <c r="AQ107" s="160"/>
      <c r="AR107" s="161"/>
      <c r="AS107" s="160"/>
      <c r="AT107" s="16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9"/>
        <v>44769</v>
      </c>
      <c r="B108" s="113">
        <f t="shared" si="130"/>
        <v>1020.77619687</v>
      </c>
      <c r="C108" s="113">
        <f t="shared" si="148"/>
        <v>1000</v>
      </c>
      <c r="D108" s="114">
        <f t="shared" si="140"/>
        <v>6412.88</v>
      </c>
      <c r="E108" s="115">
        <f t="shared" si="158"/>
        <v>6455.85</v>
      </c>
      <c r="F108" s="116">
        <f t="shared" si="159"/>
        <v>44732</v>
      </c>
      <c r="G108" s="117">
        <f t="shared" si="131"/>
        <v>6.7005775876050055E-3</v>
      </c>
      <c r="H108" s="118">
        <f t="shared" si="149"/>
        <v>44795</v>
      </c>
      <c r="I108" s="118">
        <f t="shared" si="132"/>
        <v>44795</v>
      </c>
      <c r="J108" s="119">
        <f t="shared" si="141"/>
        <v>23</v>
      </c>
      <c r="K108" s="119">
        <f t="shared" si="160"/>
        <v>5</v>
      </c>
      <c r="L108" s="8">
        <f t="shared" si="142"/>
        <v>1.00145284</v>
      </c>
      <c r="M108" s="120">
        <f t="shared" si="161"/>
        <v>1.0047000699999999</v>
      </c>
      <c r="N108" s="120">
        <f t="shared" si="155"/>
        <v>1.0169052934461646</v>
      </c>
      <c r="O108" s="113">
        <f t="shared" si="157"/>
        <v>1.0183826899999999</v>
      </c>
      <c r="P108" s="113">
        <f t="shared" si="133"/>
        <v>1018.38269</v>
      </c>
      <c r="Q108" s="11">
        <f t="shared" si="150"/>
        <v>0</v>
      </c>
      <c r="R108" s="30">
        <f t="shared" si="143"/>
        <v>0</v>
      </c>
      <c r="S108" s="8">
        <f t="shared" si="134"/>
        <v>0</v>
      </c>
      <c r="T108" s="122">
        <f t="shared" si="144"/>
        <v>0.12559999999999999</v>
      </c>
      <c r="U108" s="121">
        <f t="shared" si="156"/>
        <v>5</v>
      </c>
      <c r="V108" s="121">
        <v>252</v>
      </c>
      <c r="W108" s="120">
        <f t="shared" si="135"/>
        <v>1.002350302</v>
      </c>
      <c r="X108" s="113">
        <f t="shared" si="136"/>
        <v>2.39350687</v>
      </c>
      <c r="Y108" s="113">
        <f t="shared" si="137"/>
        <v>0</v>
      </c>
      <c r="Z108" s="125" t="str">
        <f t="shared" si="151"/>
        <v>A+J=</v>
      </c>
      <c r="AA108" s="118">
        <f t="shared" si="152"/>
        <v>44795</v>
      </c>
      <c r="AB108" s="4"/>
      <c r="AN108" s="7"/>
      <c r="AO108" s="135"/>
      <c r="AP108" s="161"/>
      <c r="AQ108" s="160"/>
      <c r="AR108" s="161"/>
      <c r="AS108" s="160"/>
      <c r="AT108" s="16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9"/>
        <v>44770</v>
      </c>
      <c r="B109" s="113">
        <f t="shared" si="130"/>
        <v>1021.55214731</v>
      </c>
      <c r="C109" s="113">
        <f t="shared" si="148"/>
        <v>1000</v>
      </c>
      <c r="D109" s="114">
        <f t="shared" si="140"/>
        <v>6412.88</v>
      </c>
      <c r="E109" s="115">
        <f t="shared" si="158"/>
        <v>6455.85</v>
      </c>
      <c r="F109" s="116">
        <f t="shared" si="159"/>
        <v>44732</v>
      </c>
      <c r="G109" s="117">
        <f t="shared" si="131"/>
        <v>6.7005775876050055E-3</v>
      </c>
      <c r="H109" s="118">
        <f t="shared" si="149"/>
        <v>44795</v>
      </c>
      <c r="I109" s="118">
        <f t="shared" si="132"/>
        <v>44795</v>
      </c>
      <c r="J109" s="119">
        <f t="shared" si="141"/>
        <v>23</v>
      </c>
      <c r="K109" s="119">
        <f t="shared" si="160"/>
        <v>6</v>
      </c>
      <c r="L109" s="8">
        <f t="shared" si="142"/>
        <v>1.00174366</v>
      </c>
      <c r="M109" s="120">
        <f t="shared" si="161"/>
        <v>1.0047000699999999</v>
      </c>
      <c r="N109" s="120">
        <f t="shared" si="155"/>
        <v>1.0169052934461646</v>
      </c>
      <c r="O109" s="113">
        <f t="shared" si="157"/>
        <v>1.01867843</v>
      </c>
      <c r="P109" s="113">
        <f t="shared" si="133"/>
        <v>1018.67843</v>
      </c>
      <c r="Q109" s="11">
        <f t="shared" si="150"/>
        <v>0</v>
      </c>
      <c r="R109" s="30">
        <f t="shared" si="143"/>
        <v>0</v>
      </c>
      <c r="S109" s="8">
        <f t="shared" si="134"/>
        <v>0</v>
      </c>
      <c r="T109" s="122">
        <f t="shared" si="144"/>
        <v>0.12559999999999999</v>
      </c>
      <c r="U109" s="121">
        <f t="shared" si="156"/>
        <v>6</v>
      </c>
      <c r="V109" s="121">
        <v>252</v>
      </c>
      <c r="W109" s="120">
        <f t="shared" si="135"/>
        <v>1.002821025</v>
      </c>
      <c r="X109" s="113">
        <f t="shared" si="136"/>
        <v>2.87371731</v>
      </c>
      <c r="Y109" s="113">
        <f t="shared" si="137"/>
        <v>0</v>
      </c>
      <c r="Z109" s="125" t="str">
        <f t="shared" si="151"/>
        <v>A+J=</v>
      </c>
      <c r="AA109" s="118">
        <f t="shared" si="152"/>
        <v>44795</v>
      </c>
      <c r="AB109" s="4"/>
      <c r="AN109" s="7"/>
      <c r="AO109" s="135"/>
      <c r="AP109" s="161"/>
      <c r="AQ109" s="160"/>
      <c r="AR109" s="161"/>
      <c r="AS109" s="160"/>
      <c r="AT109" s="16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9"/>
        <v>44771</v>
      </c>
      <c r="B110" s="113">
        <f t="shared" si="130"/>
        <v>1022.32868062</v>
      </c>
      <c r="C110" s="113">
        <f t="shared" si="148"/>
        <v>1000</v>
      </c>
      <c r="D110" s="114">
        <f t="shared" si="140"/>
        <v>6412.88</v>
      </c>
      <c r="E110" s="115">
        <f t="shared" si="158"/>
        <v>6455.85</v>
      </c>
      <c r="F110" s="116">
        <f t="shared" si="159"/>
        <v>44732</v>
      </c>
      <c r="G110" s="117">
        <f t="shared" si="131"/>
        <v>6.7005775876050055E-3</v>
      </c>
      <c r="H110" s="118">
        <f t="shared" si="149"/>
        <v>44795</v>
      </c>
      <c r="I110" s="118">
        <f t="shared" si="132"/>
        <v>44795</v>
      </c>
      <c r="J110" s="119">
        <f t="shared" si="141"/>
        <v>23</v>
      </c>
      <c r="K110" s="119">
        <f t="shared" si="160"/>
        <v>7</v>
      </c>
      <c r="L110" s="8">
        <f t="shared" si="142"/>
        <v>1.00203457</v>
      </c>
      <c r="M110" s="120">
        <f t="shared" si="161"/>
        <v>1.0047000699999999</v>
      </c>
      <c r="N110" s="120">
        <f t="shared" si="155"/>
        <v>1.0169052934461646</v>
      </c>
      <c r="O110" s="113">
        <f t="shared" si="157"/>
        <v>1.0189742500000001</v>
      </c>
      <c r="P110" s="113">
        <f t="shared" si="133"/>
        <v>1018.97425</v>
      </c>
      <c r="Q110" s="11">
        <f t="shared" si="150"/>
        <v>0</v>
      </c>
      <c r="R110" s="30">
        <f t="shared" si="143"/>
        <v>0</v>
      </c>
      <c r="S110" s="8">
        <f t="shared" si="134"/>
        <v>0</v>
      </c>
      <c r="T110" s="122">
        <f t="shared" si="144"/>
        <v>0.12559999999999999</v>
      </c>
      <c r="U110" s="121">
        <f t="shared" si="156"/>
        <v>7</v>
      </c>
      <c r="V110" s="121">
        <v>252</v>
      </c>
      <c r="W110" s="120">
        <f t="shared" si="135"/>
        <v>1.0032919680000001</v>
      </c>
      <c r="X110" s="113">
        <f t="shared" si="136"/>
        <v>3.35443062</v>
      </c>
      <c r="Y110" s="113">
        <f t="shared" si="137"/>
        <v>0</v>
      </c>
      <c r="Z110" s="125" t="str">
        <f t="shared" si="151"/>
        <v>A+J=</v>
      </c>
      <c r="AA110" s="118">
        <f t="shared" si="152"/>
        <v>44795</v>
      </c>
      <c r="AB110" s="4"/>
      <c r="AN110" s="7"/>
      <c r="AO110" s="135"/>
      <c r="AP110" s="161"/>
      <c r="AQ110" s="160"/>
      <c r="AR110" s="161"/>
      <c r="AS110" s="160"/>
      <c r="AT110" s="16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9"/>
        <v>44772</v>
      </c>
      <c r="B111" s="113">
        <f t="shared" si="130"/>
        <v>1023.10580917</v>
      </c>
      <c r="C111" s="113">
        <f t="shared" si="148"/>
        <v>1000</v>
      </c>
      <c r="D111" s="114">
        <f t="shared" si="140"/>
        <v>6412.88</v>
      </c>
      <c r="E111" s="115">
        <f t="shared" si="158"/>
        <v>6455.85</v>
      </c>
      <c r="F111" s="116">
        <f t="shared" si="159"/>
        <v>44732</v>
      </c>
      <c r="G111" s="117">
        <f t="shared" si="131"/>
        <v>6.7005775876050055E-3</v>
      </c>
      <c r="H111" s="118">
        <f t="shared" si="149"/>
        <v>44795</v>
      </c>
      <c r="I111" s="118">
        <f t="shared" si="132"/>
        <v>44795</v>
      </c>
      <c r="J111" s="119">
        <f t="shared" si="141"/>
        <v>23</v>
      </c>
      <c r="K111" s="119">
        <f t="shared" si="160"/>
        <v>8</v>
      </c>
      <c r="L111" s="8">
        <f t="shared" si="142"/>
        <v>1.0023255600000001</v>
      </c>
      <c r="M111" s="120">
        <f t="shared" si="161"/>
        <v>1.0047000699999999</v>
      </c>
      <c r="N111" s="120">
        <f t="shared" si="155"/>
        <v>1.0169052934461646</v>
      </c>
      <c r="O111" s="113">
        <f t="shared" si="157"/>
        <v>1.01927016</v>
      </c>
      <c r="P111" s="113">
        <f t="shared" si="133"/>
        <v>1019.27016</v>
      </c>
      <c r="Q111" s="11">
        <f t="shared" si="150"/>
        <v>0</v>
      </c>
      <c r="R111" s="30">
        <f t="shared" si="143"/>
        <v>0</v>
      </c>
      <c r="S111" s="8">
        <f t="shared" si="134"/>
        <v>0</v>
      </c>
      <c r="T111" s="122">
        <f t="shared" si="144"/>
        <v>0.12559999999999999</v>
      </c>
      <c r="U111" s="121">
        <f t="shared" si="156"/>
        <v>8</v>
      </c>
      <c r="V111" s="121">
        <v>252</v>
      </c>
      <c r="W111" s="120">
        <f t="shared" si="135"/>
        <v>1.0037631330000001</v>
      </c>
      <c r="X111" s="113">
        <f t="shared" si="136"/>
        <v>3.8356491699999999</v>
      </c>
      <c r="Y111" s="113">
        <f t="shared" si="137"/>
        <v>0</v>
      </c>
      <c r="Z111" s="125" t="str">
        <f t="shared" si="151"/>
        <v>A+J=</v>
      </c>
      <c r="AA111" s="118">
        <f t="shared" si="152"/>
        <v>44795</v>
      </c>
      <c r="AB111" s="4"/>
      <c r="AN111" s="7"/>
      <c r="AO111" s="135"/>
      <c r="AP111" s="161"/>
      <c r="AQ111" s="160"/>
      <c r="AR111" s="161"/>
      <c r="AS111" s="160"/>
      <c r="AT111" s="16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9"/>
        <v>44773</v>
      </c>
      <c r="B112" s="113">
        <f t="shared" si="130"/>
        <v>1023.10580917</v>
      </c>
      <c r="C112" s="113">
        <f t="shared" si="148"/>
        <v>1000</v>
      </c>
      <c r="D112" s="114">
        <f t="shared" si="140"/>
        <v>6412.88</v>
      </c>
      <c r="E112" s="115">
        <f t="shared" si="158"/>
        <v>6455.85</v>
      </c>
      <c r="F112" s="116">
        <f t="shared" si="159"/>
        <v>44732</v>
      </c>
      <c r="G112" s="117">
        <f t="shared" si="131"/>
        <v>6.7005775876050055E-3</v>
      </c>
      <c r="H112" s="118">
        <f t="shared" si="149"/>
        <v>44795</v>
      </c>
      <c r="I112" s="118">
        <f t="shared" si="132"/>
        <v>44795</v>
      </c>
      <c r="J112" s="119">
        <f t="shared" si="141"/>
        <v>23</v>
      </c>
      <c r="K112" s="119">
        <f t="shared" si="160"/>
        <v>8</v>
      </c>
      <c r="L112" s="8">
        <f t="shared" si="142"/>
        <v>1.0023255600000001</v>
      </c>
      <c r="M112" s="120">
        <f t="shared" si="161"/>
        <v>1.0047000699999999</v>
      </c>
      <c r="N112" s="120">
        <f t="shared" si="155"/>
        <v>1.0169052934461646</v>
      </c>
      <c r="O112" s="113">
        <f t="shared" si="157"/>
        <v>1.01927016</v>
      </c>
      <c r="P112" s="113">
        <f t="shared" si="133"/>
        <v>1019.27016</v>
      </c>
      <c r="Q112" s="11">
        <f t="shared" si="150"/>
        <v>0</v>
      </c>
      <c r="R112" s="30">
        <f t="shared" si="143"/>
        <v>0</v>
      </c>
      <c r="S112" s="8">
        <f t="shared" si="134"/>
        <v>0</v>
      </c>
      <c r="T112" s="122">
        <f t="shared" si="144"/>
        <v>0.12559999999999999</v>
      </c>
      <c r="U112" s="121">
        <f t="shared" si="156"/>
        <v>8</v>
      </c>
      <c r="V112" s="121">
        <v>252</v>
      </c>
      <c r="W112" s="120">
        <f t="shared" si="135"/>
        <v>1.0037631330000001</v>
      </c>
      <c r="X112" s="113">
        <f t="shared" si="136"/>
        <v>3.8356491699999999</v>
      </c>
      <c r="Y112" s="113">
        <f t="shared" si="137"/>
        <v>0</v>
      </c>
      <c r="Z112" s="125" t="str">
        <f t="shared" si="151"/>
        <v>A+J=</v>
      </c>
      <c r="AA112" s="118">
        <f t="shared" si="152"/>
        <v>44795</v>
      </c>
      <c r="AB112" s="4"/>
      <c r="AN112" s="7"/>
      <c r="AO112" s="135"/>
      <c r="AP112" s="161"/>
      <c r="AQ112" s="160"/>
      <c r="AR112" s="161"/>
      <c r="AS112" s="160"/>
      <c r="AT112" s="16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9"/>
        <v>44774</v>
      </c>
      <c r="B113" s="113">
        <f t="shared" si="130"/>
        <v>1023.10580917</v>
      </c>
      <c r="C113" s="113">
        <f t="shared" si="148"/>
        <v>1000</v>
      </c>
      <c r="D113" s="114">
        <f t="shared" si="140"/>
        <v>6412.88</v>
      </c>
      <c r="E113" s="115">
        <f t="shared" si="158"/>
        <v>6455.85</v>
      </c>
      <c r="F113" s="116">
        <f t="shared" si="159"/>
        <v>44732</v>
      </c>
      <c r="G113" s="117">
        <f t="shared" si="131"/>
        <v>6.7005775876050055E-3</v>
      </c>
      <c r="H113" s="118">
        <f t="shared" si="149"/>
        <v>44795</v>
      </c>
      <c r="I113" s="118">
        <f t="shared" si="132"/>
        <v>44795</v>
      </c>
      <c r="J113" s="119">
        <f t="shared" si="141"/>
        <v>23</v>
      </c>
      <c r="K113" s="119">
        <f t="shared" si="160"/>
        <v>8</v>
      </c>
      <c r="L113" s="8">
        <f t="shared" si="142"/>
        <v>1.0023255600000001</v>
      </c>
      <c r="M113" s="120">
        <f t="shared" si="161"/>
        <v>1.0047000699999999</v>
      </c>
      <c r="N113" s="120">
        <f t="shared" si="155"/>
        <v>1.0169052934461646</v>
      </c>
      <c r="O113" s="113">
        <f t="shared" si="157"/>
        <v>1.01927016</v>
      </c>
      <c r="P113" s="113">
        <f t="shared" si="133"/>
        <v>1019.27016</v>
      </c>
      <c r="Q113" s="11">
        <f t="shared" si="150"/>
        <v>0</v>
      </c>
      <c r="R113" s="30">
        <f t="shared" si="143"/>
        <v>0</v>
      </c>
      <c r="S113" s="8">
        <f t="shared" si="134"/>
        <v>0</v>
      </c>
      <c r="T113" s="122">
        <f t="shared" si="144"/>
        <v>0.12559999999999999</v>
      </c>
      <c r="U113" s="121">
        <f t="shared" si="156"/>
        <v>8</v>
      </c>
      <c r="V113" s="121">
        <v>252</v>
      </c>
      <c r="W113" s="120">
        <f t="shared" si="135"/>
        <v>1.0037631330000001</v>
      </c>
      <c r="X113" s="113">
        <f t="shared" si="136"/>
        <v>3.8356491699999999</v>
      </c>
      <c r="Y113" s="113">
        <f t="shared" si="137"/>
        <v>0</v>
      </c>
      <c r="Z113" s="125" t="str">
        <f t="shared" si="151"/>
        <v>A+J=</v>
      </c>
      <c r="AA113" s="118">
        <f t="shared" si="152"/>
        <v>44795</v>
      </c>
      <c r="AB113" s="4"/>
      <c r="AN113" s="7"/>
      <c r="AO113" s="135"/>
      <c r="AP113" s="161"/>
      <c r="AQ113" s="160"/>
      <c r="AR113" s="161"/>
      <c r="AS113" s="160"/>
      <c r="AT113" s="16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9"/>
        <v>44775</v>
      </c>
      <c r="B114" s="113">
        <f t="shared" si="130"/>
        <v>1023.8835232499999</v>
      </c>
      <c r="C114" s="113">
        <f t="shared" si="148"/>
        <v>1000</v>
      </c>
      <c r="D114" s="114">
        <f t="shared" si="140"/>
        <v>6412.88</v>
      </c>
      <c r="E114" s="115">
        <f t="shared" si="158"/>
        <v>6455.85</v>
      </c>
      <c r="F114" s="116">
        <f t="shared" si="159"/>
        <v>44732</v>
      </c>
      <c r="G114" s="117">
        <f t="shared" si="131"/>
        <v>6.7005775876050055E-3</v>
      </c>
      <c r="H114" s="118">
        <f t="shared" si="149"/>
        <v>44795</v>
      </c>
      <c r="I114" s="118">
        <f t="shared" si="132"/>
        <v>44795</v>
      </c>
      <c r="J114" s="119">
        <f t="shared" si="141"/>
        <v>23</v>
      </c>
      <c r="K114" s="119">
        <f t="shared" si="160"/>
        <v>9</v>
      </c>
      <c r="L114" s="8">
        <f t="shared" si="142"/>
        <v>1.0026166299999999</v>
      </c>
      <c r="M114" s="120">
        <f t="shared" si="161"/>
        <v>1.0047000699999999</v>
      </c>
      <c r="N114" s="120">
        <f t="shared" si="155"/>
        <v>1.0169052934461646</v>
      </c>
      <c r="O114" s="113">
        <f t="shared" si="157"/>
        <v>1.0195661499999999</v>
      </c>
      <c r="P114" s="113">
        <f t="shared" si="133"/>
        <v>1019.56615</v>
      </c>
      <c r="Q114" s="11">
        <f t="shared" si="150"/>
        <v>0</v>
      </c>
      <c r="R114" s="30">
        <f t="shared" si="143"/>
        <v>0</v>
      </c>
      <c r="S114" s="8">
        <f t="shared" si="134"/>
        <v>0</v>
      </c>
      <c r="T114" s="122">
        <f t="shared" si="144"/>
        <v>0.12559999999999999</v>
      </c>
      <c r="U114" s="121">
        <f t="shared" si="156"/>
        <v>9</v>
      </c>
      <c r="V114" s="121">
        <v>252</v>
      </c>
      <c r="W114" s="120">
        <f t="shared" si="135"/>
        <v>1.00423452</v>
      </c>
      <c r="X114" s="113">
        <f t="shared" si="136"/>
        <v>4.3173732500000002</v>
      </c>
      <c r="Y114" s="113">
        <f t="shared" si="137"/>
        <v>0</v>
      </c>
      <c r="Z114" s="125" t="str">
        <f t="shared" si="151"/>
        <v>A+J=</v>
      </c>
      <c r="AA114" s="118">
        <f t="shared" si="152"/>
        <v>44795</v>
      </c>
      <c r="AB114" s="4"/>
      <c r="AN114" s="7"/>
      <c r="AO114" s="135"/>
      <c r="AP114" s="161"/>
      <c r="AQ114" s="160"/>
      <c r="AR114" s="161"/>
      <c r="AS114" s="160"/>
      <c r="AT114" s="16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9"/>
        <v>44776</v>
      </c>
      <c r="B115" s="113">
        <f t="shared" si="130"/>
        <v>1024.66184122</v>
      </c>
      <c r="C115" s="113">
        <f t="shared" si="148"/>
        <v>1000</v>
      </c>
      <c r="D115" s="114">
        <f t="shared" si="140"/>
        <v>6412.88</v>
      </c>
      <c r="E115" s="115">
        <f t="shared" si="158"/>
        <v>6455.85</v>
      </c>
      <c r="F115" s="116">
        <f t="shared" si="159"/>
        <v>44732</v>
      </c>
      <c r="G115" s="117">
        <f t="shared" si="131"/>
        <v>6.7005775876050055E-3</v>
      </c>
      <c r="H115" s="118">
        <f t="shared" si="149"/>
        <v>44795</v>
      </c>
      <c r="I115" s="118">
        <f t="shared" si="132"/>
        <v>44795</v>
      </c>
      <c r="J115" s="119">
        <f t="shared" si="141"/>
        <v>23</v>
      </c>
      <c r="K115" s="119">
        <f t="shared" si="160"/>
        <v>10</v>
      </c>
      <c r="L115" s="8">
        <f t="shared" si="142"/>
        <v>1.0029077900000001</v>
      </c>
      <c r="M115" s="120">
        <f t="shared" si="161"/>
        <v>1.0047000699999999</v>
      </c>
      <c r="N115" s="120">
        <f t="shared" si="155"/>
        <v>1.0169052934461646</v>
      </c>
      <c r="O115" s="113">
        <f t="shared" si="157"/>
        <v>1.0198622399999999</v>
      </c>
      <c r="P115" s="113">
        <f t="shared" si="133"/>
        <v>1019.86224</v>
      </c>
      <c r="Q115" s="11">
        <f t="shared" si="150"/>
        <v>0</v>
      </c>
      <c r="R115" s="30">
        <f t="shared" si="143"/>
        <v>0</v>
      </c>
      <c r="S115" s="8">
        <f t="shared" si="134"/>
        <v>0</v>
      </c>
      <c r="T115" s="122">
        <f t="shared" si="144"/>
        <v>0.12559999999999999</v>
      </c>
      <c r="U115" s="121">
        <f t="shared" si="156"/>
        <v>10</v>
      </c>
      <c r="V115" s="121">
        <v>252</v>
      </c>
      <c r="W115" s="120">
        <f t="shared" si="135"/>
        <v>1.0047061269999999</v>
      </c>
      <c r="X115" s="113">
        <f t="shared" si="136"/>
        <v>4.7996012199999996</v>
      </c>
      <c r="Y115" s="113">
        <f t="shared" si="137"/>
        <v>0</v>
      </c>
      <c r="Z115" s="125" t="str">
        <f t="shared" si="151"/>
        <v>A+J=</v>
      </c>
      <c r="AA115" s="118">
        <f t="shared" si="152"/>
        <v>44795</v>
      </c>
      <c r="AB115" s="4"/>
      <c r="AN115" s="7"/>
      <c r="AO115" s="135"/>
      <c r="AP115" s="161"/>
      <c r="AQ115" s="160"/>
      <c r="AR115" s="161"/>
      <c r="AS115" s="160"/>
      <c r="AT115" s="16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9"/>
        <v>44777</v>
      </c>
      <c r="B116" s="113">
        <f t="shared" si="130"/>
        <v>1025.4407463800001</v>
      </c>
      <c r="C116" s="113">
        <f t="shared" si="148"/>
        <v>1000</v>
      </c>
      <c r="D116" s="114">
        <f t="shared" si="140"/>
        <v>6412.88</v>
      </c>
      <c r="E116" s="115">
        <f t="shared" si="158"/>
        <v>6455.85</v>
      </c>
      <c r="F116" s="116">
        <f t="shared" si="159"/>
        <v>44732</v>
      </c>
      <c r="G116" s="117">
        <f t="shared" si="131"/>
        <v>6.7005775876050055E-3</v>
      </c>
      <c r="H116" s="118">
        <f t="shared" si="149"/>
        <v>44795</v>
      </c>
      <c r="I116" s="118">
        <f t="shared" si="132"/>
        <v>44795</v>
      </c>
      <c r="J116" s="119">
        <f t="shared" si="141"/>
        <v>23</v>
      </c>
      <c r="K116" s="119">
        <f t="shared" si="160"/>
        <v>11</v>
      </c>
      <c r="L116" s="8">
        <f t="shared" si="142"/>
        <v>1.0031990399999999</v>
      </c>
      <c r="M116" s="120">
        <f t="shared" si="161"/>
        <v>1.0047000699999999</v>
      </c>
      <c r="N116" s="120">
        <f t="shared" si="155"/>
        <v>1.0169052934461646</v>
      </c>
      <c r="O116" s="113">
        <f t="shared" si="157"/>
        <v>1.0201584100000001</v>
      </c>
      <c r="P116" s="113">
        <f t="shared" si="133"/>
        <v>1020.15841</v>
      </c>
      <c r="Q116" s="11">
        <f t="shared" si="150"/>
        <v>0</v>
      </c>
      <c r="R116" s="30">
        <f t="shared" si="143"/>
        <v>0</v>
      </c>
      <c r="S116" s="8">
        <f t="shared" si="134"/>
        <v>0</v>
      </c>
      <c r="T116" s="122">
        <f t="shared" si="144"/>
        <v>0.12559999999999999</v>
      </c>
      <c r="U116" s="121">
        <f t="shared" si="156"/>
        <v>11</v>
      </c>
      <c r="V116" s="121">
        <v>252</v>
      </c>
      <c r="W116" s="120">
        <f t="shared" si="135"/>
        <v>1.0051779569999999</v>
      </c>
      <c r="X116" s="113">
        <f t="shared" si="136"/>
        <v>5.2823363800000003</v>
      </c>
      <c r="Y116" s="113">
        <f t="shared" si="137"/>
        <v>0</v>
      </c>
      <c r="Z116" s="125" t="str">
        <f t="shared" si="151"/>
        <v>A+J=</v>
      </c>
      <c r="AA116" s="118">
        <f t="shared" si="152"/>
        <v>44795</v>
      </c>
      <c r="AB116" s="4"/>
      <c r="AN116" s="7"/>
      <c r="AO116" s="135"/>
      <c r="AP116" s="161"/>
      <c r="AQ116" s="160"/>
      <c r="AR116" s="161"/>
      <c r="AS116" s="160"/>
      <c r="AT116" s="16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9"/>
        <v>44778</v>
      </c>
      <c r="B117" s="113">
        <f t="shared" si="130"/>
        <v>1026.22023597</v>
      </c>
      <c r="C117" s="113">
        <f t="shared" si="148"/>
        <v>1000</v>
      </c>
      <c r="D117" s="114">
        <f t="shared" si="140"/>
        <v>6412.88</v>
      </c>
      <c r="E117" s="115">
        <f t="shared" si="158"/>
        <v>6455.85</v>
      </c>
      <c r="F117" s="116">
        <f t="shared" si="159"/>
        <v>44732</v>
      </c>
      <c r="G117" s="117">
        <f t="shared" si="131"/>
        <v>6.7005775876050055E-3</v>
      </c>
      <c r="H117" s="118">
        <f t="shared" si="149"/>
        <v>44795</v>
      </c>
      <c r="I117" s="118">
        <f t="shared" si="132"/>
        <v>44795</v>
      </c>
      <c r="J117" s="119">
        <f t="shared" si="141"/>
        <v>23</v>
      </c>
      <c r="K117" s="119">
        <f t="shared" si="160"/>
        <v>12</v>
      </c>
      <c r="L117" s="8">
        <f t="shared" si="142"/>
        <v>1.00349037</v>
      </c>
      <c r="M117" s="120">
        <f t="shared" si="161"/>
        <v>1.0047000699999999</v>
      </c>
      <c r="N117" s="120">
        <f t="shared" si="155"/>
        <v>1.0169052934461646</v>
      </c>
      <c r="O117" s="113">
        <f t="shared" si="157"/>
        <v>1.02045466</v>
      </c>
      <c r="P117" s="113">
        <f t="shared" si="133"/>
        <v>1020.45466</v>
      </c>
      <c r="Q117" s="11">
        <f t="shared" si="150"/>
        <v>0</v>
      </c>
      <c r="R117" s="30">
        <f t="shared" si="143"/>
        <v>0</v>
      </c>
      <c r="S117" s="8">
        <f t="shared" si="134"/>
        <v>0</v>
      </c>
      <c r="T117" s="122">
        <f t="shared" si="144"/>
        <v>0.12559999999999999</v>
      </c>
      <c r="U117" s="121">
        <f t="shared" si="156"/>
        <v>12</v>
      </c>
      <c r="V117" s="121">
        <v>252</v>
      </c>
      <c r="W117" s="120">
        <f t="shared" si="135"/>
        <v>1.0056500070000001</v>
      </c>
      <c r="X117" s="113">
        <f t="shared" si="136"/>
        <v>5.7655759700000004</v>
      </c>
      <c r="Y117" s="113">
        <f t="shared" si="137"/>
        <v>0</v>
      </c>
      <c r="Z117" s="125" t="str">
        <f t="shared" si="151"/>
        <v>A+J=</v>
      </c>
      <c r="AA117" s="118">
        <f t="shared" si="152"/>
        <v>44795</v>
      </c>
      <c r="AB117" s="4"/>
      <c r="AN117" s="7"/>
      <c r="AO117" s="135"/>
      <c r="AP117" s="161"/>
      <c r="AQ117" s="160"/>
      <c r="AR117" s="161"/>
      <c r="AS117" s="160"/>
      <c r="AT117" s="16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9"/>
        <v>44779</v>
      </c>
      <c r="B118" s="113">
        <f t="shared" si="130"/>
        <v>1027.00032343</v>
      </c>
      <c r="C118" s="113">
        <f t="shared" si="148"/>
        <v>1000</v>
      </c>
      <c r="D118" s="114">
        <f t="shared" si="140"/>
        <v>6412.88</v>
      </c>
      <c r="E118" s="115">
        <f t="shared" si="158"/>
        <v>6455.85</v>
      </c>
      <c r="F118" s="116">
        <f t="shared" si="159"/>
        <v>44732</v>
      </c>
      <c r="G118" s="117">
        <f t="shared" si="131"/>
        <v>6.7005775876050055E-3</v>
      </c>
      <c r="H118" s="118">
        <f t="shared" si="149"/>
        <v>44795</v>
      </c>
      <c r="I118" s="118">
        <f t="shared" si="132"/>
        <v>44795</v>
      </c>
      <c r="J118" s="119">
        <f t="shared" si="141"/>
        <v>23</v>
      </c>
      <c r="K118" s="119">
        <f t="shared" si="160"/>
        <v>13</v>
      </c>
      <c r="L118" s="8">
        <f t="shared" si="142"/>
        <v>1.00378178</v>
      </c>
      <c r="M118" s="120">
        <f t="shared" si="161"/>
        <v>1.0047000699999999</v>
      </c>
      <c r="N118" s="120">
        <f t="shared" si="155"/>
        <v>1.0169052934461646</v>
      </c>
      <c r="O118" s="113">
        <f t="shared" si="157"/>
        <v>1.020751</v>
      </c>
      <c r="P118" s="113">
        <f t="shared" si="133"/>
        <v>1020.751</v>
      </c>
      <c r="Q118" s="11">
        <f t="shared" si="150"/>
        <v>0</v>
      </c>
      <c r="R118" s="30">
        <f t="shared" si="143"/>
        <v>0</v>
      </c>
      <c r="S118" s="8">
        <f t="shared" si="134"/>
        <v>0</v>
      </c>
      <c r="T118" s="122">
        <f t="shared" si="144"/>
        <v>0.12559999999999999</v>
      </c>
      <c r="U118" s="121">
        <f t="shared" si="156"/>
        <v>13</v>
      </c>
      <c r="V118" s="121">
        <v>252</v>
      </c>
      <c r="W118" s="120">
        <f t="shared" si="135"/>
        <v>1.00612228</v>
      </c>
      <c r="X118" s="113">
        <f t="shared" si="136"/>
        <v>6.2493234299999996</v>
      </c>
      <c r="Y118" s="113">
        <f t="shared" si="137"/>
        <v>0</v>
      </c>
      <c r="Z118" s="125" t="str">
        <f t="shared" si="151"/>
        <v>A+J=</v>
      </c>
      <c r="AA118" s="118">
        <f t="shared" si="152"/>
        <v>44795</v>
      </c>
      <c r="AB118" s="4"/>
      <c r="AN118" s="7"/>
      <c r="AO118" s="135"/>
      <c r="AP118" s="161"/>
      <c r="AQ118" s="160"/>
      <c r="AR118" s="161"/>
      <c r="AS118" s="160"/>
      <c r="AT118" s="16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9"/>
        <v>44780</v>
      </c>
      <c r="B119" s="113">
        <f t="shared" si="130"/>
        <v>1027.00032343</v>
      </c>
      <c r="C119" s="113">
        <f t="shared" si="148"/>
        <v>1000</v>
      </c>
      <c r="D119" s="114">
        <f t="shared" si="140"/>
        <v>6412.88</v>
      </c>
      <c r="E119" s="115">
        <f t="shared" si="158"/>
        <v>6455.85</v>
      </c>
      <c r="F119" s="116">
        <f t="shared" si="159"/>
        <v>44732</v>
      </c>
      <c r="G119" s="117">
        <f t="shared" si="131"/>
        <v>6.7005775876050055E-3</v>
      </c>
      <c r="H119" s="118">
        <f t="shared" si="149"/>
        <v>44795</v>
      </c>
      <c r="I119" s="118">
        <f t="shared" si="132"/>
        <v>44795</v>
      </c>
      <c r="J119" s="119">
        <f t="shared" si="141"/>
        <v>23</v>
      </c>
      <c r="K119" s="119">
        <f t="shared" si="160"/>
        <v>13</v>
      </c>
      <c r="L119" s="8">
        <f t="shared" si="142"/>
        <v>1.00378178</v>
      </c>
      <c r="M119" s="120">
        <f t="shared" si="161"/>
        <v>1.0047000699999999</v>
      </c>
      <c r="N119" s="120">
        <f t="shared" si="155"/>
        <v>1.0169052934461646</v>
      </c>
      <c r="O119" s="113">
        <f t="shared" si="157"/>
        <v>1.020751</v>
      </c>
      <c r="P119" s="113">
        <f t="shared" si="133"/>
        <v>1020.751</v>
      </c>
      <c r="Q119" s="11">
        <f t="shared" si="150"/>
        <v>0</v>
      </c>
      <c r="R119" s="30">
        <f t="shared" si="143"/>
        <v>0</v>
      </c>
      <c r="S119" s="8">
        <f t="shared" si="134"/>
        <v>0</v>
      </c>
      <c r="T119" s="122">
        <f t="shared" si="144"/>
        <v>0.12559999999999999</v>
      </c>
      <c r="U119" s="121">
        <f t="shared" si="156"/>
        <v>13</v>
      </c>
      <c r="V119" s="121">
        <v>252</v>
      </c>
      <c r="W119" s="120">
        <f t="shared" si="135"/>
        <v>1.00612228</v>
      </c>
      <c r="X119" s="113">
        <f t="shared" si="136"/>
        <v>6.2493234299999996</v>
      </c>
      <c r="Y119" s="113">
        <f t="shared" si="137"/>
        <v>0</v>
      </c>
      <c r="Z119" s="125" t="str">
        <f t="shared" si="151"/>
        <v>A+J=</v>
      </c>
      <c r="AA119" s="118">
        <f t="shared" si="152"/>
        <v>44795</v>
      </c>
      <c r="AB119" s="4"/>
      <c r="AN119" s="7"/>
      <c r="AO119" s="135"/>
      <c r="AP119" s="161"/>
      <c r="AQ119" s="160"/>
      <c r="AR119" s="161"/>
      <c r="AS119" s="160"/>
      <c r="AT119" s="16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9"/>
        <v>44781</v>
      </c>
      <c r="B120" s="113">
        <f t="shared" si="130"/>
        <v>1027.00032343</v>
      </c>
      <c r="C120" s="113">
        <f t="shared" si="148"/>
        <v>1000</v>
      </c>
      <c r="D120" s="114">
        <f t="shared" si="140"/>
        <v>6412.88</v>
      </c>
      <c r="E120" s="115">
        <f t="shared" si="158"/>
        <v>6455.85</v>
      </c>
      <c r="F120" s="116">
        <f t="shared" si="159"/>
        <v>44732</v>
      </c>
      <c r="G120" s="117">
        <f t="shared" si="131"/>
        <v>6.7005775876050055E-3</v>
      </c>
      <c r="H120" s="118">
        <f t="shared" si="149"/>
        <v>44795</v>
      </c>
      <c r="I120" s="118">
        <f t="shared" si="132"/>
        <v>44795</v>
      </c>
      <c r="J120" s="119">
        <f t="shared" si="141"/>
        <v>23</v>
      </c>
      <c r="K120" s="119">
        <f t="shared" si="160"/>
        <v>13</v>
      </c>
      <c r="L120" s="8">
        <f t="shared" si="142"/>
        <v>1.00378178</v>
      </c>
      <c r="M120" s="120">
        <f t="shared" si="161"/>
        <v>1.0047000699999999</v>
      </c>
      <c r="N120" s="120">
        <f t="shared" si="155"/>
        <v>1.0169052934461646</v>
      </c>
      <c r="O120" s="113">
        <f t="shared" si="157"/>
        <v>1.020751</v>
      </c>
      <c r="P120" s="113">
        <f t="shared" si="133"/>
        <v>1020.751</v>
      </c>
      <c r="Q120" s="11">
        <f t="shared" si="150"/>
        <v>0</v>
      </c>
      <c r="R120" s="30">
        <f t="shared" si="143"/>
        <v>0</v>
      </c>
      <c r="S120" s="8">
        <f t="shared" si="134"/>
        <v>0</v>
      </c>
      <c r="T120" s="122">
        <f t="shared" si="144"/>
        <v>0.12559999999999999</v>
      </c>
      <c r="U120" s="121">
        <f t="shared" si="156"/>
        <v>13</v>
      </c>
      <c r="V120" s="121">
        <v>252</v>
      </c>
      <c r="W120" s="120">
        <f t="shared" si="135"/>
        <v>1.00612228</v>
      </c>
      <c r="X120" s="113">
        <f t="shared" si="136"/>
        <v>6.2493234299999996</v>
      </c>
      <c r="Y120" s="113">
        <f t="shared" si="137"/>
        <v>0</v>
      </c>
      <c r="Z120" s="125" t="str">
        <f t="shared" si="151"/>
        <v>A+J=</v>
      </c>
      <c r="AA120" s="118">
        <f t="shared" si="152"/>
        <v>44795</v>
      </c>
      <c r="AB120" s="4"/>
      <c r="AN120" s="7"/>
      <c r="AO120" s="135"/>
      <c r="AP120" s="161"/>
      <c r="AQ120" s="160"/>
      <c r="AR120" s="161"/>
      <c r="AS120" s="160"/>
      <c r="AT120" s="16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9"/>
        <v>44782</v>
      </c>
      <c r="B121" s="113">
        <f t="shared" si="130"/>
        <v>1027.7810070400001</v>
      </c>
      <c r="C121" s="113">
        <f t="shared" si="148"/>
        <v>1000</v>
      </c>
      <c r="D121" s="114">
        <f t="shared" si="140"/>
        <v>6412.88</v>
      </c>
      <c r="E121" s="115">
        <f t="shared" si="158"/>
        <v>6455.85</v>
      </c>
      <c r="F121" s="116">
        <f t="shared" si="159"/>
        <v>44732</v>
      </c>
      <c r="G121" s="117">
        <f t="shared" si="131"/>
        <v>6.7005775876050055E-3</v>
      </c>
      <c r="H121" s="118">
        <f t="shared" si="149"/>
        <v>44795</v>
      </c>
      <c r="I121" s="118">
        <f t="shared" si="132"/>
        <v>44795</v>
      </c>
      <c r="J121" s="119">
        <f t="shared" si="141"/>
        <v>23</v>
      </c>
      <c r="K121" s="119">
        <f t="shared" si="160"/>
        <v>14</v>
      </c>
      <c r="L121" s="8">
        <f t="shared" si="142"/>
        <v>1.0040732800000001</v>
      </c>
      <c r="M121" s="120">
        <f t="shared" si="161"/>
        <v>1.0047000699999999</v>
      </c>
      <c r="N121" s="120">
        <f t="shared" si="155"/>
        <v>1.0169052934461646</v>
      </c>
      <c r="O121" s="113">
        <f t="shared" si="157"/>
        <v>1.0210474300000001</v>
      </c>
      <c r="P121" s="113">
        <f t="shared" si="133"/>
        <v>1021.04743</v>
      </c>
      <c r="Q121" s="11">
        <f t="shared" si="150"/>
        <v>0</v>
      </c>
      <c r="R121" s="30">
        <f t="shared" si="143"/>
        <v>0</v>
      </c>
      <c r="S121" s="8">
        <f t="shared" si="134"/>
        <v>0</v>
      </c>
      <c r="T121" s="122">
        <f t="shared" si="144"/>
        <v>0.12559999999999999</v>
      </c>
      <c r="U121" s="121">
        <f t="shared" si="156"/>
        <v>14</v>
      </c>
      <c r="V121" s="121">
        <v>252</v>
      </c>
      <c r="W121" s="120">
        <f t="shared" si="135"/>
        <v>1.0065947740000001</v>
      </c>
      <c r="X121" s="113">
        <f t="shared" si="136"/>
        <v>6.7335770400000001</v>
      </c>
      <c r="Y121" s="113">
        <f t="shared" si="137"/>
        <v>0</v>
      </c>
      <c r="Z121" s="125" t="str">
        <f t="shared" si="151"/>
        <v>A+J=</v>
      </c>
      <c r="AA121" s="118">
        <f t="shared" si="152"/>
        <v>44795</v>
      </c>
      <c r="AB121" s="4"/>
      <c r="AN121" s="7"/>
      <c r="AO121" s="135"/>
      <c r="AP121" s="161"/>
      <c r="AQ121" s="160"/>
      <c r="AR121" s="161"/>
      <c r="AS121" s="160"/>
      <c r="AT121" s="16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9"/>
        <v>44783</v>
      </c>
      <c r="B122" s="113">
        <f t="shared" si="130"/>
        <v>1028.5622780799999</v>
      </c>
      <c r="C122" s="113">
        <f t="shared" si="148"/>
        <v>1000</v>
      </c>
      <c r="D122" s="114">
        <f t="shared" si="140"/>
        <v>6412.88</v>
      </c>
      <c r="E122" s="115">
        <f t="shared" si="158"/>
        <v>6455.85</v>
      </c>
      <c r="F122" s="116">
        <f t="shared" si="159"/>
        <v>44732</v>
      </c>
      <c r="G122" s="117">
        <f t="shared" si="131"/>
        <v>6.7005775876050055E-3</v>
      </c>
      <c r="H122" s="118">
        <f t="shared" si="149"/>
        <v>44795</v>
      </c>
      <c r="I122" s="118">
        <f t="shared" si="132"/>
        <v>44795</v>
      </c>
      <c r="J122" s="119">
        <f t="shared" si="141"/>
        <v>23</v>
      </c>
      <c r="K122" s="119">
        <f t="shared" si="160"/>
        <v>15</v>
      </c>
      <c r="L122" s="8">
        <f t="shared" si="142"/>
        <v>1.0043648599999999</v>
      </c>
      <c r="M122" s="120">
        <f t="shared" si="161"/>
        <v>1.0047000699999999</v>
      </c>
      <c r="N122" s="120">
        <f t="shared" si="155"/>
        <v>1.0169052934461646</v>
      </c>
      <c r="O122" s="113">
        <f t="shared" si="157"/>
        <v>1.02134394</v>
      </c>
      <c r="P122" s="113">
        <f t="shared" si="133"/>
        <v>1021.34394</v>
      </c>
      <c r="Q122" s="11">
        <f t="shared" si="150"/>
        <v>0</v>
      </c>
      <c r="R122" s="30">
        <f t="shared" si="143"/>
        <v>0</v>
      </c>
      <c r="S122" s="8">
        <f t="shared" si="134"/>
        <v>0</v>
      </c>
      <c r="T122" s="122">
        <f t="shared" si="144"/>
        <v>0.12559999999999999</v>
      </c>
      <c r="U122" s="121">
        <f t="shared" si="156"/>
        <v>15</v>
      </c>
      <c r="V122" s="121">
        <v>252</v>
      </c>
      <c r="W122" s="120">
        <f t="shared" si="135"/>
        <v>1.0070674900000001</v>
      </c>
      <c r="X122" s="113">
        <f t="shared" si="136"/>
        <v>7.2183380799999997</v>
      </c>
      <c r="Y122" s="113">
        <f t="shared" si="137"/>
        <v>0</v>
      </c>
      <c r="Z122" s="125" t="str">
        <f t="shared" si="151"/>
        <v>A+J=</v>
      </c>
      <c r="AA122" s="118">
        <f t="shared" si="152"/>
        <v>44795</v>
      </c>
      <c r="AB122" s="4"/>
      <c r="AN122" s="7"/>
      <c r="AO122" s="135"/>
      <c r="AP122" s="161"/>
      <c r="AQ122" s="160"/>
      <c r="AR122" s="161"/>
      <c r="AS122" s="160"/>
      <c r="AT122" s="16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9"/>
        <v>44784</v>
      </c>
      <c r="B123" s="113">
        <f t="shared" si="130"/>
        <v>1029.3441469300001</v>
      </c>
      <c r="C123" s="113">
        <f t="shared" si="148"/>
        <v>1000</v>
      </c>
      <c r="D123" s="114">
        <f t="shared" si="140"/>
        <v>6412.88</v>
      </c>
      <c r="E123" s="115">
        <f t="shared" si="158"/>
        <v>6455.85</v>
      </c>
      <c r="F123" s="116">
        <f t="shared" si="159"/>
        <v>44732</v>
      </c>
      <c r="G123" s="117">
        <f t="shared" si="131"/>
        <v>6.7005775876050055E-3</v>
      </c>
      <c r="H123" s="118">
        <f t="shared" si="149"/>
        <v>44795</v>
      </c>
      <c r="I123" s="118">
        <f t="shared" si="132"/>
        <v>44795</v>
      </c>
      <c r="J123" s="119">
        <f t="shared" si="141"/>
        <v>23</v>
      </c>
      <c r="K123" s="119">
        <f t="shared" si="160"/>
        <v>16</v>
      </c>
      <c r="L123" s="8">
        <f t="shared" si="142"/>
        <v>1.0046565300000001</v>
      </c>
      <c r="M123" s="120">
        <f t="shared" si="161"/>
        <v>1.0047000699999999</v>
      </c>
      <c r="N123" s="120">
        <f t="shared" si="155"/>
        <v>1.0169052934461646</v>
      </c>
      <c r="O123" s="113">
        <f t="shared" si="157"/>
        <v>1.0216405399999999</v>
      </c>
      <c r="P123" s="113">
        <f t="shared" si="133"/>
        <v>1021.64054</v>
      </c>
      <c r="Q123" s="11">
        <f t="shared" si="150"/>
        <v>0</v>
      </c>
      <c r="R123" s="30">
        <f t="shared" si="143"/>
        <v>0</v>
      </c>
      <c r="S123" s="8">
        <f t="shared" si="134"/>
        <v>0</v>
      </c>
      <c r="T123" s="122">
        <f t="shared" si="144"/>
        <v>0.12559999999999999</v>
      </c>
      <c r="U123" s="121">
        <f t="shared" si="156"/>
        <v>16</v>
      </c>
      <c r="V123" s="121">
        <v>252</v>
      </c>
      <c r="W123" s="120">
        <f t="shared" si="135"/>
        <v>1.007540428</v>
      </c>
      <c r="X123" s="113">
        <f t="shared" si="136"/>
        <v>7.7036069300000003</v>
      </c>
      <c r="Y123" s="113">
        <f t="shared" si="137"/>
        <v>0</v>
      </c>
      <c r="Z123" s="125" t="str">
        <f t="shared" si="151"/>
        <v>A+J=</v>
      </c>
      <c r="AA123" s="118">
        <f t="shared" si="152"/>
        <v>44795</v>
      </c>
      <c r="AB123" s="4"/>
      <c r="AN123" s="7"/>
      <c r="AO123" s="135"/>
      <c r="AP123" s="161"/>
      <c r="AQ123" s="160"/>
      <c r="AR123" s="161"/>
      <c r="AS123" s="160"/>
      <c r="AT123" s="16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9"/>
        <v>44785</v>
      </c>
      <c r="B124" s="113">
        <f t="shared" si="130"/>
        <v>1030.1266038399999</v>
      </c>
      <c r="C124" s="113">
        <f t="shared" si="148"/>
        <v>1000</v>
      </c>
      <c r="D124" s="114">
        <f t="shared" si="140"/>
        <v>6412.88</v>
      </c>
      <c r="E124" s="115">
        <f t="shared" si="158"/>
        <v>6455.85</v>
      </c>
      <c r="F124" s="116">
        <f t="shared" si="159"/>
        <v>44732</v>
      </c>
      <c r="G124" s="117">
        <f t="shared" si="131"/>
        <v>6.7005775876050055E-3</v>
      </c>
      <c r="H124" s="118">
        <f t="shared" si="149"/>
        <v>44795</v>
      </c>
      <c r="I124" s="118">
        <f t="shared" si="132"/>
        <v>44795</v>
      </c>
      <c r="J124" s="119">
        <f t="shared" si="141"/>
        <v>23</v>
      </c>
      <c r="K124" s="119">
        <f t="shared" si="160"/>
        <v>17</v>
      </c>
      <c r="L124" s="8">
        <f t="shared" si="142"/>
        <v>1.00494828</v>
      </c>
      <c r="M124" s="120">
        <f t="shared" si="161"/>
        <v>1.0047000699999999</v>
      </c>
      <c r="N124" s="120">
        <f t="shared" si="155"/>
        <v>1.0169052934461646</v>
      </c>
      <c r="O124" s="113">
        <f t="shared" si="157"/>
        <v>1.0219372200000001</v>
      </c>
      <c r="P124" s="113">
        <f t="shared" si="133"/>
        <v>1021.93722</v>
      </c>
      <c r="Q124" s="11">
        <f t="shared" si="150"/>
        <v>0</v>
      </c>
      <c r="R124" s="30">
        <f t="shared" si="143"/>
        <v>0</v>
      </c>
      <c r="S124" s="8">
        <f t="shared" si="134"/>
        <v>0</v>
      </c>
      <c r="T124" s="122">
        <f t="shared" si="144"/>
        <v>0.12559999999999999</v>
      </c>
      <c r="U124" s="121">
        <f t="shared" si="156"/>
        <v>17</v>
      </c>
      <c r="V124" s="121">
        <v>252</v>
      </c>
      <c r="W124" s="120">
        <f t="shared" si="135"/>
        <v>1.0080135880000001</v>
      </c>
      <c r="X124" s="113">
        <f t="shared" si="136"/>
        <v>8.1893838399999996</v>
      </c>
      <c r="Y124" s="113">
        <f t="shared" si="137"/>
        <v>0</v>
      </c>
      <c r="Z124" s="125" t="str">
        <f t="shared" si="151"/>
        <v>A+J=</v>
      </c>
      <c r="AA124" s="118">
        <f t="shared" si="152"/>
        <v>44795</v>
      </c>
      <c r="AB124" s="4"/>
      <c r="AN124" s="7"/>
      <c r="AO124" s="135"/>
      <c r="AP124" s="161"/>
      <c r="AQ124" s="160"/>
      <c r="AR124" s="161"/>
      <c r="AS124" s="160"/>
      <c r="AT124" s="16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9"/>
        <v>44786</v>
      </c>
      <c r="B125" s="113">
        <f t="shared" si="130"/>
        <v>1030.90966022</v>
      </c>
      <c r="C125" s="113">
        <f t="shared" si="148"/>
        <v>1000</v>
      </c>
      <c r="D125" s="114">
        <f t="shared" si="140"/>
        <v>6412.88</v>
      </c>
      <c r="E125" s="115">
        <f t="shared" si="158"/>
        <v>6455.85</v>
      </c>
      <c r="F125" s="116">
        <f t="shared" si="159"/>
        <v>44732</v>
      </c>
      <c r="G125" s="117">
        <f t="shared" si="131"/>
        <v>6.7005775876050055E-3</v>
      </c>
      <c r="H125" s="118">
        <f t="shared" si="149"/>
        <v>44795</v>
      </c>
      <c r="I125" s="118">
        <f t="shared" si="132"/>
        <v>44795</v>
      </c>
      <c r="J125" s="119">
        <f t="shared" si="141"/>
        <v>23</v>
      </c>
      <c r="K125" s="119">
        <f t="shared" si="160"/>
        <v>18</v>
      </c>
      <c r="L125" s="8">
        <f t="shared" si="142"/>
        <v>1.0052401200000001</v>
      </c>
      <c r="M125" s="120">
        <f t="shared" si="161"/>
        <v>1.0047000699999999</v>
      </c>
      <c r="N125" s="120">
        <f t="shared" si="155"/>
        <v>1.0169052934461646</v>
      </c>
      <c r="O125" s="113">
        <f t="shared" si="157"/>
        <v>1.0222339899999999</v>
      </c>
      <c r="P125" s="113">
        <f t="shared" si="133"/>
        <v>1022.2339899999999</v>
      </c>
      <c r="Q125" s="11">
        <f t="shared" si="150"/>
        <v>0</v>
      </c>
      <c r="R125" s="30">
        <f t="shared" si="143"/>
        <v>0</v>
      </c>
      <c r="S125" s="8">
        <f t="shared" si="134"/>
        <v>0</v>
      </c>
      <c r="T125" s="122">
        <f t="shared" si="144"/>
        <v>0.12559999999999999</v>
      </c>
      <c r="U125" s="121">
        <f t="shared" si="156"/>
        <v>18</v>
      </c>
      <c r="V125" s="121">
        <v>252</v>
      </c>
      <c r="W125" s="120">
        <f t="shared" si="135"/>
        <v>1.008486971</v>
      </c>
      <c r="X125" s="113">
        <f t="shared" si="136"/>
        <v>8.6756702200000007</v>
      </c>
      <c r="Y125" s="113">
        <f t="shared" si="137"/>
        <v>0</v>
      </c>
      <c r="Z125" s="125" t="str">
        <f t="shared" si="151"/>
        <v>A+J=</v>
      </c>
      <c r="AA125" s="118">
        <f t="shared" si="152"/>
        <v>44795</v>
      </c>
      <c r="AB125" s="4"/>
      <c r="AN125" s="7"/>
      <c r="AO125" s="135"/>
      <c r="AP125" s="161"/>
      <c r="AQ125" s="160"/>
      <c r="AR125" s="161"/>
      <c r="AS125" s="160"/>
      <c r="AT125" s="16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9"/>
        <v>44787</v>
      </c>
      <c r="B126" s="113">
        <f t="shared" si="130"/>
        <v>1030.90966022</v>
      </c>
      <c r="C126" s="113">
        <f t="shared" si="148"/>
        <v>1000</v>
      </c>
      <c r="D126" s="114">
        <f t="shared" si="140"/>
        <v>6412.88</v>
      </c>
      <c r="E126" s="115">
        <f t="shared" si="158"/>
        <v>6455.85</v>
      </c>
      <c r="F126" s="116">
        <f t="shared" si="159"/>
        <v>44732</v>
      </c>
      <c r="G126" s="117">
        <f t="shared" si="131"/>
        <v>6.7005775876050055E-3</v>
      </c>
      <c r="H126" s="118">
        <f t="shared" si="149"/>
        <v>44795</v>
      </c>
      <c r="I126" s="118">
        <f t="shared" si="132"/>
        <v>44795</v>
      </c>
      <c r="J126" s="119">
        <f t="shared" si="141"/>
        <v>23</v>
      </c>
      <c r="K126" s="119">
        <f t="shared" si="160"/>
        <v>18</v>
      </c>
      <c r="L126" s="8">
        <f t="shared" si="142"/>
        <v>1.0052401200000001</v>
      </c>
      <c r="M126" s="120">
        <f t="shared" si="161"/>
        <v>1.0047000699999999</v>
      </c>
      <c r="N126" s="120">
        <f t="shared" si="155"/>
        <v>1.0169052934461646</v>
      </c>
      <c r="O126" s="113">
        <f t="shared" si="157"/>
        <v>1.0222339899999999</v>
      </c>
      <c r="P126" s="113">
        <f t="shared" si="133"/>
        <v>1022.2339899999999</v>
      </c>
      <c r="Q126" s="11">
        <f t="shared" si="150"/>
        <v>0</v>
      </c>
      <c r="R126" s="30">
        <f t="shared" si="143"/>
        <v>0</v>
      </c>
      <c r="S126" s="8">
        <f t="shared" si="134"/>
        <v>0</v>
      </c>
      <c r="T126" s="122">
        <f t="shared" si="144"/>
        <v>0.12559999999999999</v>
      </c>
      <c r="U126" s="121">
        <f t="shared" si="156"/>
        <v>18</v>
      </c>
      <c r="V126" s="121">
        <v>252</v>
      </c>
      <c r="W126" s="120">
        <f t="shared" si="135"/>
        <v>1.008486971</v>
      </c>
      <c r="X126" s="113">
        <f t="shared" si="136"/>
        <v>8.6756702200000007</v>
      </c>
      <c r="Y126" s="113">
        <f t="shared" si="137"/>
        <v>0</v>
      </c>
      <c r="Z126" s="125" t="str">
        <f t="shared" si="151"/>
        <v>A+J=</v>
      </c>
      <c r="AA126" s="118">
        <f t="shared" si="152"/>
        <v>44795</v>
      </c>
      <c r="AB126" s="4"/>
      <c r="AN126" s="7"/>
      <c r="AO126" s="135"/>
      <c r="AP126" s="161"/>
      <c r="AQ126" s="160"/>
      <c r="AR126" s="161"/>
      <c r="AS126" s="160"/>
      <c r="AT126" s="16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9"/>
        <v>44788</v>
      </c>
      <c r="B127" s="113">
        <f t="shared" si="130"/>
        <v>1030.90966022</v>
      </c>
      <c r="C127" s="113">
        <f t="shared" si="148"/>
        <v>1000</v>
      </c>
      <c r="D127" s="114">
        <f t="shared" si="140"/>
        <v>6412.88</v>
      </c>
      <c r="E127" s="115">
        <f t="shared" si="158"/>
        <v>6455.85</v>
      </c>
      <c r="F127" s="116">
        <f t="shared" si="159"/>
        <v>44732</v>
      </c>
      <c r="G127" s="117">
        <f t="shared" si="131"/>
        <v>6.7005775876050055E-3</v>
      </c>
      <c r="H127" s="118">
        <f t="shared" si="149"/>
        <v>44795</v>
      </c>
      <c r="I127" s="118">
        <f t="shared" si="132"/>
        <v>44795</v>
      </c>
      <c r="J127" s="119">
        <f t="shared" si="141"/>
        <v>23</v>
      </c>
      <c r="K127" s="119">
        <f t="shared" si="160"/>
        <v>18</v>
      </c>
      <c r="L127" s="8">
        <f t="shared" si="142"/>
        <v>1.0052401200000001</v>
      </c>
      <c r="M127" s="120">
        <f t="shared" si="161"/>
        <v>1.0047000699999999</v>
      </c>
      <c r="N127" s="120">
        <f t="shared" si="155"/>
        <v>1.0169052934461646</v>
      </c>
      <c r="O127" s="113">
        <f t="shared" si="157"/>
        <v>1.0222339899999999</v>
      </c>
      <c r="P127" s="113">
        <f t="shared" si="133"/>
        <v>1022.2339899999999</v>
      </c>
      <c r="Q127" s="11">
        <f t="shared" si="150"/>
        <v>0</v>
      </c>
      <c r="R127" s="30">
        <f t="shared" si="143"/>
        <v>0</v>
      </c>
      <c r="S127" s="8">
        <f t="shared" si="134"/>
        <v>0</v>
      </c>
      <c r="T127" s="122">
        <f t="shared" si="144"/>
        <v>0.12559999999999999</v>
      </c>
      <c r="U127" s="121">
        <f t="shared" si="156"/>
        <v>18</v>
      </c>
      <c r="V127" s="121">
        <v>252</v>
      </c>
      <c r="W127" s="120">
        <f t="shared" si="135"/>
        <v>1.008486971</v>
      </c>
      <c r="X127" s="113">
        <f t="shared" si="136"/>
        <v>8.6756702200000007</v>
      </c>
      <c r="Y127" s="113">
        <f t="shared" si="137"/>
        <v>0</v>
      </c>
      <c r="Z127" s="125" t="str">
        <f t="shared" si="151"/>
        <v>A+J=</v>
      </c>
      <c r="AA127" s="118">
        <f t="shared" si="152"/>
        <v>44795</v>
      </c>
      <c r="AB127" s="4"/>
      <c r="AN127" s="7"/>
      <c r="AO127" s="135"/>
      <c r="AP127" s="161"/>
      <c r="AQ127" s="160"/>
      <c r="AR127" s="161"/>
      <c r="AS127" s="160"/>
      <c r="AT127" s="16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9"/>
        <v>44789</v>
      </c>
      <c r="B128" s="113">
        <f t="shared" si="130"/>
        <v>1031.69331539</v>
      </c>
      <c r="C128" s="113">
        <f t="shared" si="148"/>
        <v>1000</v>
      </c>
      <c r="D128" s="114">
        <f t="shared" si="140"/>
        <v>6412.88</v>
      </c>
      <c r="E128" s="115">
        <f t="shared" si="158"/>
        <v>6455.85</v>
      </c>
      <c r="F128" s="116">
        <f t="shared" si="159"/>
        <v>44732</v>
      </c>
      <c r="G128" s="117">
        <f t="shared" si="131"/>
        <v>6.7005775876050055E-3</v>
      </c>
      <c r="H128" s="118">
        <f t="shared" si="149"/>
        <v>44795</v>
      </c>
      <c r="I128" s="118">
        <f t="shared" si="132"/>
        <v>44795</v>
      </c>
      <c r="J128" s="119">
        <f t="shared" si="141"/>
        <v>23</v>
      </c>
      <c r="K128" s="119">
        <f t="shared" si="160"/>
        <v>19</v>
      </c>
      <c r="L128" s="8">
        <f t="shared" si="142"/>
        <v>1.0055320400000001</v>
      </c>
      <c r="M128" s="120">
        <f t="shared" si="161"/>
        <v>1.0047000699999999</v>
      </c>
      <c r="N128" s="120">
        <f t="shared" si="155"/>
        <v>1.0169052934461646</v>
      </c>
      <c r="O128" s="113">
        <f t="shared" si="157"/>
        <v>1.0225308500000001</v>
      </c>
      <c r="P128" s="113">
        <f t="shared" si="133"/>
        <v>1022.53085</v>
      </c>
      <c r="Q128" s="11">
        <f t="shared" si="150"/>
        <v>0</v>
      </c>
      <c r="R128" s="30">
        <f t="shared" si="143"/>
        <v>0</v>
      </c>
      <c r="S128" s="8">
        <f t="shared" si="134"/>
        <v>0</v>
      </c>
      <c r="T128" s="122">
        <f t="shared" si="144"/>
        <v>0.12559999999999999</v>
      </c>
      <c r="U128" s="121">
        <f t="shared" si="156"/>
        <v>19</v>
      </c>
      <c r="V128" s="121">
        <v>252</v>
      </c>
      <c r="W128" s="120">
        <f t="shared" si="135"/>
        <v>1.008960576</v>
      </c>
      <c r="X128" s="113">
        <f t="shared" si="136"/>
        <v>9.1624653899999995</v>
      </c>
      <c r="Y128" s="113">
        <f t="shared" si="137"/>
        <v>0</v>
      </c>
      <c r="Z128" s="125" t="str">
        <f t="shared" si="151"/>
        <v>A+J=</v>
      </c>
      <c r="AA128" s="118">
        <f t="shared" si="152"/>
        <v>44795</v>
      </c>
      <c r="AB128" s="4"/>
      <c r="AN128" s="7"/>
      <c r="AO128" s="135"/>
      <c r="AP128" s="161"/>
      <c r="AQ128" s="160"/>
      <c r="AR128" s="161"/>
      <c r="AS128" s="160"/>
      <c r="AT128" s="16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9"/>
        <v>44790</v>
      </c>
      <c r="B129" s="113">
        <f t="shared" si="130"/>
        <v>1032.47755957</v>
      </c>
      <c r="C129" s="113">
        <f t="shared" si="148"/>
        <v>1000</v>
      </c>
      <c r="D129" s="114">
        <f t="shared" si="140"/>
        <v>6412.88</v>
      </c>
      <c r="E129" s="115">
        <f t="shared" si="158"/>
        <v>6455.85</v>
      </c>
      <c r="F129" s="116">
        <f t="shared" si="159"/>
        <v>44732</v>
      </c>
      <c r="G129" s="117">
        <f t="shared" si="131"/>
        <v>6.7005775876050055E-3</v>
      </c>
      <c r="H129" s="118">
        <f t="shared" si="149"/>
        <v>44795</v>
      </c>
      <c r="I129" s="118">
        <f t="shared" si="132"/>
        <v>44795</v>
      </c>
      <c r="J129" s="119">
        <f t="shared" si="141"/>
        <v>23</v>
      </c>
      <c r="K129" s="119">
        <f t="shared" si="160"/>
        <v>20</v>
      </c>
      <c r="L129" s="8">
        <f t="shared" si="142"/>
        <v>1.00582404</v>
      </c>
      <c r="M129" s="120">
        <f t="shared" si="161"/>
        <v>1.0047000699999999</v>
      </c>
      <c r="N129" s="120">
        <f t="shared" si="155"/>
        <v>1.0169052934461646</v>
      </c>
      <c r="O129" s="113">
        <f t="shared" si="157"/>
        <v>1.02282779</v>
      </c>
      <c r="P129" s="113">
        <f t="shared" si="133"/>
        <v>1022.82779</v>
      </c>
      <c r="Q129" s="11">
        <f t="shared" si="150"/>
        <v>0</v>
      </c>
      <c r="R129" s="30">
        <f t="shared" si="143"/>
        <v>0</v>
      </c>
      <c r="S129" s="8">
        <f t="shared" si="134"/>
        <v>0</v>
      </c>
      <c r="T129" s="122">
        <f t="shared" si="144"/>
        <v>0.12559999999999999</v>
      </c>
      <c r="U129" s="121">
        <f t="shared" si="156"/>
        <v>20</v>
      </c>
      <c r="V129" s="121">
        <v>252</v>
      </c>
      <c r="W129" s="120">
        <f t="shared" si="135"/>
        <v>1.009434403</v>
      </c>
      <c r="X129" s="113">
        <f t="shared" si="136"/>
        <v>9.6497695700000001</v>
      </c>
      <c r="Y129" s="113">
        <f t="shared" si="137"/>
        <v>0</v>
      </c>
      <c r="Z129" s="125" t="str">
        <f t="shared" si="151"/>
        <v>A+J=</v>
      </c>
      <c r="AA129" s="118">
        <f t="shared" si="152"/>
        <v>44795</v>
      </c>
      <c r="AB129" s="4"/>
      <c r="AN129" s="7"/>
      <c r="AO129" s="135"/>
      <c r="AP129" s="161"/>
      <c r="AQ129" s="160"/>
      <c r="AR129" s="161"/>
      <c r="AS129" s="160"/>
      <c r="AT129" s="16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9"/>
        <v>44791</v>
      </c>
      <c r="B130" s="113">
        <f t="shared" si="130"/>
        <v>1033.2624031600001</v>
      </c>
      <c r="C130" s="113">
        <f t="shared" si="148"/>
        <v>1000</v>
      </c>
      <c r="D130" s="114">
        <f t="shared" si="140"/>
        <v>6412.88</v>
      </c>
      <c r="E130" s="115">
        <f t="shared" si="158"/>
        <v>6455.85</v>
      </c>
      <c r="F130" s="116">
        <f t="shared" si="159"/>
        <v>44732</v>
      </c>
      <c r="G130" s="117">
        <f t="shared" si="131"/>
        <v>6.7005775876050055E-3</v>
      </c>
      <c r="H130" s="118">
        <f t="shared" si="149"/>
        <v>44795</v>
      </c>
      <c r="I130" s="118">
        <f t="shared" si="132"/>
        <v>44795</v>
      </c>
      <c r="J130" s="119">
        <f t="shared" si="141"/>
        <v>23</v>
      </c>
      <c r="K130" s="119">
        <f t="shared" si="160"/>
        <v>21</v>
      </c>
      <c r="L130" s="8">
        <f t="shared" si="142"/>
        <v>1.00611614</v>
      </c>
      <c r="M130" s="120">
        <f t="shared" si="161"/>
        <v>1.0047000699999999</v>
      </c>
      <c r="N130" s="120">
        <f t="shared" si="155"/>
        <v>1.0169052934461646</v>
      </c>
      <c r="O130" s="113">
        <f t="shared" si="157"/>
        <v>1.02312482</v>
      </c>
      <c r="P130" s="113">
        <f t="shared" si="133"/>
        <v>1023.12482</v>
      </c>
      <c r="Q130" s="11">
        <f t="shared" si="150"/>
        <v>0</v>
      </c>
      <c r="R130" s="30">
        <f t="shared" si="143"/>
        <v>0</v>
      </c>
      <c r="S130" s="8">
        <f t="shared" si="134"/>
        <v>0</v>
      </c>
      <c r="T130" s="122">
        <f t="shared" si="144"/>
        <v>0.12559999999999999</v>
      </c>
      <c r="U130" s="121">
        <f t="shared" si="156"/>
        <v>21</v>
      </c>
      <c r="V130" s="121">
        <v>252</v>
      </c>
      <c r="W130" s="120">
        <f t="shared" si="135"/>
        <v>1.0099084519999999</v>
      </c>
      <c r="X130" s="113">
        <f t="shared" si="136"/>
        <v>10.13758316</v>
      </c>
      <c r="Y130" s="113">
        <f t="shared" si="137"/>
        <v>0</v>
      </c>
      <c r="Z130" s="125" t="str">
        <f t="shared" si="151"/>
        <v>A+J=</v>
      </c>
      <c r="AA130" s="118">
        <f t="shared" si="152"/>
        <v>44795</v>
      </c>
      <c r="AB130" s="4"/>
      <c r="AN130" s="7"/>
      <c r="AO130" s="135"/>
      <c r="AP130" s="161"/>
      <c r="AQ130" s="160"/>
      <c r="AR130" s="161"/>
      <c r="AS130" s="160"/>
      <c r="AT130" s="16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39"/>
        <v>44792</v>
      </c>
      <c r="B131" s="113">
        <f t="shared" si="130"/>
        <v>1034.04783845</v>
      </c>
      <c r="C131" s="113">
        <f t="shared" si="148"/>
        <v>1000</v>
      </c>
      <c r="D131" s="114">
        <f t="shared" si="140"/>
        <v>6412.88</v>
      </c>
      <c r="E131" s="115">
        <f t="shared" si="158"/>
        <v>6455.85</v>
      </c>
      <c r="F131" s="116">
        <f t="shared" si="159"/>
        <v>44732</v>
      </c>
      <c r="G131" s="117">
        <f t="shared" si="131"/>
        <v>6.7005775876050055E-3</v>
      </c>
      <c r="H131" s="118">
        <f t="shared" si="149"/>
        <v>44795</v>
      </c>
      <c r="I131" s="118">
        <f t="shared" si="132"/>
        <v>44795</v>
      </c>
      <c r="J131" s="119">
        <f t="shared" si="141"/>
        <v>23</v>
      </c>
      <c r="K131" s="119">
        <f t="shared" si="160"/>
        <v>22</v>
      </c>
      <c r="L131" s="8">
        <f t="shared" si="142"/>
        <v>1.0064083100000001</v>
      </c>
      <c r="M131" s="120">
        <f t="shared" si="161"/>
        <v>1.0047000699999999</v>
      </c>
      <c r="N131" s="120">
        <f t="shared" si="155"/>
        <v>1.0169052934461646</v>
      </c>
      <c r="O131" s="113">
        <f t="shared" si="157"/>
        <v>1.02342193</v>
      </c>
      <c r="P131" s="113">
        <f t="shared" si="133"/>
        <v>1023.42193</v>
      </c>
      <c r="Q131" s="11">
        <f t="shared" si="150"/>
        <v>0</v>
      </c>
      <c r="R131" s="30">
        <f t="shared" si="143"/>
        <v>0</v>
      </c>
      <c r="S131" s="8">
        <f t="shared" si="134"/>
        <v>0</v>
      </c>
      <c r="T131" s="122">
        <f t="shared" si="144"/>
        <v>0.12559999999999999</v>
      </c>
      <c r="U131" s="121">
        <f t="shared" si="156"/>
        <v>22</v>
      </c>
      <c r="V131" s="121">
        <v>252</v>
      </c>
      <c r="W131" s="120">
        <f t="shared" si="135"/>
        <v>1.0103827249999999</v>
      </c>
      <c r="X131" s="113">
        <f t="shared" si="136"/>
        <v>10.625908450000001</v>
      </c>
      <c r="Y131" s="113">
        <f t="shared" si="137"/>
        <v>0</v>
      </c>
      <c r="Z131" s="125" t="str">
        <f t="shared" si="151"/>
        <v>A+J=</v>
      </c>
      <c r="AA131" s="118">
        <f t="shared" si="152"/>
        <v>44795</v>
      </c>
      <c r="AB131" s="4"/>
      <c r="AN131" s="7"/>
      <c r="AO131" s="135"/>
      <c r="AP131" s="161"/>
      <c r="AQ131" s="160"/>
      <c r="AR131" s="161"/>
      <c r="AS131" s="160"/>
      <c r="AT131" s="16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9"/>
        <v>44793</v>
      </c>
      <c r="B132" s="113">
        <f t="shared" si="130"/>
        <v>1034.8338738099999</v>
      </c>
      <c r="C132" s="113">
        <f t="shared" si="148"/>
        <v>1000</v>
      </c>
      <c r="D132" s="114">
        <f t="shared" si="140"/>
        <v>6412.88</v>
      </c>
      <c r="E132" s="115">
        <f t="shared" si="158"/>
        <v>6455.85</v>
      </c>
      <c r="F132" s="116">
        <f t="shared" si="159"/>
        <v>44732</v>
      </c>
      <c r="G132" s="117">
        <f t="shared" si="131"/>
        <v>6.7005775876050055E-3</v>
      </c>
      <c r="H132" s="118">
        <f t="shared" si="149"/>
        <v>44824</v>
      </c>
      <c r="I132" s="118">
        <f t="shared" si="132"/>
        <v>44795</v>
      </c>
      <c r="J132" s="119">
        <f t="shared" si="141"/>
        <v>23</v>
      </c>
      <c r="K132" s="119">
        <f t="shared" si="160"/>
        <v>23</v>
      </c>
      <c r="L132" s="8">
        <f t="shared" si="142"/>
        <v>1.00670057</v>
      </c>
      <c r="M132" s="120">
        <f t="shared" si="161"/>
        <v>1.0047000699999999</v>
      </c>
      <c r="N132" s="120">
        <f t="shared" si="155"/>
        <v>1.0169052934461646</v>
      </c>
      <c r="O132" s="113">
        <f t="shared" si="157"/>
        <v>1.0237191299999999</v>
      </c>
      <c r="P132" s="113">
        <f t="shared" si="133"/>
        <v>1023.71913</v>
      </c>
      <c r="Q132" s="11">
        <f t="shared" si="150"/>
        <v>0</v>
      </c>
      <c r="R132" s="30">
        <f t="shared" si="143"/>
        <v>0</v>
      </c>
      <c r="S132" s="8">
        <f t="shared" si="134"/>
        <v>0</v>
      </c>
      <c r="T132" s="122">
        <f t="shared" si="144"/>
        <v>0.12559999999999999</v>
      </c>
      <c r="U132" s="121">
        <f t="shared" si="156"/>
        <v>23</v>
      </c>
      <c r="V132" s="121">
        <v>252</v>
      </c>
      <c r="W132" s="120">
        <f t="shared" si="135"/>
        <v>1.0108572199999999</v>
      </c>
      <c r="X132" s="113">
        <f t="shared" si="136"/>
        <v>11.11474381</v>
      </c>
      <c r="Y132" s="113">
        <f t="shared" si="137"/>
        <v>0</v>
      </c>
      <c r="Z132" s="125" t="str">
        <f t="shared" si="151"/>
        <v>A+J=</v>
      </c>
      <c r="AA132" s="118">
        <f t="shared" si="152"/>
        <v>44795</v>
      </c>
      <c r="AB132" s="4"/>
      <c r="AN132" s="7"/>
      <c r="AO132" s="135"/>
      <c r="AP132" s="161"/>
      <c r="AQ132" s="160"/>
      <c r="AR132" s="161"/>
      <c r="AS132" s="160"/>
      <c r="AT132" s="16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.75" x14ac:dyDescent="0.2">
      <c r="A133" s="112">
        <f t="shared" si="139"/>
        <v>44794</v>
      </c>
      <c r="B133" s="113">
        <f t="shared" si="130"/>
        <v>1034.8338738099999</v>
      </c>
      <c r="C133" s="113">
        <f t="shared" si="148"/>
        <v>1000</v>
      </c>
      <c r="D133" s="114">
        <f t="shared" si="140"/>
        <v>6412.88</v>
      </c>
      <c r="E133" s="115">
        <f t="shared" si="158"/>
        <v>6455.85</v>
      </c>
      <c r="F133" s="116">
        <f t="shared" si="159"/>
        <v>44732</v>
      </c>
      <c r="G133" s="117">
        <f t="shared" si="131"/>
        <v>6.7005775876050055E-3</v>
      </c>
      <c r="H133" s="118">
        <f t="shared" si="149"/>
        <v>44824</v>
      </c>
      <c r="I133" s="118">
        <f t="shared" si="132"/>
        <v>44795</v>
      </c>
      <c r="J133" s="119">
        <f t="shared" si="141"/>
        <v>23</v>
      </c>
      <c r="K133" s="119">
        <f t="shared" si="160"/>
        <v>23</v>
      </c>
      <c r="L133" s="8">
        <f t="shared" si="142"/>
        <v>1.00670057</v>
      </c>
      <c r="M133" s="120">
        <f t="shared" si="161"/>
        <v>1.0047000699999999</v>
      </c>
      <c r="N133" s="120">
        <f t="shared" si="155"/>
        <v>1.0169052934461646</v>
      </c>
      <c r="O133" s="113">
        <f t="shared" si="157"/>
        <v>1.0237191299999999</v>
      </c>
      <c r="P133" s="113">
        <f t="shared" si="133"/>
        <v>1023.71913</v>
      </c>
      <c r="Q133" s="11">
        <f t="shared" si="150"/>
        <v>0</v>
      </c>
      <c r="R133" s="30">
        <f t="shared" si="143"/>
        <v>0</v>
      </c>
      <c r="S133" s="8">
        <f t="shared" si="134"/>
        <v>0</v>
      </c>
      <c r="T133" s="122">
        <f t="shared" si="144"/>
        <v>0.12559999999999999</v>
      </c>
      <c r="U133" s="121">
        <f t="shared" si="156"/>
        <v>23</v>
      </c>
      <c r="V133" s="121">
        <v>252</v>
      </c>
      <c r="W133" s="120">
        <f t="shared" si="135"/>
        <v>1.0108572199999999</v>
      </c>
      <c r="X133" s="113">
        <f t="shared" si="136"/>
        <v>11.11474381</v>
      </c>
      <c r="Y133" s="113">
        <f t="shared" si="137"/>
        <v>0</v>
      </c>
      <c r="Z133" s="125" t="str">
        <f t="shared" si="151"/>
        <v>A+J=</v>
      </c>
      <c r="AA133" s="118">
        <f t="shared" si="152"/>
        <v>44795</v>
      </c>
      <c r="AB133" s="187"/>
      <c r="AC133" s="184" t="str">
        <f>B7</f>
        <v>20L0505193</v>
      </c>
      <c r="AO133" s="135"/>
      <c r="AP133" s="161"/>
      <c r="AQ133" s="160"/>
      <c r="AR133" s="161"/>
      <c r="AS133" s="160"/>
      <c r="AT133" s="16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">
      <c r="A134" s="112">
        <f t="shared" si="139"/>
        <v>44795</v>
      </c>
      <c r="B134" s="113">
        <f t="shared" si="130"/>
        <v>1034.8338738099999</v>
      </c>
      <c r="C134" s="113">
        <f t="shared" si="148"/>
        <v>1000</v>
      </c>
      <c r="D134" s="114">
        <f t="shared" si="140"/>
        <v>6412.88</v>
      </c>
      <c r="E134" s="115">
        <f t="shared" si="158"/>
        <v>6455.85</v>
      </c>
      <c r="F134" s="116">
        <f t="shared" si="159"/>
        <v>44732</v>
      </c>
      <c r="G134" s="117">
        <f t="shared" si="131"/>
        <v>6.7005775876050055E-3</v>
      </c>
      <c r="H134" s="118">
        <f t="shared" si="149"/>
        <v>44824</v>
      </c>
      <c r="I134" s="118">
        <f t="shared" si="132"/>
        <v>44795</v>
      </c>
      <c r="J134" s="119">
        <f t="shared" si="141"/>
        <v>23</v>
      </c>
      <c r="K134" s="119">
        <f t="shared" si="160"/>
        <v>23</v>
      </c>
      <c r="L134" s="8">
        <f t="shared" si="142"/>
        <v>1.00670057</v>
      </c>
      <c r="M134" s="120">
        <f t="shared" si="161"/>
        <v>1.0047000699999999</v>
      </c>
      <c r="N134" s="120">
        <f t="shared" si="155"/>
        <v>1.0169052934461646</v>
      </c>
      <c r="O134" s="113">
        <f t="shared" si="157"/>
        <v>1.0237191299999999</v>
      </c>
      <c r="P134" s="113">
        <f t="shared" si="133"/>
        <v>1023.71913</v>
      </c>
      <c r="Q134" s="11">
        <f t="shared" si="150"/>
        <v>4</v>
      </c>
      <c r="R134" s="30">
        <f t="shared" si="143"/>
        <v>0</v>
      </c>
      <c r="S134" s="8">
        <f t="shared" si="134"/>
        <v>0</v>
      </c>
      <c r="T134" s="122">
        <f t="shared" si="144"/>
        <v>0.12559999999999999</v>
      </c>
      <c r="U134" s="121">
        <f t="shared" si="156"/>
        <v>23</v>
      </c>
      <c r="V134" s="121">
        <v>252</v>
      </c>
      <c r="W134" s="120">
        <f t="shared" si="135"/>
        <v>1.0108572199999999</v>
      </c>
      <c r="X134" s="113">
        <f t="shared" si="136"/>
        <v>11.11474381</v>
      </c>
      <c r="Y134" s="113">
        <f t="shared" si="137"/>
        <v>11.11474381</v>
      </c>
      <c r="Z134" s="125" t="str">
        <f t="shared" si="151"/>
        <v>A+J=</v>
      </c>
      <c r="AA134" s="118">
        <f t="shared" si="152"/>
        <v>44795</v>
      </c>
      <c r="AB134" s="187"/>
      <c r="AC134" s="185" t="s">
        <v>117</v>
      </c>
      <c r="AO134" s="135"/>
      <c r="AP134" s="161"/>
      <c r="AQ134" s="160"/>
      <c r="AR134" s="161"/>
      <c r="AS134" s="160"/>
      <c r="AT134" s="162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">
      <c r="A135" s="112">
        <f t="shared" si="139"/>
        <v>44796</v>
      </c>
      <c r="B135" s="113">
        <f t="shared" si="130"/>
        <v>1024.1998879499999</v>
      </c>
      <c r="C135" s="113">
        <f t="shared" si="148"/>
        <v>1000</v>
      </c>
      <c r="D135" s="114">
        <f t="shared" si="140"/>
        <v>6455.85</v>
      </c>
      <c r="E135" s="115">
        <f t="shared" si="158"/>
        <v>6411.95</v>
      </c>
      <c r="F135" s="116">
        <f t="shared" si="159"/>
        <v>44764</v>
      </c>
      <c r="G135" s="117">
        <f t="shared" si="131"/>
        <v>-6.8000340776196433E-3</v>
      </c>
      <c r="H135" s="118">
        <f t="shared" si="149"/>
        <v>44824</v>
      </c>
      <c r="I135" s="118">
        <f t="shared" si="132"/>
        <v>44824</v>
      </c>
      <c r="J135" s="119">
        <f t="shared" si="141"/>
        <v>20</v>
      </c>
      <c r="K135" s="119">
        <f t="shared" si="160"/>
        <v>1</v>
      </c>
      <c r="L135" s="8">
        <f t="shared" si="142"/>
        <v>1</v>
      </c>
      <c r="M135" s="120">
        <f t="shared" si="161"/>
        <v>1.00670057</v>
      </c>
      <c r="N135" s="120">
        <f t="shared" si="155"/>
        <v>1.0237191385482711</v>
      </c>
      <c r="O135" s="113">
        <f t="shared" si="157"/>
        <v>1.0237191299999999</v>
      </c>
      <c r="P135" s="113">
        <f t="shared" si="133"/>
        <v>1023.71913</v>
      </c>
      <c r="Q135" s="11">
        <f t="shared" si="150"/>
        <v>0</v>
      </c>
      <c r="R135" s="30">
        <f t="shared" si="143"/>
        <v>0</v>
      </c>
      <c r="S135" s="8">
        <f t="shared" si="134"/>
        <v>0</v>
      </c>
      <c r="T135" s="122">
        <f t="shared" si="144"/>
        <v>0.12559999999999999</v>
      </c>
      <c r="U135" s="121">
        <f t="shared" si="156"/>
        <v>1</v>
      </c>
      <c r="V135" s="121">
        <v>252</v>
      </c>
      <c r="W135" s="120">
        <f t="shared" si="135"/>
        <v>1.000469619</v>
      </c>
      <c r="X135" s="113">
        <f t="shared" si="136"/>
        <v>0.48075794999999999</v>
      </c>
      <c r="Y135" s="113">
        <f t="shared" si="137"/>
        <v>0</v>
      </c>
      <c r="Z135" s="125" t="str">
        <f t="shared" si="151"/>
        <v>A+J=</v>
      </c>
      <c r="AA135" s="118">
        <f t="shared" si="152"/>
        <v>44824</v>
      </c>
      <c r="AB135" s="188" t="s">
        <v>113</v>
      </c>
      <c r="AC135" s="186">
        <f>X134</f>
        <v>11.11474381</v>
      </c>
      <c r="AO135" s="135"/>
      <c r="AP135" s="161"/>
      <c r="AQ135" s="160"/>
      <c r="AR135" s="161"/>
      <c r="AS135" s="160"/>
      <c r="AT135" s="16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">
      <c r="A136" s="112">
        <f t="shared" si="139"/>
        <v>44797</v>
      </c>
      <c r="B136" s="113">
        <f t="shared" si="130"/>
        <v>1024.6808721499999</v>
      </c>
      <c r="C136" s="113">
        <f t="shared" si="148"/>
        <v>1000</v>
      </c>
      <c r="D136" s="114">
        <f t="shared" si="140"/>
        <v>6455.85</v>
      </c>
      <c r="E136" s="115">
        <f t="shared" si="158"/>
        <v>6411.95</v>
      </c>
      <c r="F136" s="116">
        <f t="shared" si="159"/>
        <v>44764</v>
      </c>
      <c r="G136" s="117">
        <f t="shared" si="131"/>
        <v>-6.8000340776196433E-3</v>
      </c>
      <c r="H136" s="118">
        <f t="shared" si="149"/>
        <v>44824</v>
      </c>
      <c r="I136" s="118">
        <f t="shared" si="132"/>
        <v>44824</v>
      </c>
      <c r="J136" s="119">
        <f t="shared" si="141"/>
        <v>20</v>
      </c>
      <c r="K136" s="119">
        <f t="shared" si="160"/>
        <v>2</v>
      </c>
      <c r="L136" s="8">
        <f t="shared" si="142"/>
        <v>1</v>
      </c>
      <c r="M136" s="120">
        <f t="shared" si="161"/>
        <v>1.00670057</v>
      </c>
      <c r="N136" s="120">
        <f t="shared" si="155"/>
        <v>1.0237191385482711</v>
      </c>
      <c r="O136" s="113">
        <f t="shared" si="157"/>
        <v>1.0237191299999999</v>
      </c>
      <c r="P136" s="113">
        <f t="shared" si="133"/>
        <v>1023.71913</v>
      </c>
      <c r="Q136" s="11">
        <f t="shared" si="150"/>
        <v>0</v>
      </c>
      <c r="R136" s="30">
        <f t="shared" si="143"/>
        <v>0</v>
      </c>
      <c r="S136" s="8">
        <f t="shared" si="134"/>
        <v>0</v>
      </c>
      <c r="T136" s="122">
        <f t="shared" si="144"/>
        <v>0.12559999999999999</v>
      </c>
      <c r="U136" s="121">
        <f t="shared" si="156"/>
        <v>2</v>
      </c>
      <c r="V136" s="121">
        <v>252</v>
      </c>
      <c r="W136" s="120">
        <f t="shared" si="135"/>
        <v>1.000939459</v>
      </c>
      <c r="X136" s="113">
        <f t="shared" si="136"/>
        <v>0.96174214999999996</v>
      </c>
      <c r="Y136" s="113">
        <f t="shared" si="137"/>
        <v>0</v>
      </c>
      <c r="Z136" s="125" t="str">
        <f t="shared" si="151"/>
        <v>A+J=</v>
      </c>
      <c r="AA136" s="118">
        <f t="shared" si="152"/>
        <v>44824</v>
      </c>
      <c r="AB136" s="188" t="s">
        <v>114</v>
      </c>
      <c r="AC136" s="187">
        <f>(((1+T134)^(7/252))-1)*X134</f>
        <v>3.6589386752225395E-2</v>
      </c>
      <c r="AO136" s="135"/>
      <c r="AP136" s="161"/>
      <c r="AQ136" s="160"/>
      <c r="AR136" s="161"/>
      <c r="AS136" s="160"/>
      <c r="AT136" s="16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">
      <c r="A137" s="112">
        <f t="shared" si="139"/>
        <v>44798</v>
      </c>
      <c r="B137" s="113">
        <f t="shared" si="130"/>
        <v>1025.1620815599999</v>
      </c>
      <c r="C137" s="113">
        <f t="shared" si="148"/>
        <v>1000</v>
      </c>
      <c r="D137" s="114">
        <f t="shared" si="140"/>
        <v>6455.85</v>
      </c>
      <c r="E137" s="115">
        <f t="shared" si="158"/>
        <v>6411.95</v>
      </c>
      <c r="F137" s="116">
        <f t="shared" si="159"/>
        <v>44764</v>
      </c>
      <c r="G137" s="117">
        <f t="shared" si="131"/>
        <v>-6.8000340776196433E-3</v>
      </c>
      <c r="H137" s="118">
        <f t="shared" si="149"/>
        <v>44824</v>
      </c>
      <c r="I137" s="118">
        <f t="shared" si="132"/>
        <v>44824</v>
      </c>
      <c r="J137" s="119">
        <f t="shared" si="141"/>
        <v>20</v>
      </c>
      <c r="K137" s="119">
        <f t="shared" si="160"/>
        <v>3</v>
      </c>
      <c r="L137" s="8">
        <f t="shared" si="142"/>
        <v>1</v>
      </c>
      <c r="M137" s="120">
        <f t="shared" si="161"/>
        <v>1.00670057</v>
      </c>
      <c r="N137" s="120">
        <f t="shared" si="155"/>
        <v>1.0237191385482711</v>
      </c>
      <c r="O137" s="113">
        <f t="shared" si="157"/>
        <v>1.0237191299999999</v>
      </c>
      <c r="P137" s="113">
        <f t="shared" si="133"/>
        <v>1023.71913</v>
      </c>
      <c r="Q137" s="11">
        <f t="shared" si="150"/>
        <v>0</v>
      </c>
      <c r="R137" s="30">
        <f t="shared" si="143"/>
        <v>0</v>
      </c>
      <c r="S137" s="8">
        <f t="shared" si="134"/>
        <v>0</v>
      </c>
      <c r="T137" s="122">
        <f t="shared" si="144"/>
        <v>0.12559999999999999</v>
      </c>
      <c r="U137" s="121">
        <f t="shared" si="156"/>
        <v>3</v>
      </c>
      <c r="V137" s="121">
        <v>252</v>
      </c>
      <c r="W137" s="120">
        <f t="shared" si="135"/>
        <v>1.0014095190000001</v>
      </c>
      <c r="X137" s="113">
        <f t="shared" si="136"/>
        <v>1.44295156</v>
      </c>
      <c r="Y137" s="113">
        <f t="shared" si="137"/>
        <v>0</v>
      </c>
      <c r="Z137" s="125" t="str">
        <f t="shared" si="151"/>
        <v>A+J=</v>
      </c>
      <c r="AA137" s="118">
        <f t="shared" si="152"/>
        <v>44824</v>
      </c>
      <c r="AB137" s="188" t="s">
        <v>115</v>
      </c>
      <c r="AC137" s="187">
        <f>0.02*X134</f>
        <v>0.22229487620000002</v>
      </c>
      <c r="AO137" s="135"/>
      <c r="AP137" s="161"/>
      <c r="AQ137" s="160"/>
      <c r="AR137" s="161"/>
      <c r="AS137" s="160"/>
      <c r="AT137" s="16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">
      <c r="A138" s="112">
        <f t="shared" si="139"/>
        <v>44799</v>
      </c>
      <c r="B138" s="113">
        <f t="shared" ref="B138:B201" si="162">(P138+X138)</f>
        <v>1025.6435172199999</v>
      </c>
      <c r="C138" s="113">
        <f t="shared" si="148"/>
        <v>1000</v>
      </c>
      <c r="D138" s="114">
        <f t="shared" si="140"/>
        <v>6455.85</v>
      </c>
      <c r="E138" s="115">
        <f t="shared" si="158"/>
        <v>6411.95</v>
      </c>
      <c r="F138" s="116">
        <f t="shared" si="159"/>
        <v>44764</v>
      </c>
      <c r="G138" s="117">
        <f t="shared" ref="G138:G201" si="163">(E138/D138)-1</f>
        <v>-6.8000340776196433E-3</v>
      </c>
      <c r="H138" s="118">
        <f t="shared" si="149"/>
        <v>44824</v>
      </c>
      <c r="I138" s="118">
        <f t="shared" ref="I138:I201" si="164">IF(A138&gt;I137,H138,I137)</f>
        <v>44824</v>
      </c>
      <c r="J138" s="119">
        <f t="shared" si="141"/>
        <v>20</v>
      </c>
      <c r="K138" s="119">
        <f t="shared" si="160"/>
        <v>4</v>
      </c>
      <c r="L138" s="8">
        <f t="shared" si="142"/>
        <v>1</v>
      </c>
      <c r="M138" s="120">
        <f t="shared" si="161"/>
        <v>1.00670057</v>
      </c>
      <c r="N138" s="120">
        <f t="shared" si="155"/>
        <v>1.0237191385482711</v>
      </c>
      <c r="O138" s="113">
        <f t="shared" si="157"/>
        <v>1.0237191299999999</v>
      </c>
      <c r="P138" s="113">
        <f t="shared" ref="P138:P201" si="165">TRUNC(C138*O138,8)</f>
        <v>1023.71913</v>
      </c>
      <c r="Q138" s="11">
        <f t="shared" si="150"/>
        <v>0</v>
      </c>
      <c r="R138" s="30">
        <f t="shared" si="143"/>
        <v>0</v>
      </c>
      <c r="S138" s="8">
        <f t="shared" ref="S138:S201" si="166">IF(R138&gt;0,TRUNC(R138*P138,8),0)</f>
        <v>0</v>
      </c>
      <c r="T138" s="122">
        <f t="shared" si="144"/>
        <v>0.12559999999999999</v>
      </c>
      <c r="U138" s="121">
        <f t="shared" si="156"/>
        <v>4</v>
      </c>
      <c r="V138" s="121">
        <v>252</v>
      </c>
      <c r="W138" s="120">
        <f t="shared" ref="W138:W164" si="167">ROUND((1+T138)^TRUNC((U138/V138),9),9)</f>
        <v>1.0018798</v>
      </c>
      <c r="X138" s="113">
        <f t="shared" ref="X138:X193" si="168">TRUNC((P138*(W138-1)),8)</f>
        <v>1.9243872200000001</v>
      </c>
      <c r="Y138" s="113">
        <f t="shared" ref="Y138:Y201" si="169">IF(Q138&gt;0,S138+X138,0)</f>
        <v>0</v>
      </c>
      <c r="Z138" s="125" t="str">
        <f t="shared" si="151"/>
        <v>A+J=</v>
      </c>
      <c r="AA138" s="118">
        <f t="shared" si="152"/>
        <v>44824</v>
      </c>
      <c r="AB138" s="188" t="s">
        <v>116</v>
      </c>
      <c r="AC138" s="187">
        <f>(9/30)*0.01*X134</f>
        <v>3.3344231430000003E-2</v>
      </c>
      <c r="AO138" s="135"/>
      <c r="AP138" s="161"/>
      <c r="AQ138" s="160"/>
      <c r="AR138" s="161"/>
      <c r="AS138" s="160"/>
      <c r="AT138" s="16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.75" x14ac:dyDescent="0.2">
      <c r="A139" s="112">
        <f t="shared" ref="A139:A202" si="170">(A138+1)</f>
        <v>44800</v>
      </c>
      <c r="B139" s="113">
        <f t="shared" si="162"/>
        <v>1026.1251791099999</v>
      </c>
      <c r="C139" s="113">
        <f t="shared" si="148"/>
        <v>1000</v>
      </c>
      <c r="D139" s="114">
        <f t="shared" ref="D139:D202" si="171">IF(E139=E138,D138,E138)</f>
        <v>6455.85</v>
      </c>
      <c r="E139" s="115">
        <f t="shared" si="158"/>
        <v>6411.95</v>
      </c>
      <c r="F139" s="116">
        <f t="shared" si="159"/>
        <v>44764</v>
      </c>
      <c r="G139" s="117">
        <f t="shared" si="163"/>
        <v>-6.8000340776196433E-3</v>
      </c>
      <c r="H139" s="118">
        <f t="shared" si="149"/>
        <v>44824</v>
      </c>
      <c r="I139" s="118">
        <f t="shared" si="164"/>
        <v>44824</v>
      </c>
      <c r="J139" s="119">
        <f t="shared" ref="J139:J202" si="172">IF(I139=I138,J138,NETWORKDAYS(I138,I139,$AD$176:$AD$502)-1)</f>
        <v>20</v>
      </c>
      <c r="K139" s="119">
        <f t="shared" si="160"/>
        <v>5</v>
      </c>
      <c r="L139" s="8">
        <f t="shared" ref="L139:L202" si="173">IF(E139&lt;D139,1,TRUNC((E139/D139)^TRUNC((K139/J139),9),8))</f>
        <v>1</v>
      </c>
      <c r="M139" s="120">
        <f t="shared" si="161"/>
        <v>1.00670057</v>
      </c>
      <c r="N139" s="120">
        <f t="shared" si="155"/>
        <v>1.0237191385482711</v>
      </c>
      <c r="O139" s="113">
        <f t="shared" si="157"/>
        <v>1.0237191299999999</v>
      </c>
      <c r="P139" s="113">
        <f t="shared" si="165"/>
        <v>1023.71913</v>
      </c>
      <c r="Q139" s="11">
        <f t="shared" si="150"/>
        <v>0</v>
      </c>
      <c r="R139" s="30">
        <f t="shared" ref="R139:R202" si="174">IF(Q139&gt;0,VLOOKUP($A139,$AD$10:$AI$170,6),0)</f>
        <v>0</v>
      </c>
      <c r="S139" s="8">
        <f t="shared" si="166"/>
        <v>0</v>
      </c>
      <c r="T139" s="122">
        <f t="shared" ref="T139:T202" si="175">(T138)</f>
        <v>0.12559999999999999</v>
      </c>
      <c r="U139" s="121">
        <f t="shared" si="156"/>
        <v>5</v>
      </c>
      <c r="V139" s="121">
        <v>252</v>
      </c>
      <c r="W139" s="120">
        <f t="shared" si="167"/>
        <v>1.002350302</v>
      </c>
      <c r="X139" s="113">
        <f t="shared" si="168"/>
        <v>2.4060491100000001</v>
      </c>
      <c r="Y139" s="113">
        <f t="shared" si="169"/>
        <v>0</v>
      </c>
      <c r="Z139" s="125" t="str">
        <f t="shared" si="151"/>
        <v>A+J=</v>
      </c>
      <c r="AA139" s="118">
        <f t="shared" si="152"/>
        <v>44824</v>
      </c>
      <c r="AB139" s="188" t="s">
        <v>63</v>
      </c>
      <c r="AC139" s="173">
        <f>SUM(AC135:AC138)</f>
        <v>11.406972304382226</v>
      </c>
      <c r="AO139" s="135"/>
      <c r="AP139" s="161"/>
      <c r="AQ139" s="160"/>
      <c r="AR139" s="161"/>
      <c r="AS139" s="160"/>
      <c r="AT139" s="16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70"/>
        <v>44801</v>
      </c>
      <c r="B140" s="113">
        <f t="shared" si="162"/>
        <v>1026.1251791099999</v>
      </c>
      <c r="C140" s="113">
        <f t="shared" ref="C140:C203" si="176">TRUNC(IF(Q139&gt;0,VLOOKUP(A139,$AD$12:$AE$170,2),C139),8)</f>
        <v>1000</v>
      </c>
      <c r="D140" s="114">
        <f t="shared" si="171"/>
        <v>6455.85</v>
      </c>
      <c r="E140" s="115">
        <f t="shared" si="158"/>
        <v>6411.95</v>
      </c>
      <c r="F140" s="116">
        <f t="shared" si="159"/>
        <v>44764</v>
      </c>
      <c r="G140" s="117">
        <f t="shared" si="163"/>
        <v>-6.8000340776196433E-3</v>
      </c>
      <c r="H140" s="118">
        <f t="shared" ref="H140:H203" si="177">IF(DAY(A140)=H$9,VLOOKUP(A140,AH$118:AN$450,4),H139)</f>
        <v>44824</v>
      </c>
      <c r="I140" s="118">
        <f t="shared" si="164"/>
        <v>44824</v>
      </c>
      <c r="J140" s="119">
        <f t="shared" si="172"/>
        <v>20</v>
      </c>
      <c r="K140" s="119">
        <f t="shared" si="160"/>
        <v>5</v>
      </c>
      <c r="L140" s="8">
        <f t="shared" si="173"/>
        <v>1</v>
      </c>
      <c r="M140" s="120">
        <f t="shared" si="161"/>
        <v>1.00670057</v>
      </c>
      <c r="N140" s="120">
        <f t="shared" si="155"/>
        <v>1.0237191385482711</v>
      </c>
      <c r="O140" s="113">
        <f t="shared" si="157"/>
        <v>1.0237191299999999</v>
      </c>
      <c r="P140" s="113">
        <f t="shared" si="165"/>
        <v>1023.71913</v>
      </c>
      <c r="Q140" s="11">
        <f t="shared" ref="Q140:Q203" si="178">IF(VLOOKUP(A140,AD$10:AK$170,8)=VLOOKUP(A139,AD$10:AK$170,8),0,VLOOKUP(A140,AD$10:AK$170,8))</f>
        <v>0</v>
      </c>
      <c r="R140" s="30">
        <f t="shared" si="174"/>
        <v>0</v>
      </c>
      <c r="S140" s="8">
        <f t="shared" si="166"/>
        <v>0</v>
      </c>
      <c r="T140" s="122">
        <f t="shared" si="175"/>
        <v>0.12559999999999999</v>
      </c>
      <c r="U140" s="121">
        <f t="shared" si="156"/>
        <v>5</v>
      </c>
      <c r="V140" s="121">
        <v>252</v>
      </c>
      <c r="W140" s="120">
        <f t="shared" si="167"/>
        <v>1.002350302</v>
      </c>
      <c r="X140" s="113">
        <f t="shared" si="168"/>
        <v>2.4060491100000001</v>
      </c>
      <c r="Y140" s="113">
        <f t="shared" si="169"/>
        <v>0</v>
      </c>
      <c r="Z140" s="125" t="str">
        <f t="shared" ref="Z140:Z203" si="179">IF($Q139&gt;0,VLOOKUP($A139,$AD$10:$AM$170,9),Z139)</f>
        <v>A+J=</v>
      </c>
      <c r="AA140" s="118">
        <f t="shared" ref="AA140:AA203" si="180">IF($Q139&gt;0,VLOOKUP($A139,$AD$10:$AM$170,10),AA139)</f>
        <v>44824</v>
      </c>
      <c r="AO140" s="135"/>
      <c r="AP140" s="161"/>
      <c r="AQ140" s="160"/>
      <c r="AR140" s="161"/>
      <c r="AS140" s="160"/>
      <c r="AT140" s="16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70"/>
        <v>44802</v>
      </c>
      <c r="B141" s="113">
        <f t="shared" si="162"/>
        <v>1026.1251791099999</v>
      </c>
      <c r="C141" s="113">
        <f t="shared" si="176"/>
        <v>1000</v>
      </c>
      <c r="D141" s="114">
        <f t="shared" si="171"/>
        <v>6455.85</v>
      </c>
      <c r="E141" s="115">
        <f t="shared" si="158"/>
        <v>6411.95</v>
      </c>
      <c r="F141" s="116">
        <f t="shared" si="159"/>
        <v>44764</v>
      </c>
      <c r="G141" s="117">
        <f t="shared" si="163"/>
        <v>-6.8000340776196433E-3</v>
      </c>
      <c r="H141" s="118">
        <f t="shared" si="177"/>
        <v>44824</v>
      </c>
      <c r="I141" s="118">
        <f t="shared" si="164"/>
        <v>44824</v>
      </c>
      <c r="J141" s="119">
        <f t="shared" si="172"/>
        <v>20</v>
      </c>
      <c r="K141" s="119">
        <f t="shared" si="160"/>
        <v>5</v>
      </c>
      <c r="L141" s="8">
        <f t="shared" si="173"/>
        <v>1</v>
      </c>
      <c r="M141" s="120">
        <f t="shared" si="161"/>
        <v>1.00670057</v>
      </c>
      <c r="N141" s="120">
        <f t="shared" si="155"/>
        <v>1.0237191385482711</v>
      </c>
      <c r="O141" s="113">
        <f t="shared" si="157"/>
        <v>1.0237191299999999</v>
      </c>
      <c r="P141" s="113">
        <f t="shared" si="165"/>
        <v>1023.71913</v>
      </c>
      <c r="Q141" s="11">
        <f t="shared" si="178"/>
        <v>0</v>
      </c>
      <c r="R141" s="30">
        <f t="shared" si="174"/>
        <v>0</v>
      </c>
      <c r="S141" s="8">
        <f t="shared" si="166"/>
        <v>0</v>
      </c>
      <c r="T141" s="122">
        <f t="shared" si="175"/>
        <v>0.12559999999999999</v>
      </c>
      <c r="U141" s="121">
        <f t="shared" si="156"/>
        <v>5</v>
      </c>
      <c r="V141" s="121">
        <v>252</v>
      </c>
      <c r="W141" s="120">
        <f t="shared" si="167"/>
        <v>1.002350302</v>
      </c>
      <c r="X141" s="113">
        <f t="shared" si="168"/>
        <v>2.4060491100000001</v>
      </c>
      <c r="Y141" s="113">
        <f t="shared" si="169"/>
        <v>0</v>
      </c>
      <c r="Z141" s="125" t="str">
        <f t="shared" si="179"/>
        <v>A+J=</v>
      </c>
      <c r="AA141" s="118">
        <f t="shared" si="180"/>
        <v>44824</v>
      </c>
      <c r="AO141" s="135"/>
      <c r="AP141" s="161"/>
      <c r="AQ141" s="160"/>
      <c r="AR141" s="161"/>
      <c r="AS141" s="160"/>
      <c r="AT141" s="16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70"/>
        <v>44803</v>
      </c>
      <c r="B142" s="113">
        <f t="shared" si="162"/>
        <v>1026.60706725</v>
      </c>
      <c r="C142" s="113">
        <f t="shared" si="176"/>
        <v>1000</v>
      </c>
      <c r="D142" s="114">
        <f t="shared" si="171"/>
        <v>6455.85</v>
      </c>
      <c r="E142" s="115">
        <f t="shared" si="158"/>
        <v>6411.95</v>
      </c>
      <c r="F142" s="116">
        <f t="shared" si="159"/>
        <v>44764</v>
      </c>
      <c r="G142" s="117">
        <f t="shared" si="163"/>
        <v>-6.8000340776196433E-3</v>
      </c>
      <c r="H142" s="118">
        <f t="shared" si="177"/>
        <v>44824</v>
      </c>
      <c r="I142" s="118">
        <f t="shared" si="164"/>
        <v>44824</v>
      </c>
      <c r="J142" s="119">
        <f t="shared" si="172"/>
        <v>20</v>
      </c>
      <c r="K142" s="119">
        <f t="shared" si="160"/>
        <v>6</v>
      </c>
      <c r="L142" s="8">
        <f t="shared" si="173"/>
        <v>1</v>
      </c>
      <c r="M142" s="120">
        <f t="shared" si="161"/>
        <v>1.00670057</v>
      </c>
      <c r="N142" s="120">
        <f t="shared" si="155"/>
        <v>1.0237191385482711</v>
      </c>
      <c r="O142" s="113">
        <f t="shared" si="157"/>
        <v>1.0237191299999999</v>
      </c>
      <c r="P142" s="113">
        <f t="shared" si="165"/>
        <v>1023.71913</v>
      </c>
      <c r="Q142" s="11">
        <f t="shared" si="178"/>
        <v>0</v>
      </c>
      <c r="R142" s="30">
        <f t="shared" si="174"/>
        <v>0</v>
      </c>
      <c r="S142" s="8">
        <f t="shared" si="166"/>
        <v>0</v>
      </c>
      <c r="T142" s="122">
        <f t="shared" si="175"/>
        <v>0.12559999999999999</v>
      </c>
      <c r="U142" s="121">
        <f t="shared" si="156"/>
        <v>6</v>
      </c>
      <c r="V142" s="121">
        <v>252</v>
      </c>
      <c r="W142" s="120">
        <f t="shared" si="167"/>
        <v>1.002821025</v>
      </c>
      <c r="X142" s="113">
        <f t="shared" si="168"/>
        <v>2.8879372499999998</v>
      </c>
      <c r="Y142" s="113">
        <f t="shared" si="169"/>
        <v>0</v>
      </c>
      <c r="Z142" s="125" t="str">
        <f t="shared" si="179"/>
        <v>A+J=</v>
      </c>
      <c r="AA142" s="118">
        <f t="shared" si="180"/>
        <v>44824</v>
      </c>
      <c r="AO142" s="135"/>
      <c r="AP142" s="161"/>
      <c r="AQ142" s="160"/>
      <c r="AR142" s="161"/>
      <c r="AS142" s="160"/>
      <c r="AT142" s="16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70"/>
        <v>44804</v>
      </c>
      <c r="B143" s="113">
        <f t="shared" si="162"/>
        <v>1027.0891806099999</v>
      </c>
      <c r="C143" s="113">
        <f t="shared" si="176"/>
        <v>1000</v>
      </c>
      <c r="D143" s="114">
        <f t="shared" si="171"/>
        <v>6455.85</v>
      </c>
      <c r="E143" s="115">
        <f t="shared" si="158"/>
        <v>6411.95</v>
      </c>
      <c r="F143" s="116">
        <f t="shared" si="159"/>
        <v>44764</v>
      </c>
      <c r="G143" s="117">
        <f t="shared" si="163"/>
        <v>-6.8000340776196433E-3</v>
      </c>
      <c r="H143" s="118">
        <f t="shared" si="177"/>
        <v>44824</v>
      </c>
      <c r="I143" s="118">
        <f t="shared" si="164"/>
        <v>44824</v>
      </c>
      <c r="J143" s="119">
        <f t="shared" si="172"/>
        <v>20</v>
      </c>
      <c r="K143" s="119">
        <f t="shared" si="160"/>
        <v>7</v>
      </c>
      <c r="L143" s="8">
        <f t="shared" si="173"/>
        <v>1</v>
      </c>
      <c r="M143" s="120">
        <f t="shared" si="161"/>
        <v>1.00670057</v>
      </c>
      <c r="N143" s="120">
        <f t="shared" si="155"/>
        <v>1.0237191385482711</v>
      </c>
      <c r="O143" s="113">
        <f t="shared" si="157"/>
        <v>1.0237191299999999</v>
      </c>
      <c r="P143" s="113">
        <f t="shared" si="165"/>
        <v>1023.71913</v>
      </c>
      <c r="Q143" s="11">
        <f t="shared" si="178"/>
        <v>0</v>
      </c>
      <c r="R143" s="30">
        <f t="shared" si="174"/>
        <v>0</v>
      </c>
      <c r="S143" s="8">
        <f t="shared" si="166"/>
        <v>0</v>
      </c>
      <c r="T143" s="122">
        <f t="shared" si="175"/>
        <v>0.12559999999999999</v>
      </c>
      <c r="U143" s="121">
        <f t="shared" si="156"/>
        <v>7</v>
      </c>
      <c r="V143" s="121">
        <v>252</v>
      </c>
      <c r="W143" s="120">
        <f t="shared" si="167"/>
        <v>1.0032919680000001</v>
      </c>
      <c r="X143" s="113">
        <f t="shared" si="168"/>
        <v>3.3700506099999998</v>
      </c>
      <c r="Y143" s="113">
        <f t="shared" si="169"/>
        <v>0</v>
      </c>
      <c r="Z143" s="125" t="str">
        <f t="shared" si="179"/>
        <v>A+J=</v>
      </c>
      <c r="AA143" s="118">
        <f t="shared" si="180"/>
        <v>44824</v>
      </c>
      <c r="AO143" s="135"/>
      <c r="AP143" s="161"/>
      <c r="AQ143" s="160"/>
      <c r="AR143" s="161"/>
      <c r="AS143" s="160"/>
      <c r="AT143" s="16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70"/>
        <v>44805</v>
      </c>
      <c r="B144" s="113">
        <f t="shared" si="162"/>
        <v>1027.57152124</v>
      </c>
      <c r="C144" s="113">
        <f t="shared" si="176"/>
        <v>1000</v>
      </c>
      <c r="D144" s="114">
        <f t="shared" si="171"/>
        <v>6455.85</v>
      </c>
      <c r="E144" s="115">
        <f t="shared" si="158"/>
        <v>6411.95</v>
      </c>
      <c r="F144" s="116">
        <f t="shared" si="159"/>
        <v>44764</v>
      </c>
      <c r="G144" s="117">
        <f t="shared" si="163"/>
        <v>-6.8000340776196433E-3</v>
      </c>
      <c r="H144" s="118">
        <f t="shared" si="177"/>
        <v>44824</v>
      </c>
      <c r="I144" s="118">
        <f t="shared" si="164"/>
        <v>44824</v>
      </c>
      <c r="J144" s="119">
        <f t="shared" si="172"/>
        <v>20</v>
      </c>
      <c r="K144" s="119">
        <f t="shared" si="160"/>
        <v>8</v>
      </c>
      <c r="L144" s="8">
        <f t="shared" si="173"/>
        <v>1</v>
      </c>
      <c r="M144" s="120">
        <f t="shared" si="161"/>
        <v>1.00670057</v>
      </c>
      <c r="N144" s="120">
        <f t="shared" si="155"/>
        <v>1.0237191385482711</v>
      </c>
      <c r="O144" s="113">
        <f t="shared" si="157"/>
        <v>1.0237191299999999</v>
      </c>
      <c r="P144" s="113">
        <f t="shared" si="165"/>
        <v>1023.71913</v>
      </c>
      <c r="Q144" s="11">
        <f t="shared" si="178"/>
        <v>0</v>
      </c>
      <c r="R144" s="30">
        <f t="shared" si="174"/>
        <v>0</v>
      </c>
      <c r="S144" s="8">
        <f t="shared" si="166"/>
        <v>0</v>
      </c>
      <c r="T144" s="122">
        <f t="shared" si="175"/>
        <v>0.12559999999999999</v>
      </c>
      <c r="U144" s="121">
        <f t="shared" si="156"/>
        <v>8</v>
      </c>
      <c r="V144" s="121">
        <v>252</v>
      </c>
      <c r="W144" s="120">
        <f t="shared" si="167"/>
        <v>1.0037631330000001</v>
      </c>
      <c r="X144" s="113">
        <f t="shared" si="168"/>
        <v>3.8523912400000002</v>
      </c>
      <c r="Y144" s="113">
        <f t="shared" si="169"/>
        <v>0</v>
      </c>
      <c r="Z144" s="125" t="str">
        <f t="shared" si="179"/>
        <v>A+J=</v>
      </c>
      <c r="AA144" s="118">
        <f t="shared" si="180"/>
        <v>44824</v>
      </c>
      <c r="AB144" s="4"/>
      <c r="AO144" s="135"/>
      <c r="AP144" s="161"/>
      <c r="AQ144" s="160"/>
      <c r="AR144" s="161"/>
      <c r="AS144" s="160"/>
      <c r="AT144" s="16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70"/>
        <v>44806</v>
      </c>
      <c r="B145" s="113">
        <f t="shared" si="162"/>
        <v>1028.05408913</v>
      </c>
      <c r="C145" s="113">
        <f t="shared" si="176"/>
        <v>1000</v>
      </c>
      <c r="D145" s="114">
        <f t="shared" si="171"/>
        <v>6455.85</v>
      </c>
      <c r="E145" s="115">
        <f t="shared" si="158"/>
        <v>6411.95</v>
      </c>
      <c r="F145" s="116">
        <f t="shared" si="159"/>
        <v>44764</v>
      </c>
      <c r="G145" s="117">
        <f t="shared" si="163"/>
        <v>-6.8000340776196433E-3</v>
      </c>
      <c r="H145" s="118">
        <f t="shared" si="177"/>
        <v>44824</v>
      </c>
      <c r="I145" s="118">
        <f t="shared" si="164"/>
        <v>44824</v>
      </c>
      <c r="J145" s="119">
        <f t="shared" si="172"/>
        <v>20</v>
      </c>
      <c r="K145" s="119">
        <f t="shared" si="160"/>
        <v>9</v>
      </c>
      <c r="L145" s="8">
        <f t="shared" si="173"/>
        <v>1</v>
      </c>
      <c r="M145" s="120">
        <f t="shared" si="161"/>
        <v>1.00670057</v>
      </c>
      <c r="N145" s="120">
        <f t="shared" si="155"/>
        <v>1.0237191385482711</v>
      </c>
      <c r="O145" s="113">
        <f t="shared" si="157"/>
        <v>1.0237191299999999</v>
      </c>
      <c r="P145" s="113">
        <f t="shared" si="165"/>
        <v>1023.71913</v>
      </c>
      <c r="Q145" s="11">
        <f t="shared" si="178"/>
        <v>0</v>
      </c>
      <c r="R145" s="30">
        <f t="shared" si="174"/>
        <v>0</v>
      </c>
      <c r="S145" s="8">
        <f t="shared" si="166"/>
        <v>0</v>
      </c>
      <c r="T145" s="122">
        <f t="shared" si="175"/>
        <v>0.12559999999999999</v>
      </c>
      <c r="U145" s="121">
        <f t="shared" si="156"/>
        <v>9</v>
      </c>
      <c r="V145" s="121">
        <v>252</v>
      </c>
      <c r="W145" s="120">
        <f t="shared" si="167"/>
        <v>1.00423452</v>
      </c>
      <c r="X145" s="113">
        <f t="shared" si="168"/>
        <v>4.3349591299999997</v>
      </c>
      <c r="Y145" s="113">
        <f t="shared" si="169"/>
        <v>0</v>
      </c>
      <c r="Z145" s="125" t="str">
        <f t="shared" si="179"/>
        <v>A+J=</v>
      </c>
      <c r="AA145" s="118">
        <f t="shared" si="180"/>
        <v>44824</v>
      </c>
      <c r="AB145" s="4"/>
      <c r="AO145" s="135"/>
      <c r="AP145" s="161"/>
      <c r="AQ145" s="160"/>
      <c r="AR145" s="161"/>
      <c r="AS145" s="160"/>
      <c r="AT145" s="16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70"/>
        <v>44807</v>
      </c>
      <c r="B146" s="113">
        <f t="shared" si="162"/>
        <v>1028.5368822299999</v>
      </c>
      <c r="C146" s="113">
        <f t="shared" si="176"/>
        <v>1000</v>
      </c>
      <c r="D146" s="114">
        <f t="shared" si="171"/>
        <v>6455.85</v>
      </c>
      <c r="E146" s="115">
        <f t="shared" si="158"/>
        <v>6411.95</v>
      </c>
      <c r="F146" s="116">
        <f t="shared" si="159"/>
        <v>44764</v>
      </c>
      <c r="G146" s="117">
        <f t="shared" si="163"/>
        <v>-6.8000340776196433E-3</v>
      </c>
      <c r="H146" s="118">
        <f t="shared" si="177"/>
        <v>44824</v>
      </c>
      <c r="I146" s="118">
        <f t="shared" si="164"/>
        <v>44824</v>
      </c>
      <c r="J146" s="119">
        <f t="shared" si="172"/>
        <v>20</v>
      </c>
      <c r="K146" s="119">
        <f t="shared" si="160"/>
        <v>10</v>
      </c>
      <c r="L146" s="8">
        <f t="shared" si="173"/>
        <v>1</v>
      </c>
      <c r="M146" s="120">
        <f t="shared" si="161"/>
        <v>1.00670057</v>
      </c>
      <c r="N146" s="120">
        <f t="shared" si="155"/>
        <v>1.0237191385482711</v>
      </c>
      <c r="O146" s="113">
        <f t="shared" si="157"/>
        <v>1.0237191299999999</v>
      </c>
      <c r="P146" s="113">
        <f t="shared" si="165"/>
        <v>1023.71913</v>
      </c>
      <c r="Q146" s="11">
        <f t="shared" si="178"/>
        <v>0</v>
      </c>
      <c r="R146" s="30">
        <f t="shared" si="174"/>
        <v>0</v>
      </c>
      <c r="S146" s="8">
        <f t="shared" si="166"/>
        <v>0</v>
      </c>
      <c r="T146" s="122">
        <f t="shared" si="175"/>
        <v>0.12559999999999999</v>
      </c>
      <c r="U146" s="121">
        <f t="shared" si="156"/>
        <v>10</v>
      </c>
      <c r="V146" s="121">
        <v>252</v>
      </c>
      <c r="W146" s="120">
        <f t="shared" si="167"/>
        <v>1.0047061269999999</v>
      </c>
      <c r="X146" s="113">
        <f t="shared" si="168"/>
        <v>4.81775223</v>
      </c>
      <c r="Y146" s="113">
        <f t="shared" si="169"/>
        <v>0</v>
      </c>
      <c r="Z146" s="125" t="str">
        <f t="shared" si="179"/>
        <v>A+J=</v>
      </c>
      <c r="AA146" s="118">
        <f t="shared" si="180"/>
        <v>44824</v>
      </c>
      <c r="AB146" s="4"/>
      <c r="AO146" s="135"/>
      <c r="AP146" s="161"/>
      <c r="AQ146" s="160"/>
      <c r="AR146" s="161"/>
      <c r="AS146" s="160"/>
      <c r="AT146" s="16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70"/>
        <v>44808</v>
      </c>
      <c r="B147" s="113">
        <f t="shared" si="162"/>
        <v>1028.5368822299999</v>
      </c>
      <c r="C147" s="113">
        <f t="shared" si="176"/>
        <v>1000</v>
      </c>
      <c r="D147" s="114">
        <f t="shared" si="171"/>
        <v>6455.85</v>
      </c>
      <c r="E147" s="115">
        <f t="shared" si="158"/>
        <v>6411.95</v>
      </c>
      <c r="F147" s="116">
        <f t="shared" si="159"/>
        <v>44764</v>
      </c>
      <c r="G147" s="117">
        <f t="shared" si="163"/>
        <v>-6.8000340776196433E-3</v>
      </c>
      <c r="H147" s="118">
        <f t="shared" si="177"/>
        <v>44824</v>
      </c>
      <c r="I147" s="118">
        <f t="shared" si="164"/>
        <v>44824</v>
      </c>
      <c r="J147" s="119">
        <f t="shared" si="172"/>
        <v>20</v>
      </c>
      <c r="K147" s="119">
        <f t="shared" si="160"/>
        <v>10</v>
      </c>
      <c r="L147" s="8">
        <f t="shared" si="173"/>
        <v>1</v>
      </c>
      <c r="M147" s="120">
        <f t="shared" si="161"/>
        <v>1.00670057</v>
      </c>
      <c r="N147" s="120">
        <f t="shared" si="155"/>
        <v>1.0237191385482711</v>
      </c>
      <c r="O147" s="113">
        <f t="shared" si="157"/>
        <v>1.0237191299999999</v>
      </c>
      <c r="P147" s="113">
        <f t="shared" si="165"/>
        <v>1023.71913</v>
      </c>
      <c r="Q147" s="11">
        <f t="shared" si="178"/>
        <v>0</v>
      </c>
      <c r="R147" s="30">
        <f t="shared" si="174"/>
        <v>0</v>
      </c>
      <c r="S147" s="8">
        <f t="shared" si="166"/>
        <v>0</v>
      </c>
      <c r="T147" s="122">
        <f t="shared" si="175"/>
        <v>0.12559999999999999</v>
      </c>
      <c r="U147" s="121">
        <f t="shared" si="156"/>
        <v>10</v>
      </c>
      <c r="V147" s="121">
        <v>252</v>
      </c>
      <c r="W147" s="120">
        <f t="shared" si="167"/>
        <v>1.0047061269999999</v>
      </c>
      <c r="X147" s="113">
        <f t="shared" si="168"/>
        <v>4.81775223</v>
      </c>
      <c r="Y147" s="113">
        <f t="shared" si="169"/>
        <v>0</v>
      </c>
      <c r="Z147" s="125" t="str">
        <f t="shared" si="179"/>
        <v>A+J=</v>
      </c>
      <c r="AA147" s="118">
        <f t="shared" si="180"/>
        <v>44824</v>
      </c>
      <c r="AB147" s="4"/>
      <c r="AO147" s="135"/>
      <c r="AP147" s="161"/>
      <c r="AQ147" s="160"/>
      <c r="AR147" s="161"/>
      <c r="AS147" s="160"/>
      <c r="AT147" s="16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70"/>
        <v>44809</v>
      </c>
      <c r="B148" s="113">
        <f t="shared" si="162"/>
        <v>1028.5368822299999</v>
      </c>
      <c r="C148" s="113">
        <f t="shared" si="176"/>
        <v>1000</v>
      </c>
      <c r="D148" s="114">
        <f t="shared" si="171"/>
        <v>6455.85</v>
      </c>
      <c r="E148" s="115">
        <f t="shared" si="158"/>
        <v>6411.95</v>
      </c>
      <c r="F148" s="116">
        <f t="shared" si="159"/>
        <v>44764</v>
      </c>
      <c r="G148" s="117">
        <f t="shared" si="163"/>
        <v>-6.8000340776196433E-3</v>
      </c>
      <c r="H148" s="118">
        <f t="shared" si="177"/>
        <v>44824</v>
      </c>
      <c r="I148" s="118">
        <f t="shared" si="164"/>
        <v>44824</v>
      </c>
      <c r="J148" s="119">
        <f t="shared" si="172"/>
        <v>20</v>
      </c>
      <c r="K148" s="119">
        <f t="shared" si="160"/>
        <v>10</v>
      </c>
      <c r="L148" s="8">
        <f t="shared" si="173"/>
        <v>1</v>
      </c>
      <c r="M148" s="120">
        <f t="shared" si="161"/>
        <v>1.00670057</v>
      </c>
      <c r="N148" s="120">
        <f t="shared" si="155"/>
        <v>1.0237191385482711</v>
      </c>
      <c r="O148" s="113">
        <f t="shared" si="157"/>
        <v>1.0237191299999999</v>
      </c>
      <c r="P148" s="113">
        <f t="shared" si="165"/>
        <v>1023.71913</v>
      </c>
      <c r="Q148" s="11">
        <f t="shared" si="178"/>
        <v>0</v>
      </c>
      <c r="R148" s="30">
        <f t="shared" si="174"/>
        <v>0</v>
      </c>
      <c r="S148" s="8">
        <f t="shared" si="166"/>
        <v>0</v>
      </c>
      <c r="T148" s="122">
        <f t="shared" si="175"/>
        <v>0.12559999999999999</v>
      </c>
      <c r="U148" s="121">
        <f t="shared" si="156"/>
        <v>10</v>
      </c>
      <c r="V148" s="121">
        <v>252</v>
      </c>
      <c r="W148" s="120">
        <f t="shared" si="167"/>
        <v>1.0047061269999999</v>
      </c>
      <c r="X148" s="113">
        <f t="shared" si="168"/>
        <v>4.81775223</v>
      </c>
      <c r="Y148" s="113">
        <f t="shared" si="169"/>
        <v>0</v>
      </c>
      <c r="Z148" s="125" t="str">
        <f t="shared" si="179"/>
        <v>A+J=</v>
      </c>
      <c r="AA148" s="118">
        <f t="shared" si="180"/>
        <v>44824</v>
      </c>
      <c r="AB148" s="4"/>
      <c r="AO148" s="135"/>
      <c r="AP148" s="161"/>
      <c r="AQ148" s="160"/>
      <c r="AR148" s="161"/>
      <c r="AS148" s="160"/>
      <c r="AT148" s="16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70"/>
        <v>44810</v>
      </c>
      <c r="B149" s="113">
        <f t="shared" si="162"/>
        <v>1029.01990363</v>
      </c>
      <c r="C149" s="113">
        <f t="shared" si="176"/>
        <v>1000</v>
      </c>
      <c r="D149" s="114">
        <f t="shared" si="171"/>
        <v>6455.85</v>
      </c>
      <c r="E149" s="115">
        <f t="shared" si="158"/>
        <v>6411.95</v>
      </c>
      <c r="F149" s="116">
        <f t="shared" si="159"/>
        <v>44764</v>
      </c>
      <c r="G149" s="117">
        <f t="shared" si="163"/>
        <v>-6.8000340776196433E-3</v>
      </c>
      <c r="H149" s="118">
        <f t="shared" si="177"/>
        <v>44824</v>
      </c>
      <c r="I149" s="118">
        <f t="shared" si="164"/>
        <v>44824</v>
      </c>
      <c r="J149" s="119">
        <f t="shared" si="172"/>
        <v>20</v>
      </c>
      <c r="K149" s="119">
        <f t="shared" si="160"/>
        <v>11</v>
      </c>
      <c r="L149" s="8">
        <f t="shared" si="173"/>
        <v>1</v>
      </c>
      <c r="M149" s="120">
        <f t="shared" si="161"/>
        <v>1.00670057</v>
      </c>
      <c r="N149" s="120">
        <f t="shared" si="155"/>
        <v>1.0237191385482711</v>
      </c>
      <c r="O149" s="113">
        <f t="shared" si="157"/>
        <v>1.0237191299999999</v>
      </c>
      <c r="P149" s="113">
        <f t="shared" si="165"/>
        <v>1023.71913</v>
      </c>
      <c r="Q149" s="11">
        <f t="shared" si="178"/>
        <v>0</v>
      </c>
      <c r="R149" s="30">
        <f t="shared" si="174"/>
        <v>0</v>
      </c>
      <c r="S149" s="8">
        <f t="shared" si="166"/>
        <v>0</v>
      </c>
      <c r="T149" s="122">
        <f t="shared" si="175"/>
        <v>0.12559999999999999</v>
      </c>
      <c r="U149" s="121">
        <f t="shared" si="156"/>
        <v>11</v>
      </c>
      <c r="V149" s="121">
        <v>252</v>
      </c>
      <c r="W149" s="120">
        <f t="shared" si="167"/>
        <v>1.0051779569999999</v>
      </c>
      <c r="X149" s="113">
        <f t="shared" si="168"/>
        <v>5.3007736300000001</v>
      </c>
      <c r="Y149" s="113">
        <f t="shared" si="169"/>
        <v>0</v>
      </c>
      <c r="Z149" s="125" t="str">
        <f t="shared" si="179"/>
        <v>A+J=</v>
      </c>
      <c r="AA149" s="118">
        <f t="shared" si="180"/>
        <v>44824</v>
      </c>
      <c r="AB149" s="4"/>
      <c r="AO149" s="135"/>
      <c r="AP149" s="161"/>
      <c r="AQ149" s="160"/>
      <c r="AR149" s="161"/>
      <c r="AS149" s="160"/>
      <c r="AT149" s="16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70"/>
        <v>44811</v>
      </c>
      <c r="B150" s="113">
        <f t="shared" si="162"/>
        <v>1029.5031502499999</v>
      </c>
      <c r="C150" s="113">
        <f t="shared" si="176"/>
        <v>1000</v>
      </c>
      <c r="D150" s="114">
        <f t="shared" si="171"/>
        <v>6455.85</v>
      </c>
      <c r="E150" s="115">
        <f t="shared" si="158"/>
        <v>6411.95</v>
      </c>
      <c r="F150" s="116">
        <f t="shared" si="159"/>
        <v>44764</v>
      </c>
      <c r="G150" s="117">
        <f t="shared" si="163"/>
        <v>-6.8000340776196433E-3</v>
      </c>
      <c r="H150" s="118">
        <f t="shared" si="177"/>
        <v>44824</v>
      </c>
      <c r="I150" s="118">
        <f t="shared" si="164"/>
        <v>44824</v>
      </c>
      <c r="J150" s="119">
        <f t="shared" si="172"/>
        <v>20</v>
      </c>
      <c r="K150" s="119">
        <f t="shared" si="160"/>
        <v>12</v>
      </c>
      <c r="L150" s="8">
        <f t="shared" si="173"/>
        <v>1</v>
      </c>
      <c r="M150" s="120">
        <f t="shared" si="161"/>
        <v>1.00670057</v>
      </c>
      <c r="N150" s="120">
        <f t="shared" si="155"/>
        <v>1.0237191385482711</v>
      </c>
      <c r="O150" s="113">
        <f t="shared" si="157"/>
        <v>1.0237191299999999</v>
      </c>
      <c r="P150" s="113">
        <f t="shared" si="165"/>
        <v>1023.71913</v>
      </c>
      <c r="Q150" s="11">
        <f t="shared" si="178"/>
        <v>0</v>
      </c>
      <c r="R150" s="30">
        <f t="shared" si="174"/>
        <v>0</v>
      </c>
      <c r="S150" s="8">
        <f t="shared" si="166"/>
        <v>0</v>
      </c>
      <c r="T150" s="122">
        <f t="shared" si="175"/>
        <v>0.12559999999999999</v>
      </c>
      <c r="U150" s="121">
        <f t="shared" si="156"/>
        <v>12</v>
      </c>
      <c r="V150" s="121">
        <v>252</v>
      </c>
      <c r="W150" s="120">
        <f t="shared" si="167"/>
        <v>1.0056500070000001</v>
      </c>
      <c r="X150" s="113">
        <f t="shared" si="168"/>
        <v>5.7840202500000002</v>
      </c>
      <c r="Y150" s="113">
        <f t="shared" si="169"/>
        <v>0</v>
      </c>
      <c r="Z150" s="125" t="str">
        <f t="shared" si="179"/>
        <v>A+J=</v>
      </c>
      <c r="AA150" s="118">
        <f t="shared" si="180"/>
        <v>44824</v>
      </c>
      <c r="AB150" s="4"/>
      <c r="AO150" s="135"/>
      <c r="AP150" s="161"/>
      <c r="AQ150" s="160"/>
      <c r="AR150" s="161"/>
      <c r="AS150" s="160"/>
      <c r="AT150" s="16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70"/>
        <v>44812</v>
      </c>
      <c r="B151" s="113">
        <f t="shared" si="162"/>
        <v>1029.5031502499999</v>
      </c>
      <c r="C151" s="113">
        <f t="shared" si="176"/>
        <v>1000</v>
      </c>
      <c r="D151" s="114">
        <f t="shared" si="171"/>
        <v>6455.85</v>
      </c>
      <c r="E151" s="115">
        <f t="shared" si="158"/>
        <v>6411.95</v>
      </c>
      <c r="F151" s="116">
        <f t="shared" si="159"/>
        <v>44764</v>
      </c>
      <c r="G151" s="117">
        <f t="shared" si="163"/>
        <v>-6.8000340776196433E-3</v>
      </c>
      <c r="H151" s="118">
        <f t="shared" si="177"/>
        <v>44824</v>
      </c>
      <c r="I151" s="118">
        <f t="shared" si="164"/>
        <v>44824</v>
      </c>
      <c r="J151" s="119">
        <f t="shared" si="172"/>
        <v>20</v>
      </c>
      <c r="K151" s="119">
        <f t="shared" si="160"/>
        <v>12</v>
      </c>
      <c r="L151" s="8">
        <f t="shared" si="173"/>
        <v>1</v>
      </c>
      <c r="M151" s="120">
        <f t="shared" si="161"/>
        <v>1.00670057</v>
      </c>
      <c r="N151" s="120">
        <f t="shared" si="155"/>
        <v>1.0237191385482711</v>
      </c>
      <c r="O151" s="113">
        <f t="shared" si="157"/>
        <v>1.0237191299999999</v>
      </c>
      <c r="P151" s="113">
        <f t="shared" si="165"/>
        <v>1023.71913</v>
      </c>
      <c r="Q151" s="11">
        <f t="shared" si="178"/>
        <v>0</v>
      </c>
      <c r="R151" s="30">
        <f t="shared" si="174"/>
        <v>0</v>
      </c>
      <c r="S151" s="8">
        <f t="shared" si="166"/>
        <v>0</v>
      </c>
      <c r="T151" s="122">
        <f t="shared" si="175"/>
        <v>0.12559999999999999</v>
      </c>
      <c r="U151" s="121">
        <f t="shared" si="156"/>
        <v>12</v>
      </c>
      <c r="V151" s="121">
        <v>252</v>
      </c>
      <c r="W151" s="120">
        <f t="shared" si="167"/>
        <v>1.0056500070000001</v>
      </c>
      <c r="X151" s="113">
        <f t="shared" si="168"/>
        <v>5.7840202500000002</v>
      </c>
      <c r="Y151" s="113">
        <f t="shared" si="169"/>
        <v>0</v>
      </c>
      <c r="Z151" s="125" t="str">
        <f t="shared" si="179"/>
        <v>A+J=</v>
      </c>
      <c r="AA151" s="118">
        <f t="shared" si="180"/>
        <v>44824</v>
      </c>
      <c r="AB151" s="4"/>
      <c r="AO151" s="135"/>
      <c r="AP151" s="161"/>
      <c r="AQ151" s="160"/>
      <c r="AR151" s="161"/>
      <c r="AS151" s="160"/>
      <c r="AT151" s="16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70"/>
        <v>44813</v>
      </c>
      <c r="B152" s="113">
        <f t="shared" si="162"/>
        <v>1029.98662515</v>
      </c>
      <c r="C152" s="113">
        <f t="shared" si="176"/>
        <v>1000</v>
      </c>
      <c r="D152" s="114">
        <f t="shared" si="171"/>
        <v>6455.85</v>
      </c>
      <c r="E152" s="115">
        <f t="shared" si="158"/>
        <v>6411.95</v>
      </c>
      <c r="F152" s="116">
        <f t="shared" si="159"/>
        <v>44764</v>
      </c>
      <c r="G152" s="117">
        <f t="shared" si="163"/>
        <v>-6.8000340776196433E-3</v>
      </c>
      <c r="H152" s="118">
        <f t="shared" si="177"/>
        <v>44824</v>
      </c>
      <c r="I152" s="118">
        <f t="shared" si="164"/>
        <v>44824</v>
      </c>
      <c r="J152" s="119">
        <f t="shared" si="172"/>
        <v>20</v>
      </c>
      <c r="K152" s="119">
        <f t="shared" si="160"/>
        <v>13</v>
      </c>
      <c r="L152" s="8">
        <f t="shared" si="173"/>
        <v>1</v>
      </c>
      <c r="M152" s="120">
        <f t="shared" si="161"/>
        <v>1.00670057</v>
      </c>
      <c r="N152" s="120">
        <f t="shared" si="155"/>
        <v>1.0237191385482711</v>
      </c>
      <c r="O152" s="113">
        <f t="shared" si="157"/>
        <v>1.0237191299999999</v>
      </c>
      <c r="P152" s="113">
        <f t="shared" si="165"/>
        <v>1023.71913</v>
      </c>
      <c r="Q152" s="11">
        <f t="shared" si="178"/>
        <v>0</v>
      </c>
      <c r="R152" s="30">
        <f t="shared" si="174"/>
        <v>0</v>
      </c>
      <c r="S152" s="8">
        <f t="shared" si="166"/>
        <v>0</v>
      </c>
      <c r="T152" s="122">
        <f t="shared" si="175"/>
        <v>0.12559999999999999</v>
      </c>
      <c r="U152" s="121">
        <f t="shared" si="156"/>
        <v>13</v>
      </c>
      <c r="V152" s="121">
        <v>252</v>
      </c>
      <c r="W152" s="120">
        <f t="shared" si="167"/>
        <v>1.00612228</v>
      </c>
      <c r="X152" s="113">
        <f t="shared" si="168"/>
        <v>6.2674951500000002</v>
      </c>
      <c r="Y152" s="113">
        <f t="shared" si="169"/>
        <v>0</v>
      </c>
      <c r="Z152" s="125" t="str">
        <f t="shared" si="179"/>
        <v>A+J=</v>
      </c>
      <c r="AA152" s="118">
        <f t="shared" si="180"/>
        <v>44824</v>
      </c>
      <c r="AB152" s="4"/>
      <c r="AO152" s="135"/>
      <c r="AP152" s="161"/>
      <c r="AQ152" s="160"/>
      <c r="AR152" s="161"/>
      <c r="AS152" s="160"/>
      <c r="AT152" s="16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70"/>
        <v>44814</v>
      </c>
      <c r="B153" s="113">
        <f t="shared" si="162"/>
        <v>1030.4703262999999</v>
      </c>
      <c r="C153" s="113">
        <f t="shared" si="176"/>
        <v>1000</v>
      </c>
      <c r="D153" s="114">
        <f t="shared" si="171"/>
        <v>6455.85</v>
      </c>
      <c r="E153" s="115">
        <f t="shared" si="158"/>
        <v>6411.95</v>
      </c>
      <c r="F153" s="116">
        <f t="shared" si="159"/>
        <v>44764</v>
      </c>
      <c r="G153" s="117">
        <f t="shared" si="163"/>
        <v>-6.8000340776196433E-3</v>
      </c>
      <c r="H153" s="118">
        <f t="shared" si="177"/>
        <v>44824</v>
      </c>
      <c r="I153" s="118">
        <f t="shared" si="164"/>
        <v>44824</v>
      </c>
      <c r="J153" s="119">
        <f t="shared" si="172"/>
        <v>20</v>
      </c>
      <c r="K153" s="119">
        <f t="shared" si="160"/>
        <v>14</v>
      </c>
      <c r="L153" s="8">
        <f t="shared" si="173"/>
        <v>1</v>
      </c>
      <c r="M153" s="120">
        <f t="shared" si="161"/>
        <v>1.00670057</v>
      </c>
      <c r="N153" s="120">
        <f t="shared" si="155"/>
        <v>1.0237191385482711</v>
      </c>
      <c r="O153" s="113">
        <f t="shared" si="157"/>
        <v>1.0237191299999999</v>
      </c>
      <c r="P153" s="113">
        <f t="shared" si="165"/>
        <v>1023.71913</v>
      </c>
      <c r="Q153" s="11">
        <f t="shared" si="178"/>
        <v>0</v>
      </c>
      <c r="R153" s="30">
        <f t="shared" si="174"/>
        <v>0</v>
      </c>
      <c r="S153" s="8">
        <f t="shared" si="166"/>
        <v>0</v>
      </c>
      <c r="T153" s="122">
        <f t="shared" si="175"/>
        <v>0.12559999999999999</v>
      </c>
      <c r="U153" s="121">
        <f t="shared" si="156"/>
        <v>14</v>
      </c>
      <c r="V153" s="121">
        <v>252</v>
      </c>
      <c r="W153" s="120">
        <f t="shared" si="167"/>
        <v>1.0065947740000001</v>
      </c>
      <c r="X153" s="113">
        <f t="shared" si="168"/>
        <v>6.7511963000000002</v>
      </c>
      <c r="Y153" s="113">
        <f t="shared" si="169"/>
        <v>0</v>
      </c>
      <c r="Z153" s="125" t="str">
        <f t="shared" si="179"/>
        <v>A+J=</v>
      </c>
      <c r="AA153" s="118">
        <f t="shared" si="180"/>
        <v>44824</v>
      </c>
      <c r="AB153" s="4"/>
      <c r="AO153" s="135"/>
      <c r="AP153" s="161"/>
      <c r="AQ153" s="160"/>
      <c r="AR153" s="161"/>
      <c r="AS153" s="160"/>
      <c r="AT153" s="16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70"/>
        <v>44815</v>
      </c>
      <c r="B154" s="113">
        <f t="shared" si="162"/>
        <v>1030.4703262999999</v>
      </c>
      <c r="C154" s="113">
        <f t="shared" si="176"/>
        <v>1000</v>
      </c>
      <c r="D154" s="114">
        <f t="shared" si="171"/>
        <v>6455.85</v>
      </c>
      <c r="E154" s="115">
        <f t="shared" si="158"/>
        <v>6411.95</v>
      </c>
      <c r="F154" s="116">
        <f t="shared" si="159"/>
        <v>44764</v>
      </c>
      <c r="G154" s="117">
        <f t="shared" si="163"/>
        <v>-6.8000340776196433E-3</v>
      </c>
      <c r="H154" s="118">
        <f t="shared" si="177"/>
        <v>44824</v>
      </c>
      <c r="I154" s="118">
        <f t="shared" si="164"/>
        <v>44824</v>
      </c>
      <c r="J154" s="119">
        <f t="shared" si="172"/>
        <v>20</v>
      </c>
      <c r="K154" s="119">
        <f t="shared" si="160"/>
        <v>14</v>
      </c>
      <c r="L154" s="8">
        <f t="shared" si="173"/>
        <v>1</v>
      </c>
      <c r="M154" s="120">
        <f t="shared" si="161"/>
        <v>1.00670057</v>
      </c>
      <c r="N154" s="120">
        <f t="shared" si="155"/>
        <v>1.0237191385482711</v>
      </c>
      <c r="O154" s="113">
        <f t="shared" si="157"/>
        <v>1.0237191299999999</v>
      </c>
      <c r="P154" s="113">
        <f t="shared" si="165"/>
        <v>1023.71913</v>
      </c>
      <c r="Q154" s="11">
        <f t="shared" si="178"/>
        <v>0</v>
      </c>
      <c r="R154" s="30">
        <f t="shared" si="174"/>
        <v>0</v>
      </c>
      <c r="S154" s="8">
        <f t="shared" si="166"/>
        <v>0</v>
      </c>
      <c r="T154" s="122">
        <f t="shared" si="175"/>
        <v>0.12559999999999999</v>
      </c>
      <c r="U154" s="121">
        <f t="shared" si="156"/>
        <v>14</v>
      </c>
      <c r="V154" s="121">
        <v>252</v>
      </c>
      <c r="W154" s="120">
        <f t="shared" si="167"/>
        <v>1.0065947740000001</v>
      </c>
      <c r="X154" s="113">
        <f t="shared" si="168"/>
        <v>6.7511963000000002</v>
      </c>
      <c r="Y154" s="113">
        <f t="shared" si="169"/>
        <v>0</v>
      </c>
      <c r="Z154" s="125" t="str">
        <f t="shared" si="179"/>
        <v>A+J=</v>
      </c>
      <c r="AA154" s="118">
        <f t="shared" si="180"/>
        <v>44824</v>
      </c>
      <c r="AB154" s="4"/>
      <c r="AO154" s="135"/>
      <c r="AP154" s="161"/>
      <c r="AQ154" s="160"/>
      <c r="AR154" s="161"/>
      <c r="AS154" s="160"/>
      <c r="AT154" s="16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70"/>
        <v>44816</v>
      </c>
      <c r="B155" s="113">
        <f t="shared" si="162"/>
        <v>1030.4703262999999</v>
      </c>
      <c r="C155" s="113">
        <f t="shared" si="176"/>
        <v>1000</v>
      </c>
      <c r="D155" s="114">
        <f t="shared" si="171"/>
        <v>6455.85</v>
      </c>
      <c r="E155" s="115">
        <f t="shared" si="158"/>
        <v>6411.95</v>
      </c>
      <c r="F155" s="116">
        <f t="shared" si="159"/>
        <v>44764</v>
      </c>
      <c r="G155" s="117">
        <f t="shared" si="163"/>
        <v>-6.8000340776196433E-3</v>
      </c>
      <c r="H155" s="118">
        <f t="shared" si="177"/>
        <v>44824</v>
      </c>
      <c r="I155" s="118">
        <f t="shared" si="164"/>
        <v>44824</v>
      </c>
      <c r="J155" s="119">
        <f t="shared" si="172"/>
        <v>20</v>
      </c>
      <c r="K155" s="119">
        <f t="shared" si="160"/>
        <v>14</v>
      </c>
      <c r="L155" s="8">
        <f t="shared" si="173"/>
        <v>1</v>
      </c>
      <c r="M155" s="120">
        <f t="shared" si="161"/>
        <v>1.00670057</v>
      </c>
      <c r="N155" s="120">
        <f t="shared" si="155"/>
        <v>1.0237191385482711</v>
      </c>
      <c r="O155" s="113">
        <f t="shared" si="157"/>
        <v>1.0237191299999999</v>
      </c>
      <c r="P155" s="113">
        <f t="shared" si="165"/>
        <v>1023.71913</v>
      </c>
      <c r="Q155" s="11">
        <f t="shared" si="178"/>
        <v>0</v>
      </c>
      <c r="R155" s="30">
        <f t="shared" si="174"/>
        <v>0</v>
      </c>
      <c r="S155" s="8">
        <f t="shared" si="166"/>
        <v>0</v>
      </c>
      <c r="T155" s="122">
        <f t="shared" si="175"/>
        <v>0.12559999999999999</v>
      </c>
      <c r="U155" s="121">
        <f t="shared" si="156"/>
        <v>14</v>
      </c>
      <c r="V155" s="121">
        <v>252</v>
      </c>
      <c r="W155" s="120">
        <f t="shared" si="167"/>
        <v>1.0065947740000001</v>
      </c>
      <c r="X155" s="113">
        <f t="shared" si="168"/>
        <v>6.7511963000000002</v>
      </c>
      <c r="Y155" s="113">
        <f t="shared" si="169"/>
        <v>0</v>
      </c>
      <c r="Z155" s="125" t="str">
        <f t="shared" si="179"/>
        <v>A+J=</v>
      </c>
      <c r="AA155" s="118">
        <f t="shared" si="180"/>
        <v>44824</v>
      </c>
      <c r="AB155" s="4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70"/>
        <v>44817</v>
      </c>
      <c r="B156" s="113">
        <f t="shared" si="162"/>
        <v>1030.95425471</v>
      </c>
      <c r="C156" s="113">
        <f t="shared" si="176"/>
        <v>1000</v>
      </c>
      <c r="D156" s="114">
        <f t="shared" si="171"/>
        <v>6455.85</v>
      </c>
      <c r="E156" s="115">
        <f t="shared" si="158"/>
        <v>6411.95</v>
      </c>
      <c r="F156" s="116">
        <f t="shared" si="159"/>
        <v>44764</v>
      </c>
      <c r="G156" s="117">
        <f t="shared" si="163"/>
        <v>-6.8000340776196433E-3</v>
      </c>
      <c r="H156" s="118">
        <f t="shared" si="177"/>
        <v>44824</v>
      </c>
      <c r="I156" s="118">
        <f t="shared" si="164"/>
        <v>44824</v>
      </c>
      <c r="J156" s="119">
        <f t="shared" si="172"/>
        <v>20</v>
      </c>
      <c r="K156" s="119">
        <f t="shared" si="160"/>
        <v>15</v>
      </c>
      <c r="L156" s="8">
        <f t="shared" si="173"/>
        <v>1</v>
      </c>
      <c r="M156" s="120">
        <f t="shared" si="161"/>
        <v>1.00670057</v>
      </c>
      <c r="N156" s="120">
        <f t="shared" si="155"/>
        <v>1.0237191385482711</v>
      </c>
      <c r="O156" s="113">
        <f t="shared" si="157"/>
        <v>1.0237191299999999</v>
      </c>
      <c r="P156" s="113">
        <f t="shared" si="165"/>
        <v>1023.71913</v>
      </c>
      <c r="Q156" s="11">
        <f t="shared" si="178"/>
        <v>0</v>
      </c>
      <c r="R156" s="30">
        <f t="shared" si="174"/>
        <v>0</v>
      </c>
      <c r="S156" s="8">
        <f t="shared" si="166"/>
        <v>0</v>
      </c>
      <c r="T156" s="122">
        <f t="shared" si="175"/>
        <v>0.12559999999999999</v>
      </c>
      <c r="U156" s="121">
        <f t="shared" si="156"/>
        <v>15</v>
      </c>
      <c r="V156" s="121">
        <v>252</v>
      </c>
      <c r="W156" s="120">
        <f t="shared" si="167"/>
        <v>1.0070674900000001</v>
      </c>
      <c r="X156" s="113">
        <f t="shared" si="168"/>
        <v>7.23512471</v>
      </c>
      <c r="Y156" s="113">
        <f t="shared" si="169"/>
        <v>0</v>
      </c>
      <c r="Z156" s="125" t="str">
        <f t="shared" si="179"/>
        <v>A+J=</v>
      </c>
      <c r="AA156" s="118">
        <f t="shared" si="180"/>
        <v>44824</v>
      </c>
      <c r="AB156" s="4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70"/>
        <v>44818</v>
      </c>
      <c r="B157" s="113">
        <f t="shared" si="162"/>
        <v>1031.4384103899999</v>
      </c>
      <c r="C157" s="113">
        <f t="shared" si="176"/>
        <v>1000</v>
      </c>
      <c r="D157" s="114">
        <f t="shared" si="171"/>
        <v>6455.85</v>
      </c>
      <c r="E157" s="115">
        <f t="shared" si="158"/>
        <v>6411.95</v>
      </c>
      <c r="F157" s="116">
        <f t="shared" si="159"/>
        <v>44764</v>
      </c>
      <c r="G157" s="117">
        <f t="shared" si="163"/>
        <v>-6.8000340776196433E-3</v>
      </c>
      <c r="H157" s="118">
        <f t="shared" si="177"/>
        <v>44824</v>
      </c>
      <c r="I157" s="118">
        <f t="shared" si="164"/>
        <v>44824</v>
      </c>
      <c r="J157" s="119">
        <f t="shared" si="172"/>
        <v>20</v>
      </c>
      <c r="K157" s="119">
        <f t="shared" si="160"/>
        <v>16</v>
      </c>
      <c r="L157" s="8">
        <f t="shared" si="173"/>
        <v>1</v>
      </c>
      <c r="M157" s="120">
        <f t="shared" si="161"/>
        <v>1.00670057</v>
      </c>
      <c r="N157" s="120">
        <f t="shared" si="155"/>
        <v>1.0237191385482711</v>
      </c>
      <c r="O157" s="113">
        <f t="shared" si="157"/>
        <v>1.0237191299999999</v>
      </c>
      <c r="P157" s="113">
        <f t="shared" si="165"/>
        <v>1023.71913</v>
      </c>
      <c r="Q157" s="11">
        <f t="shared" si="178"/>
        <v>0</v>
      </c>
      <c r="R157" s="30">
        <f t="shared" si="174"/>
        <v>0</v>
      </c>
      <c r="S157" s="8">
        <f t="shared" si="166"/>
        <v>0</v>
      </c>
      <c r="T157" s="122">
        <f t="shared" si="175"/>
        <v>0.12559999999999999</v>
      </c>
      <c r="U157" s="121">
        <f t="shared" si="156"/>
        <v>16</v>
      </c>
      <c r="V157" s="121">
        <v>252</v>
      </c>
      <c r="W157" s="120">
        <f t="shared" si="167"/>
        <v>1.007540428</v>
      </c>
      <c r="X157" s="113">
        <f t="shared" si="168"/>
        <v>7.7192803899999998</v>
      </c>
      <c r="Y157" s="113">
        <f t="shared" si="169"/>
        <v>0</v>
      </c>
      <c r="Z157" s="125" t="str">
        <f t="shared" si="179"/>
        <v>A+J=</v>
      </c>
      <c r="AA157" s="118">
        <f t="shared" si="180"/>
        <v>44824</v>
      </c>
      <c r="AB157" s="4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70"/>
        <v>44819</v>
      </c>
      <c r="B158" s="113">
        <f t="shared" si="162"/>
        <v>1031.9227933299999</v>
      </c>
      <c r="C158" s="113">
        <f t="shared" si="176"/>
        <v>1000</v>
      </c>
      <c r="D158" s="114">
        <f t="shared" si="171"/>
        <v>6455.85</v>
      </c>
      <c r="E158" s="115">
        <f t="shared" si="158"/>
        <v>6411.95</v>
      </c>
      <c r="F158" s="116">
        <f t="shared" si="159"/>
        <v>44764</v>
      </c>
      <c r="G158" s="117">
        <f t="shared" si="163"/>
        <v>-6.8000340776196433E-3</v>
      </c>
      <c r="H158" s="118">
        <f t="shared" si="177"/>
        <v>44824</v>
      </c>
      <c r="I158" s="118">
        <f t="shared" si="164"/>
        <v>44824</v>
      </c>
      <c r="J158" s="119">
        <f t="shared" si="172"/>
        <v>20</v>
      </c>
      <c r="K158" s="119">
        <f t="shared" si="160"/>
        <v>17</v>
      </c>
      <c r="L158" s="8">
        <f t="shared" si="173"/>
        <v>1</v>
      </c>
      <c r="M158" s="120">
        <f t="shared" si="161"/>
        <v>1.00670057</v>
      </c>
      <c r="N158" s="120">
        <f t="shared" si="155"/>
        <v>1.0237191385482711</v>
      </c>
      <c r="O158" s="113">
        <f t="shared" si="157"/>
        <v>1.0237191299999999</v>
      </c>
      <c r="P158" s="113">
        <f t="shared" si="165"/>
        <v>1023.71913</v>
      </c>
      <c r="Q158" s="11">
        <f t="shared" si="178"/>
        <v>0</v>
      </c>
      <c r="R158" s="30">
        <f t="shared" si="174"/>
        <v>0</v>
      </c>
      <c r="S158" s="8">
        <f t="shared" si="166"/>
        <v>0</v>
      </c>
      <c r="T158" s="122">
        <f t="shared" si="175"/>
        <v>0.12559999999999999</v>
      </c>
      <c r="U158" s="121">
        <f t="shared" si="156"/>
        <v>17</v>
      </c>
      <c r="V158" s="121">
        <v>252</v>
      </c>
      <c r="W158" s="120">
        <f t="shared" si="167"/>
        <v>1.0080135880000001</v>
      </c>
      <c r="X158" s="113">
        <f t="shared" si="168"/>
        <v>8.2036633299999995</v>
      </c>
      <c r="Y158" s="113">
        <f t="shared" si="169"/>
        <v>0</v>
      </c>
      <c r="Z158" s="125" t="str">
        <f t="shared" si="179"/>
        <v>A+J=</v>
      </c>
      <c r="AA158" s="118">
        <f t="shared" si="180"/>
        <v>44824</v>
      </c>
      <c r="AB158" s="4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70"/>
        <v>44820</v>
      </c>
      <c r="B159" s="113">
        <f t="shared" si="162"/>
        <v>1032.40740456</v>
      </c>
      <c r="C159" s="113">
        <f t="shared" si="176"/>
        <v>1000</v>
      </c>
      <c r="D159" s="114">
        <f t="shared" si="171"/>
        <v>6455.85</v>
      </c>
      <c r="E159" s="115">
        <f t="shared" si="158"/>
        <v>6411.95</v>
      </c>
      <c r="F159" s="116">
        <f t="shared" si="159"/>
        <v>44764</v>
      </c>
      <c r="G159" s="117">
        <f t="shared" si="163"/>
        <v>-6.8000340776196433E-3</v>
      </c>
      <c r="H159" s="118">
        <f t="shared" si="177"/>
        <v>44824</v>
      </c>
      <c r="I159" s="118">
        <f t="shared" si="164"/>
        <v>44824</v>
      </c>
      <c r="J159" s="119">
        <f t="shared" si="172"/>
        <v>20</v>
      </c>
      <c r="K159" s="119">
        <f t="shared" si="160"/>
        <v>18</v>
      </c>
      <c r="L159" s="8">
        <f t="shared" si="173"/>
        <v>1</v>
      </c>
      <c r="M159" s="120">
        <f t="shared" si="161"/>
        <v>1.00670057</v>
      </c>
      <c r="N159" s="120">
        <f t="shared" ref="N159:N222" si="181">IF(I159&gt;I158,N158*M159,N158)</f>
        <v>1.0237191385482711</v>
      </c>
      <c r="O159" s="113">
        <f t="shared" si="157"/>
        <v>1.0237191299999999</v>
      </c>
      <c r="P159" s="113">
        <f t="shared" si="165"/>
        <v>1023.71913</v>
      </c>
      <c r="Q159" s="11">
        <f t="shared" si="178"/>
        <v>0</v>
      </c>
      <c r="R159" s="30">
        <f t="shared" si="174"/>
        <v>0</v>
      </c>
      <c r="S159" s="8">
        <f t="shared" si="166"/>
        <v>0</v>
      </c>
      <c r="T159" s="122">
        <f t="shared" si="175"/>
        <v>0.12559999999999999</v>
      </c>
      <c r="U159" s="121">
        <f t="shared" si="156"/>
        <v>18</v>
      </c>
      <c r="V159" s="121">
        <v>252</v>
      </c>
      <c r="W159" s="120">
        <f t="shared" si="167"/>
        <v>1.008486971</v>
      </c>
      <c r="X159" s="113">
        <f t="shared" si="168"/>
        <v>8.68827456</v>
      </c>
      <c r="Y159" s="113">
        <f t="shared" si="169"/>
        <v>0</v>
      </c>
      <c r="Z159" s="125" t="str">
        <f t="shared" si="179"/>
        <v>A+J=</v>
      </c>
      <c r="AA159" s="118">
        <f t="shared" si="180"/>
        <v>44824</v>
      </c>
      <c r="AB159" s="4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70"/>
        <v>44821</v>
      </c>
      <c r="B160" s="113">
        <f t="shared" si="162"/>
        <v>1032.8922430600001</v>
      </c>
      <c r="C160" s="113">
        <f t="shared" si="176"/>
        <v>1000</v>
      </c>
      <c r="D160" s="114">
        <f t="shared" si="171"/>
        <v>6455.85</v>
      </c>
      <c r="E160" s="115">
        <f t="shared" si="158"/>
        <v>6411.95</v>
      </c>
      <c r="F160" s="116">
        <f t="shared" si="159"/>
        <v>44764</v>
      </c>
      <c r="G160" s="117">
        <f t="shared" si="163"/>
        <v>-6.8000340776196433E-3</v>
      </c>
      <c r="H160" s="118">
        <f t="shared" si="177"/>
        <v>44824</v>
      </c>
      <c r="I160" s="118">
        <f t="shared" si="164"/>
        <v>44824</v>
      </c>
      <c r="J160" s="119">
        <f t="shared" si="172"/>
        <v>20</v>
      </c>
      <c r="K160" s="119">
        <f t="shared" si="160"/>
        <v>19</v>
      </c>
      <c r="L160" s="8">
        <f t="shared" si="173"/>
        <v>1</v>
      </c>
      <c r="M160" s="120">
        <f t="shared" si="161"/>
        <v>1.00670057</v>
      </c>
      <c r="N160" s="120">
        <f t="shared" si="181"/>
        <v>1.0237191385482711</v>
      </c>
      <c r="O160" s="113">
        <f t="shared" si="157"/>
        <v>1.0237191299999999</v>
      </c>
      <c r="P160" s="113">
        <f t="shared" si="165"/>
        <v>1023.71913</v>
      </c>
      <c r="Q160" s="11">
        <f t="shared" si="178"/>
        <v>0</v>
      </c>
      <c r="R160" s="30">
        <f t="shared" si="174"/>
        <v>0</v>
      </c>
      <c r="S160" s="8">
        <f t="shared" si="166"/>
        <v>0</v>
      </c>
      <c r="T160" s="122">
        <f t="shared" si="175"/>
        <v>0.12559999999999999</v>
      </c>
      <c r="U160" s="121">
        <f t="shared" si="156"/>
        <v>19</v>
      </c>
      <c r="V160" s="121">
        <v>252</v>
      </c>
      <c r="W160" s="120">
        <f t="shared" si="167"/>
        <v>1.008960576</v>
      </c>
      <c r="X160" s="113">
        <f t="shared" si="168"/>
        <v>9.1731130600000004</v>
      </c>
      <c r="Y160" s="113">
        <f t="shared" si="169"/>
        <v>0</v>
      </c>
      <c r="Z160" s="125" t="str">
        <f t="shared" si="179"/>
        <v>A+J=</v>
      </c>
      <c r="AA160" s="118">
        <f t="shared" si="180"/>
        <v>44824</v>
      </c>
      <c r="AB160" s="4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70"/>
        <v>44822</v>
      </c>
      <c r="B161" s="113">
        <f t="shared" si="162"/>
        <v>1032.8922430600001</v>
      </c>
      <c r="C161" s="113">
        <f t="shared" si="176"/>
        <v>1000</v>
      </c>
      <c r="D161" s="114">
        <f t="shared" si="171"/>
        <v>6455.85</v>
      </c>
      <c r="E161" s="115">
        <f t="shared" si="158"/>
        <v>6411.95</v>
      </c>
      <c r="F161" s="116">
        <f t="shared" si="159"/>
        <v>44764</v>
      </c>
      <c r="G161" s="117">
        <f t="shared" si="163"/>
        <v>-6.8000340776196433E-3</v>
      </c>
      <c r="H161" s="118">
        <f t="shared" si="177"/>
        <v>44824</v>
      </c>
      <c r="I161" s="118">
        <f t="shared" si="164"/>
        <v>44824</v>
      </c>
      <c r="J161" s="119">
        <f t="shared" si="172"/>
        <v>20</v>
      </c>
      <c r="K161" s="119">
        <f t="shared" si="160"/>
        <v>19</v>
      </c>
      <c r="L161" s="8">
        <f t="shared" si="173"/>
        <v>1</v>
      </c>
      <c r="M161" s="120">
        <f t="shared" si="161"/>
        <v>1.00670057</v>
      </c>
      <c r="N161" s="120">
        <f t="shared" si="181"/>
        <v>1.0237191385482711</v>
      </c>
      <c r="O161" s="113">
        <f t="shared" si="157"/>
        <v>1.0237191299999999</v>
      </c>
      <c r="P161" s="113">
        <f t="shared" si="165"/>
        <v>1023.71913</v>
      </c>
      <c r="Q161" s="11">
        <f t="shared" si="178"/>
        <v>0</v>
      </c>
      <c r="R161" s="30">
        <f t="shared" si="174"/>
        <v>0</v>
      </c>
      <c r="S161" s="8">
        <f t="shared" si="166"/>
        <v>0</v>
      </c>
      <c r="T161" s="122">
        <f t="shared" si="175"/>
        <v>0.12559999999999999</v>
      </c>
      <c r="U161" s="121">
        <f t="shared" si="156"/>
        <v>19</v>
      </c>
      <c r="V161" s="121">
        <v>252</v>
      </c>
      <c r="W161" s="120">
        <f t="shared" si="167"/>
        <v>1.008960576</v>
      </c>
      <c r="X161" s="113">
        <f t="shared" si="168"/>
        <v>9.1731130600000004</v>
      </c>
      <c r="Y161" s="113">
        <f t="shared" si="169"/>
        <v>0</v>
      </c>
      <c r="Z161" s="125" t="str">
        <f t="shared" si="179"/>
        <v>A+J=</v>
      </c>
      <c r="AA161" s="118">
        <f t="shared" si="180"/>
        <v>44824</v>
      </c>
      <c r="AB161" s="4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5" x14ac:dyDescent="0.2">
      <c r="A162" s="112">
        <f t="shared" si="170"/>
        <v>44823</v>
      </c>
      <c r="B162" s="113">
        <f t="shared" si="162"/>
        <v>1032.8922430600001</v>
      </c>
      <c r="C162" s="113">
        <f t="shared" si="176"/>
        <v>1000</v>
      </c>
      <c r="D162" s="114">
        <f t="shared" si="171"/>
        <v>6455.85</v>
      </c>
      <c r="E162" s="115">
        <f t="shared" si="158"/>
        <v>6411.95</v>
      </c>
      <c r="F162" s="116">
        <f t="shared" si="159"/>
        <v>44764</v>
      </c>
      <c r="G162" s="117">
        <f t="shared" si="163"/>
        <v>-6.8000340776196433E-3</v>
      </c>
      <c r="H162" s="118">
        <f t="shared" si="177"/>
        <v>44824</v>
      </c>
      <c r="I162" s="118">
        <f t="shared" si="164"/>
        <v>44824</v>
      </c>
      <c r="J162" s="119">
        <f t="shared" si="172"/>
        <v>20</v>
      </c>
      <c r="K162" s="119">
        <f t="shared" si="160"/>
        <v>19</v>
      </c>
      <c r="L162" s="8">
        <f t="shared" si="173"/>
        <v>1</v>
      </c>
      <c r="M162" s="120">
        <f t="shared" si="161"/>
        <v>1.00670057</v>
      </c>
      <c r="N162" s="120">
        <f t="shared" si="181"/>
        <v>1.0237191385482711</v>
      </c>
      <c r="O162" s="113">
        <f t="shared" si="157"/>
        <v>1.0237191299999999</v>
      </c>
      <c r="P162" s="113">
        <f t="shared" si="165"/>
        <v>1023.71913</v>
      </c>
      <c r="Q162" s="11">
        <f t="shared" si="178"/>
        <v>0</v>
      </c>
      <c r="R162" s="30">
        <f t="shared" si="174"/>
        <v>0</v>
      </c>
      <c r="S162" s="8">
        <f t="shared" si="166"/>
        <v>0</v>
      </c>
      <c r="T162" s="122">
        <f t="shared" si="175"/>
        <v>0.12559999999999999</v>
      </c>
      <c r="U162" s="121">
        <f t="shared" si="156"/>
        <v>19</v>
      </c>
      <c r="V162" s="121">
        <v>252</v>
      </c>
      <c r="W162" s="120">
        <f t="shared" si="167"/>
        <v>1.008960576</v>
      </c>
      <c r="X162" s="113">
        <f t="shared" si="168"/>
        <v>9.1731130600000004</v>
      </c>
      <c r="Y162" s="113">
        <f t="shared" si="169"/>
        <v>0</v>
      </c>
      <c r="Z162" s="125" t="str">
        <f t="shared" si="179"/>
        <v>A+J=</v>
      </c>
      <c r="AA162" s="118">
        <f t="shared" si="180"/>
        <v>44824</v>
      </c>
      <c r="AB162" s="187"/>
      <c r="AC162" s="187" t="str">
        <f>B$7</f>
        <v>20L0505193</v>
      </c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2">
        <f t="shared" si="170"/>
        <v>44824</v>
      </c>
      <c r="B163" s="113">
        <f t="shared" si="162"/>
        <v>1033.3773088299999</v>
      </c>
      <c r="C163" s="113">
        <f t="shared" si="176"/>
        <v>1000</v>
      </c>
      <c r="D163" s="114">
        <f t="shared" si="171"/>
        <v>6455.85</v>
      </c>
      <c r="E163" s="115">
        <f t="shared" si="158"/>
        <v>6411.95</v>
      </c>
      <c r="F163" s="116">
        <f t="shared" si="159"/>
        <v>44764</v>
      </c>
      <c r="G163" s="117">
        <f t="shared" si="163"/>
        <v>-6.8000340776196433E-3</v>
      </c>
      <c r="H163" s="118">
        <f t="shared" si="177"/>
        <v>44854</v>
      </c>
      <c r="I163" s="118">
        <f t="shared" si="164"/>
        <v>44824</v>
      </c>
      <c r="J163" s="119">
        <f t="shared" si="172"/>
        <v>20</v>
      </c>
      <c r="K163" s="119">
        <f t="shared" si="160"/>
        <v>20</v>
      </c>
      <c r="L163" s="8">
        <f t="shared" si="173"/>
        <v>1</v>
      </c>
      <c r="M163" s="120">
        <f t="shared" si="161"/>
        <v>1.00670057</v>
      </c>
      <c r="N163" s="120">
        <f t="shared" si="181"/>
        <v>1.0237191385482711</v>
      </c>
      <c r="O163" s="113">
        <f t="shared" si="157"/>
        <v>1.0237191299999999</v>
      </c>
      <c r="P163" s="113">
        <f t="shared" si="165"/>
        <v>1023.71913</v>
      </c>
      <c r="Q163" s="11">
        <f t="shared" si="178"/>
        <v>5</v>
      </c>
      <c r="R163" s="30">
        <f t="shared" si="174"/>
        <v>0</v>
      </c>
      <c r="S163" s="8">
        <f t="shared" si="166"/>
        <v>0</v>
      </c>
      <c r="T163" s="122">
        <f t="shared" si="175"/>
        <v>0.12559999999999999</v>
      </c>
      <c r="U163" s="121">
        <f t="shared" si="156"/>
        <v>20</v>
      </c>
      <c r="V163" s="121">
        <v>252</v>
      </c>
      <c r="W163" s="120">
        <f t="shared" si="167"/>
        <v>1.009434403</v>
      </c>
      <c r="X163" s="113">
        <f t="shared" si="168"/>
        <v>9.6581788300000007</v>
      </c>
      <c r="Y163" s="113">
        <f t="shared" si="169"/>
        <v>9.6581788300000007</v>
      </c>
      <c r="Z163" s="125" t="str">
        <f t="shared" si="179"/>
        <v>A+J=</v>
      </c>
      <c r="AA163" s="118">
        <f t="shared" si="180"/>
        <v>44824</v>
      </c>
      <c r="AB163" s="187"/>
      <c r="AC163" s="187" t="s">
        <v>118</v>
      </c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5" x14ac:dyDescent="0.2">
      <c r="A164" s="112">
        <f t="shared" si="170"/>
        <v>44825</v>
      </c>
      <c r="B164" s="113">
        <f t="shared" si="162"/>
        <v>1024.1998879499999</v>
      </c>
      <c r="C164" s="113">
        <f t="shared" si="176"/>
        <v>1000</v>
      </c>
      <c r="D164" s="114">
        <f t="shared" si="171"/>
        <v>6411.95</v>
      </c>
      <c r="E164" s="115">
        <f t="shared" si="158"/>
        <v>6388.87</v>
      </c>
      <c r="F164" s="116">
        <f t="shared" si="159"/>
        <v>44793</v>
      </c>
      <c r="G164" s="117">
        <f t="shared" si="163"/>
        <v>-3.599529004437052E-3</v>
      </c>
      <c r="H164" s="118">
        <f t="shared" si="177"/>
        <v>44854</v>
      </c>
      <c r="I164" s="118">
        <f t="shared" si="164"/>
        <v>44854</v>
      </c>
      <c r="J164" s="119">
        <f t="shared" si="172"/>
        <v>21</v>
      </c>
      <c r="K164" s="119">
        <f t="shared" si="160"/>
        <v>1</v>
      </c>
      <c r="L164" s="8">
        <f t="shared" si="173"/>
        <v>1</v>
      </c>
      <c r="M164" s="120">
        <f t="shared" si="161"/>
        <v>1</v>
      </c>
      <c r="N164" s="120">
        <f t="shared" si="181"/>
        <v>1.0237191385482711</v>
      </c>
      <c r="O164" s="113">
        <f t="shared" si="157"/>
        <v>1.0237191299999999</v>
      </c>
      <c r="P164" s="113">
        <f t="shared" si="165"/>
        <v>1023.71913</v>
      </c>
      <c r="Q164" s="11">
        <f t="shared" si="178"/>
        <v>0</v>
      </c>
      <c r="R164" s="30">
        <f t="shared" si="174"/>
        <v>0</v>
      </c>
      <c r="S164" s="8">
        <f t="shared" si="166"/>
        <v>0</v>
      </c>
      <c r="T164" s="122">
        <f t="shared" si="175"/>
        <v>0.12559999999999999</v>
      </c>
      <c r="U164" s="121">
        <f t="shared" si="156"/>
        <v>1</v>
      </c>
      <c r="V164" s="121">
        <v>252</v>
      </c>
      <c r="W164" s="120">
        <f t="shared" si="167"/>
        <v>1.000469619</v>
      </c>
      <c r="X164" s="113">
        <f t="shared" si="168"/>
        <v>0.48075794999999999</v>
      </c>
      <c r="Y164" s="113">
        <f t="shared" si="169"/>
        <v>0</v>
      </c>
      <c r="Z164" s="125" t="str">
        <f t="shared" si="179"/>
        <v>A+J=</v>
      </c>
      <c r="AA164" s="118">
        <f t="shared" si="180"/>
        <v>44854</v>
      </c>
      <c r="AB164" s="188" t="s">
        <v>113</v>
      </c>
      <c r="AC164" s="186">
        <f>X163</f>
        <v>9.6581788300000007</v>
      </c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5" x14ac:dyDescent="0.2">
      <c r="A165" s="112">
        <f t="shared" si="170"/>
        <v>44826</v>
      </c>
      <c r="B165" s="113">
        <f t="shared" si="162"/>
        <v>1024.6808721499999</v>
      </c>
      <c r="C165" s="113">
        <f t="shared" si="176"/>
        <v>1000</v>
      </c>
      <c r="D165" s="114">
        <f t="shared" si="171"/>
        <v>6411.95</v>
      </c>
      <c r="E165" s="115">
        <f t="shared" si="158"/>
        <v>6388.87</v>
      </c>
      <c r="F165" s="116">
        <f t="shared" si="159"/>
        <v>44793</v>
      </c>
      <c r="G165" s="117">
        <f t="shared" si="163"/>
        <v>-3.599529004437052E-3</v>
      </c>
      <c r="H165" s="118">
        <f t="shared" si="177"/>
        <v>44854</v>
      </c>
      <c r="I165" s="118">
        <f t="shared" si="164"/>
        <v>44854</v>
      </c>
      <c r="J165" s="119">
        <f t="shared" si="172"/>
        <v>21</v>
      </c>
      <c r="K165" s="119">
        <f t="shared" si="160"/>
        <v>2</v>
      </c>
      <c r="L165" s="8">
        <f t="shared" si="173"/>
        <v>1</v>
      </c>
      <c r="M165" s="120">
        <f t="shared" si="161"/>
        <v>1</v>
      </c>
      <c r="N165" s="120">
        <f t="shared" si="181"/>
        <v>1.0237191385482711</v>
      </c>
      <c r="O165" s="113">
        <f t="shared" si="157"/>
        <v>1.0237191299999999</v>
      </c>
      <c r="P165" s="113">
        <f t="shared" si="165"/>
        <v>1023.71913</v>
      </c>
      <c r="Q165" s="11">
        <f t="shared" si="178"/>
        <v>0</v>
      </c>
      <c r="R165" s="30">
        <f t="shared" si="174"/>
        <v>0</v>
      </c>
      <c r="S165" s="8">
        <f t="shared" si="166"/>
        <v>0</v>
      </c>
      <c r="T165" s="122">
        <f t="shared" si="175"/>
        <v>0.12559999999999999</v>
      </c>
      <c r="U165" s="121">
        <f t="shared" ref="U165:U228" si="182">IF(Q164&gt;0,1,IF(K165=K164,U164,U164+1))</f>
        <v>2</v>
      </c>
      <c r="V165" s="121">
        <v>252</v>
      </c>
      <c r="W165" s="120">
        <f t="shared" ref="W165:W201" si="183">ROUND((1+T165)^TRUNC((U165/V165),9),9)</f>
        <v>1.000939459</v>
      </c>
      <c r="X165" s="113">
        <f t="shared" si="168"/>
        <v>0.96174214999999996</v>
      </c>
      <c r="Y165" s="113">
        <f t="shared" si="169"/>
        <v>0</v>
      </c>
      <c r="Z165" s="125" t="str">
        <f t="shared" si="179"/>
        <v>A+J=</v>
      </c>
      <c r="AA165" s="118">
        <f t="shared" si="180"/>
        <v>44854</v>
      </c>
      <c r="AB165" s="188" t="s">
        <v>114</v>
      </c>
      <c r="AC165" s="187">
        <f>(((1+T163)^(8/252))-1)*X163</f>
        <v>3.6345016944269268E-2</v>
      </c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5" x14ac:dyDescent="0.2">
      <c r="A166" s="112">
        <f t="shared" si="170"/>
        <v>44827</v>
      </c>
      <c r="B166" s="113">
        <f t="shared" si="162"/>
        <v>1025.1620815599999</v>
      </c>
      <c r="C166" s="113">
        <f t="shared" si="176"/>
        <v>1000</v>
      </c>
      <c r="D166" s="114">
        <f t="shared" si="171"/>
        <v>6411.95</v>
      </c>
      <c r="E166" s="115">
        <f t="shared" si="158"/>
        <v>6388.87</v>
      </c>
      <c r="F166" s="116">
        <f t="shared" si="159"/>
        <v>44793</v>
      </c>
      <c r="G166" s="117">
        <f t="shared" si="163"/>
        <v>-3.599529004437052E-3</v>
      </c>
      <c r="H166" s="118">
        <f t="shared" si="177"/>
        <v>44854</v>
      </c>
      <c r="I166" s="118">
        <f t="shared" si="164"/>
        <v>44854</v>
      </c>
      <c r="J166" s="119">
        <f t="shared" si="172"/>
        <v>21</v>
      </c>
      <c r="K166" s="119">
        <f t="shared" si="160"/>
        <v>3</v>
      </c>
      <c r="L166" s="8">
        <f t="shared" si="173"/>
        <v>1</v>
      </c>
      <c r="M166" s="120">
        <f t="shared" si="161"/>
        <v>1</v>
      </c>
      <c r="N166" s="120">
        <f t="shared" si="181"/>
        <v>1.0237191385482711</v>
      </c>
      <c r="O166" s="113">
        <f t="shared" si="157"/>
        <v>1.0237191299999999</v>
      </c>
      <c r="P166" s="113">
        <f t="shared" si="165"/>
        <v>1023.71913</v>
      </c>
      <c r="Q166" s="11">
        <f t="shared" si="178"/>
        <v>0</v>
      </c>
      <c r="R166" s="30">
        <f t="shared" si="174"/>
        <v>0</v>
      </c>
      <c r="S166" s="8">
        <f t="shared" si="166"/>
        <v>0</v>
      </c>
      <c r="T166" s="122">
        <f t="shared" si="175"/>
        <v>0.12559999999999999</v>
      </c>
      <c r="U166" s="121">
        <f t="shared" si="182"/>
        <v>3</v>
      </c>
      <c r="V166" s="121">
        <v>252</v>
      </c>
      <c r="W166" s="120">
        <f t="shared" si="183"/>
        <v>1.0014095190000001</v>
      </c>
      <c r="X166" s="113">
        <f t="shared" si="168"/>
        <v>1.44295156</v>
      </c>
      <c r="Y166" s="113">
        <f t="shared" si="169"/>
        <v>0</v>
      </c>
      <c r="Z166" s="125" t="str">
        <f t="shared" si="179"/>
        <v>A+J=</v>
      </c>
      <c r="AA166" s="118">
        <f t="shared" si="180"/>
        <v>44854</v>
      </c>
      <c r="AB166" s="188" t="s">
        <v>115</v>
      </c>
      <c r="AC166" s="187">
        <f>0.02*X163</f>
        <v>0.19316357660000003</v>
      </c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5" x14ac:dyDescent="0.2">
      <c r="A167" s="112">
        <f t="shared" si="170"/>
        <v>44828</v>
      </c>
      <c r="B167" s="113">
        <f t="shared" si="162"/>
        <v>1025.6435172199999</v>
      </c>
      <c r="C167" s="113">
        <f t="shared" si="176"/>
        <v>1000</v>
      </c>
      <c r="D167" s="114">
        <f t="shared" si="171"/>
        <v>6411.95</v>
      </c>
      <c r="E167" s="115">
        <f t="shared" si="158"/>
        <v>6388.87</v>
      </c>
      <c r="F167" s="116">
        <f t="shared" si="159"/>
        <v>44793</v>
      </c>
      <c r="G167" s="117">
        <f t="shared" si="163"/>
        <v>-3.599529004437052E-3</v>
      </c>
      <c r="H167" s="118">
        <f t="shared" si="177"/>
        <v>44854</v>
      </c>
      <c r="I167" s="118">
        <f t="shared" si="164"/>
        <v>44854</v>
      </c>
      <c r="J167" s="119">
        <f t="shared" si="172"/>
        <v>21</v>
      </c>
      <c r="K167" s="119">
        <f t="shared" si="160"/>
        <v>4</v>
      </c>
      <c r="L167" s="8">
        <f t="shared" si="173"/>
        <v>1</v>
      </c>
      <c r="M167" s="120">
        <f t="shared" si="161"/>
        <v>1</v>
      </c>
      <c r="N167" s="120">
        <f t="shared" si="181"/>
        <v>1.0237191385482711</v>
      </c>
      <c r="O167" s="113">
        <f t="shared" si="157"/>
        <v>1.0237191299999999</v>
      </c>
      <c r="P167" s="113">
        <f t="shared" si="165"/>
        <v>1023.71913</v>
      </c>
      <c r="Q167" s="11">
        <f t="shared" si="178"/>
        <v>0</v>
      </c>
      <c r="R167" s="30">
        <f t="shared" si="174"/>
        <v>0</v>
      </c>
      <c r="S167" s="8">
        <f t="shared" si="166"/>
        <v>0</v>
      </c>
      <c r="T167" s="122">
        <f t="shared" si="175"/>
        <v>0.12559999999999999</v>
      </c>
      <c r="U167" s="121">
        <f t="shared" si="182"/>
        <v>4</v>
      </c>
      <c r="V167" s="121">
        <v>252</v>
      </c>
      <c r="W167" s="120">
        <f t="shared" si="183"/>
        <v>1.0018798</v>
      </c>
      <c r="X167" s="113">
        <f t="shared" si="168"/>
        <v>1.9243872200000001</v>
      </c>
      <c r="Y167" s="113">
        <f t="shared" si="169"/>
        <v>0</v>
      </c>
      <c r="Z167" s="125" t="str">
        <f t="shared" si="179"/>
        <v>A+J=</v>
      </c>
      <c r="AA167" s="118">
        <f t="shared" si="180"/>
        <v>44854</v>
      </c>
      <c r="AB167" s="188" t="s">
        <v>116</v>
      </c>
      <c r="AC167" s="187">
        <f>(10/30)*0.01*X163</f>
        <v>3.2193929433333331E-2</v>
      </c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5" x14ac:dyDescent="0.2">
      <c r="A168" s="112">
        <f t="shared" si="170"/>
        <v>44829</v>
      </c>
      <c r="B168" s="113">
        <f t="shared" si="162"/>
        <v>1025.6435172199999</v>
      </c>
      <c r="C168" s="113">
        <f t="shared" si="176"/>
        <v>1000</v>
      </c>
      <c r="D168" s="114">
        <f t="shared" si="171"/>
        <v>6411.95</v>
      </c>
      <c r="E168" s="115">
        <f t="shared" si="158"/>
        <v>6388.87</v>
      </c>
      <c r="F168" s="116">
        <f t="shared" si="159"/>
        <v>44793</v>
      </c>
      <c r="G168" s="117">
        <f t="shared" si="163"/>
        <v>-3.599529004437052E-3</v>
      </c>
      <c r="H168" s="118">
        <f t="shared" si="177"/>
        <v>44854</v>
      </c>
      <c r="I168" s="118">
        <f t="shared" si="164"/>
        <v>44854</v>
      </c>
      <c r="J168" s="119">
        <f t="shared" si="172"/>
        <v>21</v>
      </c>
      <c r="K168" s="119">
        <f t="shared" si="160"/>
        <v>4</v>
      </c>
      <c r="L168" s="8">
        <f t="shared" si="173"/>
        <v>1</v>
      </c>
      <c r="M168" s="120">
        <f t="shared" si="161"/>
        <v>1</v>
      </c>
      <c r="N168" s="120">
        <f t="shared" si="181"/>
        <v>1.0237191385482711</v>
      </c>
      <c r="O168" s="113">
        <f t="shared" si="157"/>
        <v>1.0237191299999999</v>
      </c>
      <c r="P168" s="113">
        <f t="shared" si="165"/>
        <v>1023.71913</v>
      </c>
      <c r="Q168" s="11">
        <f t="shared" si="178"/>
        <v>0</v>
      </c>
      <c r="R168" s="30">
        <f t="shared" si="174"/>
        <v>0</v>
      </c>
      <c r="S168" s="8">
        <f t="shared" si="166"/>
        <v>0</v>
      </c>
      <c r="T168" s="122">
        <f t="shared" si="175"/>
        <v>0.12559999999999999</v>
      </c>
      <c r="U168" s="121">
        <f t="shared" si="182"/>
        <v>4</v>
      </c>
      <c r="V168" s="121">
        <v>252</v>
      </c>
      <c r="W168" s="120">
        <f t="shared" si="183"/>
        <v>1.0018798</v>
      </c>
      <c r="X168" s="113">
        <f t="shared" si="168"/>
        <v>1.9243872200000001</v>
      </c>
      <c r="Y168" s="113">
        <f t="shared" si="169"/>
        <v>0</v>
      </c>
      <c r="Z168" s="125" t="str">
        <f t="shared" si="179"/>
        <v>A+J=</v>
      </c>
      <c r="AA168" s="118">
        <f t="shared" si="180"/>
        <v>44854</v>
      </c>
      <c r="AB168" s="188" t="s">
        <v>63</v>
      </c>
      <c r="AC168" s="186">
        <f>SUM(AC164:AC167)</f>
        <v>9.9198813529776029</v>
      </c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70"/>
        <v>44830</v>
      </c>
      <c r="B169" s="113">
        <f t="shared" si="162"/>
        <v>1025.6435172199999</v>
      </c>
      <c r="C169" s="113">
        <f t="shared" si="176"/>
        <v>1000</v>
      </c>
      <c r="D169" s="114">
        <f t="shared" si="171"/>
        <v>6411.95</v>
      </c>
      <c r="E169" s="115">
        <f t="shared" si="158"/>
        <v>6388.87</v>
      </c>
      <c r="F169" s="116">
        <f t="shared" si="159"/>
        <v>44793</v>
      </c>
      <c r="G169" s="117">
        <f t="shared" si="163"/>
        <v>-3.599529004437052E-3</v>
      </c>
      <c r="H169" s="118">
        <f t="shared" si="177"/>
        <v>44854</v>
      </c>
      <c r="I169" s="118">
        <f t="shared" si="164"/>
        <v>44854</v>
      </c>
      <c r="J169" s="119">
        <f t="shared" si="172"/>
        <v>21</v>
      </c>
      <c r="K169" s="119">
        <f t="shared" si="160"/>
        <v>4</v>
      </c>
      <c r="L169" s="8">
        <f t="shared" si="173"/>
        <v>1</v>
      </c>
      <c r="M169" s="120">
        <f t="shared" si="161"/>
        <v>1</v>
      </c>
      <c r="N169" s="120">
        <f t="shared" si="181"/>
        <v>1.0237191385482711</v>
      </c>
      <c r="O169" s="113">
        <f t="shared" ref="O169:O232" si="184">TRUNC(TRUNC((L169*N169),15),8)</f>
        <v>1.0237191299999999</v>
      </c>
      <c r="P169" s="113">
        <f t="shared" si="165"/>
        <v>1023.71913</v>
      </c>
      <c r="Q169" s="11">
        <f t="shared" si="178"/>
        <v>0</v>
      </c>
      <c r="R169" s="30">
        <f t="shared" si="174"/>
        <v>0</v>
      </c>
      <c r="S169" s="8">
        <f t="shared" si="166"/>
        <v>0</v>
      </c>
      <c r="T169" s="122">
        <f t="shared" si="175"/>
        <v>0.12559999999999999</v>
      </c>
      <c r="U169" s="121">
        <f t="shared" si="182"/>
        <v>4</v>
      </c>
      <c r="V169" s="121">
        <v>252</v>
      </c>
      <c r="W169" s="120">
        <f t="shared" si="183"/>
        <v>1.0018798</v>
      </c>
      <c r="X169" s="113">
        <f t="shared" si="168"/>
        <v>1.9243872200000001</v>
      </c>
      <c r="Y169" s="113">
        <f t="shared" si="169"/>
        <v>0</v>
      </c>
      <c r="Z169" s="125" t="str">
        <f t="shared" si="179"/>
        <v>A+J=</v>
      </c>
      <c r="AA169" s="118">
        <f t="shared" si="180"/>
        <v>44854</v>
      </c>
      <c r="AB169" s="4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70"/>
        <v>44831</v>
      </c>
      <c r="B170" s="113">
        <f t="shared" si="162"/>
        <v>1026.1251791099999</v>
      </c>
      <c r="C170" s="113">
        <f t="shared" si="176"/>
        <v>1000</v>
      </c>
      <c r="D170" s="114">
        <f t="shared" si="171"/>
        <v>6411.95</v>
      </c>
      <c r="E170" s="115">
        <f t="shared" ref="E170:E233" si="185">IF($K170=1,VLOOKUP($A169,$AO$10:$AS$131,4),E169)</f>
        <v>6388.87</v>
      </c>
      <c r="F170" s="116">
        <f t="shared" ref="F170:F233" si="186">IF($K170=1,VLOOKUP($A169,$AO$10:$AS$131,5),F169)</f>
        <v>44793</v>
      </c>
      <c r="G170" s="117">
        <f t="shared" si="163"/>
        <v>-3.599529004437052E-3</v>
      </c>
      <c r="H170" s="118">
        <f t="shared" si="177"/>
        <v>44854</v>
      </c>
      <c r="I170" s="118">
        <f t="shared" si="164"/>
        <v>44854</v>
      </c>
      <c r="J170" s="119">
        <f t="shared" si="172"/>
        <v>21</v>
      </c>
      <c r="K170" s="119">
        <f t="shared" ref="K170:K233" si="187">(J170-(NETWORKDAYS(A170,I170,AD$176:AD$502)-1))</f>
        <v>5</v>
      </c>
      <c r="L170" s="8">
        <f t="shared" si="173"/>
        <v>1</v>
      </c>
      <c r="M170" s="120">
        <f t="shared" ref="M170:M233" si="188">IF(I170&gt;I169,L169,M169)</f>
        <v>1</v>
      </c>
      <c r="N170" s="120">
        <f t="shared" si="181"/>
        <v>1.0237191385482711</v>
      </c>
      <c r="O170" s="113">
        <f t="shared" si="184"/>
        <v>1.0237191299999999</v>
      </c>
      <c r="P170" s="113">
        <f t="shared" si="165"/>
        <v>1023.71913</v>
      </c>
      <c r="Q170" s="11">
        <f t="shared" si="178"/>
        <v>0</v>
      </c>
      <c r="R170" s="30">
        <f t="shared" si="174"/>
        <v>0</v>
      </c>
      <c r="S170" s="8">
        <f t="shared" si="166"/>
        <v>0</v>
      </c>
      <c r="T170" s="122">
        <f t="shared" si="175"/>
        <v>0.12559999999999999</v>
      </c>
      <c r="U170" s="121">
        <f t="shared" si="182"/>
        <v>5</v>
      </c>
      <c r="V170" s="121">
        <v>252</v>
      </c>
      <c r="W170" s="120">
        <f t="shared" si="183"/>
        <v>1.002350302</v>
      </c>
      <c r="X170" s="113">
        <f t="shared" si="168"/>
        <v>2.4060491100000001</v>
      </c>
      <c r="Y170" s="113">
        <f t="shared" si="169"/>
        <v>0</v>
      </c>
      <c r="Z170" s="125" t="str">
        <f t="shared" si="179"/>
        <v>A+J=</v>
      </c>
      <c r="AA170" s="118">
        <f t="shared" si="180"/>
        <v>44854</v>
      </c>
      <c r="AB170" s="4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70"/>
        <v>44832</v>
      </c>
      <c r="B171" s="113">
        <f t="shared" si="162"/>
        <v>1026.60706725</v>
      </c>
      <c r="C171" s="113">
        <f t="shared" si="176"/>
        <v>1000</v>
      </c>
      <c r="D171" s="114">
        <f t="shared" si="171"/>
        <v>6411.95</v>
      </c>
      <c r="E171" s="115">
        <f t="shared" si="185"/>
        <v>6388.87</v>
      </c>
      <c r="F171" s="116">
        <f t="shared" si="186"/>
        <v>44793</v>
      </c>
      <c r="G171" s="117">
        <f t="shared" si="163"/>
        <v>-3.599529004437052E-3</v>
      </c>
      <c r="H171" s="118">
        <f t="shared" si="177"/>
        <v>44854</v>
      </c>
      <c r="I171" s="118">
        <f t="shared" si="164"/>
        <v>44854</v>
      </c>
      <c r="J171" s="119">
        <f t="shared" si="172"/>
        <v>21</v>
      </c>
      <c r="K171" s="119">
        <f t="shared" si="187"/>
        <v>6</v>
      </c>
      <c r="L171" s="8">
        <f t="shared" si="173"/>
        <v>1</v>
      </c>
      <c r="M171" s="120">
        <f t="shared" si="188"/>
        <v>1</v>
      </c>
      <c r="N171" s="120">
        <f t="shared" si="181"/>
        <v>1.0237191385482711</v>
      </c>
      <c r="O171" s="113">
        <f t="shared" si="184"/>
        <v>1.0237191299999999</v>
      </c>
      <c r="P171" s="113">
        <f t="shared" si="165"/>
        <v>1023.71913</v>
      </c>
      <c r="Q171" s="11">
        <f t="shared" si="178"/>
        <v>0</v>
      </c>
      <c r="R171" s="30">
        <f t="shared" si="174"/>
        <v>0</v>
      </c>
      <c r="S171" s="8">
        <f t="shared" si="166"/>
        <v>0</v>
      </c>
      <c r="T171" s="122">
        <f t="shared" si="175"/>
        <v>0.12559999999999999</v>
      </c>
      <c r="U171" s="121">
        <f t="shared" si="182"/>
        <v>6</v>
      </c>
      <c r="V171" s="121">
        <v>252</v>
      </c>
      <c r="W171" s="120">
        <f t="shared" si="183"/>
        <v>1.002821025</v>
      </c>
      <c r="X171" s="113">
        <f t="shared" si="168"/>
        <v>2.8879372499999998</v>
      </c>
      <c r="Y171" s="113">
        <f t="shared" si="169"/>
        <v>0</v>
      </c>
      <c r="Z171" s="125" t="str">
        <f t="shared" si="179"/>
        <v>A+J=</v>
      </c>
      <c r="AA171" s="118">
        <f t="shared" si="180"/>
        <v>44854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70"/>
        <v>44833</v>
      </c>
      <c r="B172" s="113">
        <f t="shared" si="162"/>
        <v>1027.0891806099999</v>
      </c>
      <c r="C172" s="113">
        <f t="shared" si="176"/>
        <v>1000</v>
      </c>
      <c r="D172" s="114">
        <f t="shared" si="171"/>
        <v>6411.95</v>
      </c>
      <c r="E172" s="115">
        <f t="shared" si="185"/>
        <v>6388.87</v>
      </c>
      <c r="F172" s="116">
        <f t="shared" si="186"/>
        <v>44793</v>
      </c>
      <c r="G172" s="117">
        <f t="shared" si="163"/>
        <v>-3.599529004437052E-3</v>
      </c>
      <c r="H172" s="118">
        <f t="shared" si="177"/>
        <v>44854</v>
      </c>
      <c r="I172" s="118">
        <f t="shared" si="164"/>
        <v>44854</v>
      </c>
      <c r="J172" s="119">
        <f t="shared" si="172"/>
        <v>21</v>
      </c>
      <c r="K172" s="119">
        <f t="shared" si="187"/>
        <v>7</v>
      </c>
      <c r="L172" s="8">
        <f t="shared" si="173"/>
        <v>1</v>
      </c>
      <c r="M172" s="120">
        <f t="shared" si="188"/>
        <v>1</v>
      </c>
      <c r="N172" s="120">
        <f t="shared" si="181"/>
        <v>1.0237191385482711</v>
      </c>
      <c r="O172" s="113">
        <f t="shared" si="184"/>
        <v>1.0237191299999999</v>
      </c>
      <c r="P172" s="113">
        <f t="shared" si="165"/>
        <v>1023.71913</v>
      </c>
      <c r="Q172" s="11">
        <f t="shared" si="178"/>
        <v>0</v>
      </c>
      <c r="R172" s="30">
        <f t="shared" si="174"/>
        <v>0</v>
      </c>
      <c r="S172" s="8">
        <f t="shared" si="166"/>
        <v>0</v>
      </c>
      <c r="T172" s="122">
        <f t="shared" si="175"/>
        <v>0.12559999999999999</v>
      </c>
      <c r="U172" s="121">
        <f t="shared" si="182"/>
        <v>7</v>
      </c>
      <c r="V172" s="121">
        <v>252</v>
      </c>
      <c r="W172" s="120">
        <f t="shared" si="183"/>
        <v>1.0032919680000001</v>
      </c>
      <c r="X172" s="113">
        <f t="shared" si="168"/>
        <v>3.3700506099999998</v>
      </c>
      <c r="Y172" s="113">
        <f t="shared" si="169"/>
        <v>0</v>
      </c>
      <c r="Z172" s="125" t="str">
        <f t="shared" si="179"/>
        <v>A+J=</v>
      </c>
      <c r="AA172" s="118">
        <f t="shared" si="180"/>
        <v>44854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70"/>
        <v>44834</v>
      </c>
      <c r="B173" s="113">
        <f t="shared" si="162"/>
        <v>1027.57152124</v>
      </c>
      <c r="C173" s="113">
        <f t="shared" si="176"/>
        <v>1000</v>
      </c>
      <c r="D173" s="114">
        <f t="shared" si="171"/>
        <v>6411.95</v>
      </c>
      <c r="E173" s="115">
        <f t="shared" si="185"/>
        <v>6388.87</v>
      </c>
      <c r="F173" s="116">
        <f t="shared" si="186"/>
        <v>44793</v>
      </c>
      <c r="G173" s="117">
        <f t="shared" si="163"/>
        <v>-3.599529004437052E-3</v>
      </c>
      <c r="H173" s="118">
        <f t="shared" si="177"/>
        <v>44854</v>
      </c>
      <c r="I173" s="118">
        <f t="shared" si="164"/>
        <v>44854</v>
      </c>
      <c r="J173" s="119">
        <f t="shared" si="172"/>
        <v>21</v>
      </c>
      <c r="K173" s="119">
        <f t="shared" si="187"/>
        <v>8</v>
      </c>
      <c r="L173" s="8">
        <f t="shared" si="173"/>
        <v>1</v>
      </c>
      <c r="M173" s="120">
        <f t="shared" si="188"/>
        <v>1</v>
      </c>
      <c r="N173" s="120">
        <f t="shared" si="181"/>
        <v>1.0237191385482711</v>
      </c>
      <c r="O173" s="113">
        <f t="shared" si="184"/>
        <v>1.0237191299999999</v>
      </c>
      <c r="P173" s="113">
        <f t="shared" si="165"/>
        <v>1023.71913</v>
      </c>
      <c r="Q173" s="11">
        <f t="shared" si="178"/>
        <v>0</v>
      </c>
      <c r="R173" s="30">
        <f t="shared" si="174"/>
        <v>0</v>
      </c>
      <c r="S173" s="8">
        <f t="shared" si="166"/>
        <v>0</v>
      </c>
      <c r="T173" s="122">
        <f t="shared" si="175"/>
        <v>0.12559999999999999</v>
      </c>
      <c r="U173" s="121">
        <f t="shared" si="182"/>
        <v>8</v>
      </c>
      <c r="V173" s="121">
        <v>252</v>
      </c>
      <c r="W173" s="120">
        <f t="shared" si="183"/>
        <v>1.0037631330000001</v>
      </c>
      <c r="X173" s="113">
        <f t="shared" si="168"/>
        <v>3.8523912400000002</v>
      </c>
      <c r="Y173" s="113">
        <f t="shared" si="169"/>
        <v>0</v>
      </c>
      <c r="Z173" s="125" t="str">
        <f t="shared" si="179"/>
        <v>A+J=</v>
      </c>
      <c r="AA173" s="118">
        <f t="shared" si="180"/>
        <v>44854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70"/>
        <v>44835</v>
      </c>
      <c r="B174" s="113">
        <f t="shared" si="162"/>
        <v>1028.05408913</v>
      </c>
      <c r="C174" s="113">
        <f t="shared" si="176"/>
        <v>1000</v>
      </c>
      <c r="D174" s="114">
        <f t="shared" si="171"/>
        <v>6411.95</v>
      </c>
      <c r="E174" s="115">
        <f t="shared" si="185"/>
        <v>6388.87</v>
      </c>
      <c r="F174" s="116">
        <f t="shared" si="186"/>
        <v>44793</v>
      </c>
      <c r="G174" s="117">
        <f t="shared" si="163"/>
        <v>-3.599529004437052E-3</v>
      </c>
      <c r="H174" s="118">
        <f t="shared" si="177"/>
        <v>44854</v>
      </c>
      <c r="I174" s="118">
        <f t="shared" si="164"/>
        <v>44854</v>
      </c>
      <c r="J174" s="119">
        <f t="shared" si="172"/>
        <v>21</v>
      </c>
      <c r="K174" s="119">
        <f t="shared" si="187"/>
        <v>9</v>
      </c>
      <c r="L174" s="8">
        <f t="shared" si="173"/>
        <v>1</v>
      </c>
      <c r="M174" s="120">
        <f t="shared" si="188"/>
        <v>1</v>
      </c>
      <c r="N174" s="120">
        <f t="shared" si="181"/>
        <v>1.0237191385482711</v>
      </c>
      <c r="O174" s="113">
        <f t="shared" si="184"/>
        <v>1.0237191299999999</v>
      </c>
      <c r="P174" s="113">
        <f t="shared" si="165"/>
        <v>1023.71913</v>
      </c>
      <c r="Q174" s="11">
        <f t="shared" si="178"/>
        <v>0</v>
      </c>
      <c r="R174" s="30">
        <f t="shared" si="174"/>
        <v>0</v>
      </c>
      <c r="S174" s="8">
        <f t="shared" si="166"/>
        <v>0</v>
      </c>
      <c r="T174" s="122">
        <f t="shared" si="175"/>
        <v>0.12559999999999999</v>
      </c>
      <c r="U174" s="121">
        <f t="shared" si="182"/>
        <v>9</v>
      </c>
      <c r="V174" s="121">
        <v>252</v>
      </c>
      <c r="W174" s="120">
        <f t="shared" si="183"/>
        <v>1.00423452</v>
      </c>
      <c r="X174" s="113">
        <f t="shared" si="168"/>
        <v>4.3349591299999997</v>
      </c>
      <c r="Y174" s="113">
        <f t="shared" si="169"/>
        <v>0</v>
      </c>
      <c r="Z174" s="125" t="str">
        <f t="shared" si="179"/>
        <v>A+J=</v>
      </c>
      <c r="AA174" s="118">
        <f t="shared" si="180"/>
        <v>44854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70"/>
        <v>44836</v>
      </c>
      <c r="B175" s="113">
        <f t="shared" si="162"/>
        <v>1028.05408913</v>
      </c>
      <c r="C175" s="113">
        <f t="shared" si="176"/>
        <v>1000</v>
      </c>
      <c r="D175" s="114">
        <f t="shared" si="171"/>
        <v>6411.95</v>
      </c>
      <c r="E175" s="115">
        <f t="shared" si="185"/>
        <v>6388.87</v>
      </c>
      <c r="F175" s="116">
        <f t="shared" si="186"/>
        <v>44793</v>
      </c>
      <c r="G175" s="117">
        <f t="shared" si="163"/>
        <v>-3.599529004437052E-3</v>
      </c>
      <c r="H175" s="118">
        <f t="shared" si="177"/>
        <v>44854</v>
      </c>
      <c r="I175" s="118">
        <f t="shared" si="164"/>
        <v>44854</v>
      </c>
      <c r="J175" s="119">
        <f t="shared" si="172"/>
        <v>21</v>
      </c>
      <c r="K175" s="119">
        <f t="shared" si="187"/>
        <v>9</v>
      </c>
      <c r="L175" s="8">
        <f t="shared" si="173"/>
        <v>1</v>
      </c>
      <c r="M175" s="120">
        <f t="shared" si="188"/>
        <v>1</v>
      </c>
      <c r="N175" s="120">
        <f t="shared" si="181"/>
        <v>1.0237191385482711</v>
      </c>
      <c r="O175" s="113">
        <f t="shared" si="184"/>
        <v>1.0237191299999999</v>
      </c>
      <c r="P175" s="113">
        <f t="shared" si="165"/>
        <v>1023.71913</v>
      </c>
      <c r="Q175" s="11">
        <f t="shared" si="178"/>
        <v>0</v>
      </c>
      <c r="R175" s="30">
        <f t="shared" si="174"/>
        <v>0</v>
      </c>
      <c r="S175" s="8">
        <f t="shared" si="166"/>
        <v>0</v>
      </c>
      <c r="T175" s="122">
        <f t="shared" si="175"/>
        <v>0.12559999999999999</v>
      </c>
      <c r="U175" s="121">
        <f t="shared" si="182"/>
        <v>9</v>
      </c>
      <c r="V175" s="121">
        <v>252</v>
      </c>
      <c r="W175" s="120">
        <f t="shared" si="183"/>
        <v>1.00423452</v>
      </c>
      <c r="X175" s="113">
        <f t="shared" si="168"/>
        <v>4.3349591299999997</v>
      </c>
      <c r="Y175" s="113">
        <f t="shared" si="169"/>
        <v>0</v>
      </c>
      <c r="Z175" s="125" t="str">
        <f t="shared" si="179"/>
        <v>A+J=</v>
      </c>
      <c r="AA175" s="118">
        <f t="shared" si="180"/>
        <v>44854</v>
      </c>
      <c r="AB175" s="4"/>
      <c r="AD175" s="145" t="s">
        <v>64</v>
      </c>
      <c r="AE175" s="146"/>
      <c r="AG175" s="147" t="s">
        <v>70</v>
      </c>
      <c r="AH175" s="147" t="s">
        <v>65</v>
      </c>
      <c r="AI175" s="148" t="s">
        <v>66</v>
      </c>
      <c r="AJ175" s="149" t="s">
        <v>67</v>
      </c>
      <c r="AK175" s="150" t="s">
        <v>68</v>
      </c>
      <c r="AL175" s="151" t="s">
        <v>69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70"/>
        <v>44837</v>
      </c>
      <c r="B176" s="113">
        <f t="shared" si="162"/>
        <v>1028.05408913</v>
      </c>
      <c r="C176" s="113">
        <f t="shared" si="176"/>
        <v>1000</v>
      </c>
      <c r="D176" s="114">
        <f t="shared" si="171"/>
        <v>6411.95</v>
      </c>
      <c r="E176" s="115">
        <f t="shared" si="185"/>
        <v>6388.87</v>
      </c>
      <c r="F176" s="116">
        <f t="shared" si="186"/>
        <v>44793</v>
      </c>
      <c r="G176" s="117">
        <f t="shared" si="163"/>
        <v>-3.599529004437052E-3</v>
      </c>
      <c r="H176" s="118">
        <f t="shared" si="177"/>
        <v>44854</v>
      </c>
      <c r="I176" s="118">
        <f t="shared" si="164"/>
        <v>44854</v>
      </c>
      <c r="J176" s="119">
        <f t="shared" si="172"/>
        <v>21</v>
      </c>
      <c r="K176" s="119">
        <f t="shared" si="187"/>
        <v>9</v>
      </c>
      <c r="L176" s="8">
        <f t="shared" si="173"/>
        <v>1</v>
      </c>
      <c r="M176" s="120">
        <f t="shared" si="188"/>
        <v>1</v>
      </c>
      <c r="N176" s="120">
        <f t="shared" si="181"/>
        <v>1.0237191385482711</v>
      </c>
      <c r="O176" s="113">
        <f t="shared" si="184"/>
        <v>1.0237191299999999</v>
      </c>
      <c r="P176" s="113">
        <f t="shared" si="165"/>
        <v>1023.71913</v>
      </c>
      <c r="Q176" s="11">
        <f t="shared" si="178"/>
        <v>0</v>
      </c>
      <c r="R176" s="30">
        <f t="shared" si="174"/>
        <v>0</v>
      </c>
      <c r="S176" s="8">
        <f t="shared" si="166"/>
        <v>0</v>
      </c>
      <c r="T176" s="122">
        <f t="shared" si="175"/>
        <v>0.12559999999999999</v>
      </c>
      <c r="U176" s="121">
        <f t="shared" si="182"/>
        <v>9</v>
      </c>
      <c r="V176" s="121">
        <v>252</v>
      </c>
      <c r="W176" s="120">
        <f t="shared" si="183"/>
        <v>1.00423452</v>
      </c>
      <c r="X176" s="113">
        <f t="shared" si="168"/>
        <v>4.3349591299999997</v>
      </c>
      <c r="Y176" s="113">
        <f t="shared" si="169"/>
        <v>0</v>
      </c>
      <c r="Z176" s="125" t="str">
        <f t="shared" si="179"/>
        <v>A+J=</v>
      </c>
      <c r="AA176" s="118">
        <f t="shared" si="180"/>
        <v>44854</v>
      </c>
      <c r="AB176" s="4"/>
      <c r="AD176" s="171">
        <f>[2]Plan1!$A230</f>
        <v>43831</v>
      </c>
      <c r="AE176" s="143" t="str">
        <f>[2]Plan1!$C230</f>
        <v>Confraternização Universal</v>
      </c>
      <c r="AG176" s="133"/>
      <c r="AH176" s="144">
        <f>A10</f>
        <v>44671</v>
      </c>
      <c r="AI176" s="135">
        <f t="shared" ref="AI176:AI207" si="189">WORKDAY(AH176,-1,AD$176:AD$502)</f>
        <v>44670</v>
      </c>
      <c r="AJ176" s="135">
        <f t="shared" ref="AJ176:AJ207" si="190">WORKDAY(AI176,1,AD$176:AD$502)</f>
        <v>44671</v>
      </c>
      <c r="AK176" s="135">
        <f t="shared" ref="AK176:AK190" si="191">AJ177</f>
        <v>44701</v>
      </c>
      <c r="AL176" s="133">
        <f t="shared" ref="AL176:AL207" si="192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70"/>
        <v>44838</v>
      </c>
      <c r="B177" s="113">
        <f t="shared" si="162"/>
        <v>1028.5368822299999</v>
      </c>
      <c r="C177" s="113">
        <f t="shared" si="176"/>
        <v>1000</v>
      </c>
      <c r="D177" s="114">
        <f t="shared" si="171"/>
        <v>6411.95</v>
      </c>
      <c r="E177" s="115">
        <f t="shared" si="185"/>
        <v>6388.87</v>
      </c>
      <c r="F177" s="116">
        <f t="shared" si="186"/>
        <v>44793</v>
      </c>
      <c r="G177" s="117">
        <f t="shared" si="163"/>
        <v>-3.599529004437052E-3</v>
      </c>
      <c r="H177" s="118">
        <f t="shared" si="177"/>
        <v>44854</v>
      </c>
      <c r="I177" s="118">
        <f t="shared" si="164"/>
        <v>44854</v>
      </c>
      <c r="J177" s="119">
        <f t="shared" si="172"/>
        <v>21</v>
      </c>
      <c r="K177" s="119">
        <f t="shared" si="187"/>
        <v>10</v>
      </c>
      <c r="L177" s="8">
        <f t="shared" si="173"/>
        <v>1</v>
      </c>
      <c r="M177" s="120">
        <f t="shared" si="188"/>
        <v>1</v>
      </c>
      <c r="N177" s="120">
        <f t="shared" si="181"/>
        <v>1.0237191385482711</v>
      </c>
      <c r="O177" s="113">
        <f t="shared" si="184"/>
        <v>1.0237191299999999</v>
      </c>
      <c r="P177" s="113">
        <f t="shared" si="165"/>
        <v>1023.71913</v>
      </c>
      <c r="Q177" s="11">
        <f t="shared" si="178"/>
        <v>0</v>
      </c>
      <c r="R177" s="30">
        <f t="shared" si="174"/>
        <v>0</v>
      </c>
      <c r="S177" s="8">
        <f t="shared" si="166"/>
        <v>0</v>
      </c>
      <c r="T177" s="122">
        <f t="shared" si="175"/>
        <v>0.12559999999999999</v>
      </c>
      <c r="U177" s="121">
        <f t="shared" si="182"/>
        <v>10</v>
      </c>
      <c r="V177" s="121">
        <v>252</v>
      </c>
      <c r="W177" s="120">
        <f t="shared" si="183"/>
        <v>1.0047061269999999</v>
      </c>
      <c r="X177" s="113">
        <f t="shared" si="168"/>
        <v>4.81775223</v>
      </c>
      <c r="Y177" s="113">
        <f t="shared" si="169"/>
        <v>0</v>
      </c>
      <c r="Z177" s="125" t="str">
        <f t="shared" si="179"/>
        <v>A+J=</v>
      </c>
      <c r="AA177" s="118">
        <f t="shared" si="180"/>
        <v>44854</v>
      </c>
      <c r="AB177" s="4"/>
      <c r="AD177" s="171">
        <f>[2]Plan1!$A231</f>
        <v>43885</v>
      </c>
      <c r="AE177" s="143" t="str">
        <f>[2]Plan1!$C231</f>
        <v>Carnaval</v>
      </c>
      <c r="AG177" s="133">
        <v>1</v>
      </c>
      <c r="AH177" s="135">
        <v>44701</v>
      </c>
      <c r="AI177" s="135">
        <f t="shared" si="189"/>
        <v>44700</v>
      </c>
      <c r="AJ177" s="135">
        <f t="shared" si="190"/>
        <v>44701</v>
      </c>
      <c r="AK177" s="135">
        <f t="shared" si="191"/>
        <v>44732</v>
      </c>
      <c r="AL177" s="133">
        <f t="shared" si="192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70"/>
        <v>44839</v>
      </c>
      <c r="B178" s="113">
        <f t="shared" si="162"/>
        <v>1029.01990363</v>
      </c>
      <c r="C178" s="113">
        <f t="shared" si="176"/>
        <v>1000</v>
      </c>
      <c r="D178" s="114">
        <f t="shared" si="171"/>
        <v>6411.95</v>
      </c>
      <c r="E178" s="115">
        <f t="shared" si="185"/>
        <v>6388.87</v>
      </c>
      <c r="F178" s="116">
        <f t="shared" si="186"/>
        <v>44793</v>
      </c>
      <c r="G178" s="117">
        <f t="shared" si="163"/>
        <v>-3.599529004437052E-3</v>
      </c>
      <c r="H178" s="118">
        <f t="shared" si="177"/>
        <v>44854</v>
      </c>
      <c r="I178" s="118">
        <f t="shared" si="164"/>
        <v>44854</v>
      </c>
      <c r="J178" s="119">
        <f t="shared" si="172"/>
        <v>21</v>
      </c>
      <c r="K178" s="119">
        <f t="shared" si="187"/>
        <v>11</v>
      </c>
      <c r="L178" s="8">
        <f t="shared" si="173"/>
        <v>1</v>
      </c>
      <c r="M178" s="120">
        <f t="shared" si="188"/>
        <v>1</v>
      </c>
      <c r="N178" s="120">
        <f t="shared" si="181"/>
        <v>1.0237191385482711</v>
      </c>
      <c r="O178" s="113">
        <f t="shared" si="184"/>
        <v>1.0237191299999999</v>
      </c>
      <c r="P178" s="113">
        <f t="shared" si="165"/>
        <v>1023.71913</v>
      </c>
      <c r="Q178" s="11">
        <f t="shared" si="178"/>
        <v>0</v>
      </c>
      <c r="R178" s="30">
        <f t="shared" si="174"/>
        <v>0</v>
      </c>
      <c r="S178" s="8">
        <f t="shared" si="166"/>
        <v>0</v>
      </c>
      <c r="T178" s="122">
        <f t="shared" si="175"/>
        <v>0.12559999999999999</v>
      </c>
      <c r="U178" s="121">
        <f t="shared" si="182"/>
        <v>11</v>
      </c>
      <c r="V178" s="121">
        <v>252</v>
      </c>
      <c r="W178" s="120">
        <f t="shared" si="183"/>
        <v>1.0051779569999999</v>
      </c>
      <c r="X178" s="113">
        <f t="shared" si="168"/>
        <v>5.3007736300000001</v>
      </c>
      <c r="Y178" s="113">
        <f t="shared" si="169"/>
        <v>0</v>
      </c>
      <c r="Z178" s="125" t="str">
        <f t="shared" si="179"/>
        <v>A+J=</v>
      </c>
      <c r="AA178" s="118">
        <f t="shared" si="180"/>
        <v>44854</v>
      </c>
      <c r="AB178" s="4"/>
      <c r="AD178" s="171">
        <f>[2]Plan1!$A232</f>
        <v>43886</v>
      </c>
      <c r="AE178" s="143" t="str">
        <f>[2]Plan1!$C232</f>
        <v>Carnaval</v>
      </c>
      <c r="AG178" s="133">
        <f t="shared" ref="AG178:AG242" si="193">AG177+1</f>
        <v>2</v>
      </c>
      <c r="AH178" s="135">
        <f t="shared" ref="AH178:AH190" si="194">EDATE(AH177,1)</f>
        <v>44732</v>
      </c>
      <c r="AI178" s="135">
        <f t="shared" si="189"/>
        <v>44729</v>
      </c>
      <c r="AJ178" s="135">
        <f t="shared" si="190"/>
        <v>44732</v>
      </c>
      <c r="AK178" s="135">
        <f t="shared" si="191"/>
        <v>44762</v>
      </c>
      <c r="AL178" s="133">
        <f t="shared" si="192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70"/>
        <v>44840</v>
      </c>
      <c r="B179" s="113">
        <f t="shared" si="162"/>
        <v>1029.5031502499999</v>
      </c>
      <c r="C179" s="113">
        <f t="shared" si="176"/>
        <v>1000</v>
      </c>
      <c r="D179" s="114">
        <f t="shared" si="171"/>
        <v>6411.95</v>
      </c>
      <c r="E179" s="115">
        <f t="shared" si="185"/>
        <v>6388.87</v>
      </c>
      <c r="F179" s="116">
        <f t="shared" si="186"/>
        <v>44793</v>
      </c>
      <c r="G179" s="117">
        <f t="shared" si="163"/>
        <v>-3.599529004437052E-3</v>
      </c>
      <c r="H179" s="118">
        <f t="shared" si="177"/>
        <v>44854</v>
      </c>
      <c r="I179" s="118">
        <f t="shared" si="164"/>
        <v>44854</v>
      </c>
      <c r="J179" s="119">
        <f t="shared" si="172"/>
        <v>21</v>
      </c>
      <c r="K179" s="119">
        <f t="shared" si="187"/>
        <v>12</v>
      </c>
      <c r="L179" s="8">
        <f t="shared" si="173"/>
        <v>1</v>
      </c>
      <c r="M179" s="120">
        <f t="shared" si="188"/>
        <v>1</v>
      </c>
      <c r="N179" s="120">
        <f t="shared" si="181"/>
        <v>1.0237191385482711</v>
      </c>
      <c r="O179" s="113">
        <f t="shared" si="184"/>
        <v>1.0237191299999999</v>
      </c>
      <c r="P179" s="113">
        <f t="shared" si="165"/>
        <v>1023.71913</v>
      </c>
      <c r="Q179" s="11">
        <f t="shared" si="178"/>
        <v>0</v>
      </c>
      <c r="R179" s="30">
        <f t="shared" si="174"/>
        <v>0</v>
      </c>
      <c r="S179" s="8">
        <f t="shared" si="166"/>
        <v>0</v>
      </c>
      <c r="T179" s="122">
        <f t="shared" si="175"/>
        <v>0.12559999999999999</v>
      </c>
      <c r="U179" s="121">
        <f t="shared" si="182"/>
        <v>12</v>
      </c>
      <c r="V179" s="121">
        <v>252</v>
      </c>
      <c r="W179" s="120">
        <f t="shared" si="183"/>
        <v>1.0056500070000001</v>
      </c>
      <c r="X179" s="113">
        <f t="shared" si="168"/>
        <v>5.7840202500000002</v>
      </c>
      <c r="Y179" s="113">
        <f t="shared" si="169"/>
        <v>0</v>
      </c>
      <c r="Z179" s="125" t="str">
        <f t="shared" si="179"/>
        <v>A+J=</v>
      </c>
      <c r="AA179" s="118">
        <f t="shared" si="180"/>
        <v>44854</v>
      </c>
      <c r="AB179" s="4"/>
      <c r="AD179" s="171">
        <f>[2]Plan1!$A233</f>
        <v>43931</v>
      </c>
      <c r="AE179" s="143" t="str">
        <f>[2]Plan1!$C233</f>
        <v>Paixão de Cristo</v>
      </c>
      <c r="AG179" s="133">
        <f t="shared" si="193"/>
        <v>3</v>
      </c>
      <c r="AH179" s="135">
        <f t="shared" si="194"/>
        <v>44762</v>
      </c>
      <c r="AI179" s="135">
        <f t="shared" si="189"/>
        <v>44761</v>
      </c>
      <c r="AJ179" s="135">
        <f t="shared" si="190"/>
        <v>44762</v>
      </c>
      <c r="AK179" s="135">
        <f t="shared" si="191"/>
        <v>44795</v>
      </c>
      <c r="AL179" s="133">
        <f t="shared" si="192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70"/>
        <v>44841</v>
      </c>
      <c r="B180" s="113">
        <f t="shared" si="162"/>
        <v>1029.98662515</v>
      </c>
      <c r="C180" s="113">
        <f t="shared" si="176"/>
        <v>1000</v>
      </c>
      <c r="D180" s="114">
        <f t="shared" si="171"/>
        <v>6411.95</v>
      </c>
      <c r="E180" s="115">
        <f t="shared" si="185"/>
        <v>6388.87</v>
      </c>
      <c r="F180" s="116">
        <f t="shared" si="186"/>
        <v>44793</v>
      </c>
      <c r="G180" s="117">
        <f t="shared" si="163"/>
        <v>-3.599529004437052E-3</v>
      </c>
      <c r="H180" s="118">
        <f t="shared" si="177"/>
        <v>44854</v>
      </c>
      <c r="I180" s="118">
        <f t="shared" si="164"/>
        <v>44854</v>
      </c>
      <c r="J180" s="119">
        <f t="shared" si="172"/>
        <v>21</v>
      </c>
      <c r="K180" s="119">
        <f t="shared" si="187"/>
        <v>13</v>
      </c>
      <c r="L180" s="8">
        <f t="shared" si="173"/>
        <v>1</v>
      </c>
      <c r="M180" s="120">
        <f t="shared" si="188"/>
        <v>1</v>
      </c>
      <c r="N180" s="120">
        <f t="shared" si="181"/>
        <v>1.0237191385482711</v>
      </c>
      <c r="O180" s="113">
        <f t="shared" si="184"/>
        <v>1.0237191299999999</v>
      </c>
      <c r="P180" s="113">
        <f t="shared" si="165"/>
        <v>1023.71913</v>
      </c>
      <c r="Q180" s="11">
        <f t="shared" si="178"/>
        <v>0</v>
      </c>
      <c r="R180" s="30">
        <f t="shared" si="174"/>
        <v>0</v>
      </c>
      <c r="S180" s="8">
        <f t="shared" si="166"/>
        <v>0</v>
      </c>
      <c r="T180" s="122">
        <f t="shared" si="175"/>
        <v>0.12559999999999999</v>
      </c>
      <c r="U180" s="121">
        <f t="shared" si="182"/>
        <v>13</v>
      </c>
      <c r="V180" s="121">
        <v>252</v>
      </c>
      <c r="W180" s="120">
        <f t="shared" si="183"/>
        <v>1.00612228</v>
      </c>
      <c r="X180" s="113">
        <f t="shared" si="168"/>
        <v>6.2674951500000002</v>
      </c>
      <c r="Y180" s="113">
        <f t="shared" si="169"/>
        <v>0</v>
      </c>
      <c r="Z180" s="125" t="str">
        <f t="shared" si="179"/>
        <v>A+J=</v>
      </c>
      <c r="AA180" s="118">
        <f t="shared" si="180"/>
        <v>44854</v>
      </c>
      <c r="AB180" s="4"/>
      <c r="AD180" s="171">
        <f>[2]Plan1!$A234</f>
        <v>43942</v>
      </c>
      <c r="AE180" s="143" t="str">
        <f>[2]Plan1!$C234</f>
        <v>Tiradentes</v>
      </c>
      <c r="AG180" s="133">
        <f t="shared" si="193"/>
        <v>4</v>
      </c>
      <c r="AH180" s="135">
        <f t="shared" si="194"/>
        <v>44793</v>
      </c>
      <c r="AI180" s="135">
        <f t="shared" si="189"/>
        <v>44792</v>
      </c>
      <c r="AJ180" s="135">
        <f t="shared" si="190"/>
        <v>44795</v>
      </c>
      <c r="AK180" s="135">
        <f t="shared" si="191"/>
        <v>44824</v>
      </c>
      <c r="AL180" s="133">
        <f t="shared" si="192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70"/>
        <v>44842</v>
      </c>
      <c r="B181" s="113">
        <f t="shared" si="162"/>
        <v>1030.4703262999999</v>
      </c>
      <c r="C181" s="113">
        <f t="shared" si="176"/>
        <v>1000</v>
      </c>
      <c r="D181" s="114">
        <f t="shared" si="171"/>
        <v>6411.95</v>
      </c>
      <c r="E181" s="115">
        <f t="shared" si="185"/>
        <v>6388.87</v>
      </c>
      <c r="F181" s="116">
        <f t="shared" si="186"/>
        <v>44793</v>
      </c>
      <c r="G181" s="117">
        <f t="shared" si="163"/>
        <v>-3.599529004437052E-3</v>
      </c>
      <c r="H181" s="118">
        <f t="shared" si="177"/>
        <v>44854</v>
      </c>
      <c r="I181" s="118">
        <f t="shared" si="164"/>
        <v>44854</v>
      </c>
      <c r="J181" s="119">
        <f t="shared" si="172"/>
        <v>21</v>
      </c>
      <c r="K181" s="119">
        <f t="shared" si="187"/>
        <v>14</v>
      </c>
      <c r="L181" s="8">
        <f t="shared" si="173"/>
        <v>1</v>
      </c>
      <c r="M181" s="120">
        <f t="shared" si="188"/>
        <v>1</v>
      </c>
      <c r="N181" s="120">
        <f t="shared" si="181"/>
        <v>1.0237191385482711</v>
      </c>
      <c r="O181" s="113">
        <f t="shared" si="184"/>
        <v>1.0237191299999999</v>
      </c>
      <c r="P181" s="113">
        <f t="shared" si="165"/>
        <v>1023.71913</v>
      </c>
      <c r="Q181" s="11">
        <f t="shared" si="178"/>
        <v>0</v>
      </c>
      <c r="R181" s="30">
        <f t="shared" si="174"/>
        <v>0</v>
      </c>
      <c r="S181" s="8">
        <f t="shared" si="166"/>
        <v>0</v>
      </c>
      <c r="T181" s="122">
        <f t="shared" si="175"/>
        <v>0.12559999999999999</v>
      </c>
      <c r="U181" s="121">
        <f t="shared" si="182"/>
        <v>14</v>
      </c>
      <c r="V181" s="121">
        <v>252</v>
      </c>
      <c r="W181" s="120">
        <f t="shared" si="183"/>
        <v>1.0065947740000001</v>
      </c>
      <c r="X181" s="113">
        <f t="shared" si="168"/>
        <v>6.7511963000000002</v>
      </c>
      <c r="Y181" s="113">
        <f t="shared" si="169"/>
        <v>0</v>
      </c>
      <c r="Z181" s="125" t="str">
        <f t="shared" si="179"/>
        <v>A+J=</v>
      </c>
      <c r="AA181" s="118">
        <f t="shared" si="180"/>
        <v>44854</v>
      </c>
      <c r="AB181" s="4"/>
      <c r="AD181" s="171">
        <f>[2]Plan1!$A235</f>
        <v>43952</v>
      </c>
      <c r="AE181" s="143" t="str">
        <f>[2]Plan1!$C235</f>
        <v>Dia do Trabalho</v>
      </c>
      <c r="AG181" s="133">
        <f t="shared" si="193"/>
        <v>5</v>
      </c>
      <c r="AH181" s="135">
        <f t="shared" si="194"/>
        <v>44824</v>
      </c>
      <c r="AI181" s="135">
        <f t="shared" si="189"/>
        <v>44823</v>
      </c>
      <c r="AJ181" s="135">
        <f t="shared" si="190"/>
        <v>44824</v>
      </c>
      <c r="AK181" s="135">
        <f t="shared" si="191"/>
        <v>44854</v>
      </c>
      <c r="AL181" s="133">
        <f t="shared" si="192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70"/>
        <v>44843</v>
      </c>
      <c r="B182" s="113">
        <f t="shared" si="162"/>
        <v>1030.4703262999999</v>
      </c>
      <c r="C182" s="113">
        <f t="shared" si="176"/>
        <v>1000</v>
      </c>
      <c r="D182" s="114">
        <f t="shared" si="171"/>
        <v>6411.95</v>
      </c>
      <c r="E182" s="115">
        <f t="shared" si="185"/>
        <v>6388.87</v>
      </c>
      <c r="F182" s="116">
        <f t="shared" si="186"/>
        <v>44793</v>
      </c>
      <c r="G182" s="117">
        <f t="shared" si="163"/>
        <v>-3.599529004437052E-3</v>
      </c>
      <c r="H182" s="118">
        <f t="shared" si="177"/>
        <v>44854</v>
      </c>
      <c r="I182" s="118">
        <f t="shared" si="164"/>
        <v>44854</v>
      </c>
      <c r="J182" s="119">
        <f t="shared" si="172"/>
        <v>21</v>
      </c>
      <c r="K182" s="119">
        <f t="shared" si="187"/>
        <v>14</v>
      </c>
      <c r="L182" s="8">
        <f t="shared" si="173"/>
        <v>1</v>
      </c>
      <c r="M182" s="120">
        <f t="shared" si="188"/>
        <v>1</v>
      </c>
      <c r="N182" s="120">
        <f t="shared" si="181"/>
        <v>1.0237191385482711</v>
      </c>
      <c r="O182" s="113">
        <f t="shared" si="184"/>
        <v>1.0237191299999999</v>
      </c>
      <c r="P182" s="113">
        <f t="shared" si="165"/>
        <v>1023.71913</v>
      </c>
      <c r="Q182" s="11">
        <f t="shared" si="178"/>
        <v>0</v>
      </c>
      <c r="R182" s="30">
        <f t="shared" si="174"/>
        <v>0</v>
      </c>
      <c r="S182" s="8">
        <f t="shared" si="166"/>
        <v>0</v>
      </c>
      <c r="T182" s="122">
        <f t="shared" si="175"/>
        <v>0.12559999999999999</v>
      </c>
      <c r="U182" s="121">
        <f t="shared" si="182"/>
        <v>14</v>
      </c>
      <c r="V182" s="121">
        <v>252</v>
      </c>
      <c r="W182" s="120">
        <f t="shared" si="183"/>
        <v>1.0065947740000001</v>
      </c>
      <c r="X182" s="113">
        <f t="shared" si="168"/>
        <v>6.7511963000000002</v>
      </c>
      <c r="Y182" s="113">
        <f t="shared" si="169"/>
        <v>0</v>
      </c>
      <c r="Z182" s="125" t="str">
        <f t="shared" si="179"/>
        <v>A+J=</v>
      </c>
      <c r="AA182" s="118">
        <f t="shared" si="180"/>
        <v>44854</v>
      </c>
      <c r="AB182" s="4"/>
      <c r="AD182" s="171">
        <f>[2]Plan1!$A236</f>
        <v>43993</v>
      </c>
      <c r="AE182" s="143" t="str">
        <f>[2]Plan1!$C236</f>
        <v>Corpus Christi</v>
      </c>
      <c r="AG182" s="133">
        <f t="shared" si="193"/>
        <v>6</v>
      </c>
      <c r="AH182" s="135">
        <f t="shared" si="194"/>
        <v>44854</v>
      </c>
      <c r="AI182" s="135">
        <f t="shared" si="189"/>
        <v>44853</v>
      </c>
      <c r="AJ182" s="135">
        <f t="shared" si="190"/>
        <v>44854</v>
      </c>
      <c r="AK182" s="135">
        <f t="shared" si="191"/>
        <v>44886</v>
      </c>
      <c r="AL182" s="133">
        <f t="shared" si="192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70"/>
        <v>44844</v>
      </c>
      <c r="B183" s="113">
        <f t="shared" si="162"/>
        <v>1030.4703262999999</v>
      </c>
      <c r="C183" s="113">
        <f t="shared" si="176"/>
        <v>1000</v>
      </c>
      <c r="D183" s="114">
        <f t="shared" si="171"/>
        <v>6411.95</v>
      </c>
      <c r="E183" s="115">
        <f t="shared" si="185"/>
        <v>6388.87</v>
      </c>
      <c r="F183" s="116">
        <f t="shared" si="186"/>
        <v>44793</v>
      </c>
      <c r="G183" s="117">
        <f t="shared" si="163"/>
        <v>-3.599529004437052E-3</v>
      </c>
      <c r="H183" s="118">
        <f t="shared" si="177"/>
        <v>44854</v>
      </c>
      <c r="I183" s="118">
        <f t="shared" si="164"/>
        <v>44854</v>
      </c>
      <c r="J183" s="119">
        <f t="shared" si="172"/>
        <v>21</v>
      </c>
      <c r="K183" s="119">
        <f t="shared" si="187"/>
        <v>14</v>
      </c>
      <c r="L183" s="8">
        <f t="shared" si="173"/>
        <v>1</v>
      </c>
      <c r="M183" s="120">
        <f t="shared" si="188"/>
        <v>1</v>
      </c>
      <c r="N183" s="120">
        <f t="shared" si="181"/>
        <v>1.0237191385482711</v>
      </c>
      <c r="O183" s="113">
        <f t="shared" si="184"/>
        <v>1.0237191299999999</v>
      </c>
      <c r="P183" s="113">
        <f t="shared" si="165"/>
        <v>1023.71913</v>
      </c>
      <c r="Q183" s="11">
        <f t="shared" si="178"/>
        <v>0</v>
      </c>
      <c r="R183" s="30">
        <f t="shared" si="174"/>
        <v>0</v>
      </c>
      <c r="S183" s="8">
        <f t="shared" si="166"/>
        <v>0</v>
      </c>
      <c r="T183" s="122">
        <f t="shared" si="175"/>
        <v>0.12559999999999999</v>
      </c>
      <c r="U183" s="121">
        <f t="shared" si="182"/>
        <v>14</v>
      </c>
      <c r="V183" s="121">
        <v>252</v>
      </c>
      <c r="W183" s="120">
        <f t="shared" si="183"/>
        <v>1.0065947740000001</v>
      </c>
      <c r="X183" s="113">
        <f t="shared" si="168"/>
        <v>6.7511963000000002</v>
      </c>
      <c r="Y183" s="113">
        <f t="shared" si="169"/>
        <v>0</v>
      </c>
      <c r="Z183" s="125" t="str">
        <f t="shared" si="179"/>
        <v>A+J=</v>
      </c>
      <c r="AA183" s="118">
        <f t="shared" si="180"/>
        <v>44854</v>
      </c>
      <c r="AB183" s="4"/>
      <c r="AD183" s="171">
        <f>[2]Plan1!$A237</f>
        <v>44081</v>
      </c>
      <c r="AE183" s="143" t="str">
        <f>[2]Plan1!$C237</f>
        <v>Independência do Brasil</v>
      </c>
      <c r="AG183" s="133">
        <f t="shared" si="193"/>
        <v>7</v>
      </c>
      <c r="AH183" s="135">
        <f t="shared" si="194"/>
        <v>44885</v>
      </c>
      <c r="AI183" s="135">
        <f t="shared" si="189"/>
        <v>44883</v>
      </c>
      <c r="AJ183" s="135">
        <f t="shared" si="190"/>
        <v>44886</v>
      </c>
      <c r="AK183" s="135">
        <f t="shared" si="191"/>
        <v>44915</v>
      </c>
      <c r="AL183" s="133">
        <f t="shared" si="192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70"/>
        <v>44845</v>
      </c>
      <c r="B184" s="113">
        <f t="shared" si="162"/>
        <v>1030.95425471</v>
      </c>
      <c r="C184" s="113">
        <f t="shared" si="176"/>
        <v>1000</v>
      </c>
      <c r="D184" s="114">
        <f t="shared" si="171"/>
        <v>6411.95</v>
      </c>
      <c r="E184" s="115">
        <f t="shared" si="185"/>
        <v>6388.87</v>
      </c>
      <c r="F184" s="116">
        <f t="shared" si="186"/>
        <v>44793</v>
      </c>
      <c r="G184" s="117">
        <f t="shared" si="163"/>
        <v>-3.599529004437052E-3</v>
      </c>
      <c r="H184" s="118">
        <f t="shared" si="177"/>
        <v>44854</v>
      </c>
      <c r="I184" s="118">
        <f t="shared" si="164"/>
        <v>44854</v>
      </c>
      <c r="J184" s="119">
        <f t="shared" si="172"/>
        <v>21</v>
      </c>
      <c r="K184" s="119">
        <f t="shared" si="187"/>
        <v>15</v>
      </c>
      <c r="L184" s="8">
        <f t="shared" si="173"/>
        <v>1</v>
      </c>
      <c r="M184" s="120">
        <f t="shared" si="188"/>
        <v>1</v>
      </c>
      <c r="N184" s="120">
        <f t="shared" si="181"/>
        <v>1.0237191385482711</v>
      </c>
      <c r="O184" s="113">
        <f t="shared" si="184"/>
        <v>1.0237191299999999</v>
      </c>
      <c r="P184" s="113">
        <f t="shared" si="165"/>
        <v>1023.71913</v>
      </c>
      <c r="Q184" s="11">
        <f t="shared" si="178"/>
        <v>0</v>
      </c>
      <c r="R184" s="30">
        <f t="shared" si="174"/>
        <v>0</v>
      </c>
      <c r="S184" s="8">
        <f t="shared" si="166"/>
        <v>0</v>
      </c>
      <c r="T184" s="122">
        <f t="shared" si="175"/>
        <v>0.12559999999999999</v>
      </c>
      <c r="U184" s="121">
        <f t="shared" si="182"/>
        <v>15</v>
      </c>
      <c r="V184" s="121">
        <v>252</v>
      </c>
      <c r="W184" s="120">
        <f t="shared" si="183"/>
        <v>1.0070674900000001</v>
      </c>
      <c r="X184" s="113">
        <f t="shared" si="168"/>
        <v>7.23512471</v>
      </c>
      <c r="Y184" s="113">
        <f t="shared" si="169"/>
        <v>0</v>
      </c>
      <c r="Z184" s="125" t="str">
        <f t="shared" si="179"/>
        <v>A+J=</v>
      </c>
      <c r="AA184" s="118">
        <f t="shared" si="180"/>
        <v>44854</v>
      </c>
      <c r="AB184" s="4"/>
      <c r="AD184" s="171">
        <f>[2]Plan1!$A238</f>
        <v>44116</v>
      </c>
      <c r="AE184" s="143" t="str">
        <f>[2]Plan1!$C238</f>
        <v>Nossa Sr.a Aparecida - Padroeira do Brasil</v>
      </c>
      <c r="AG184" s="133">
        <f t="shared" si="193"/>
        <v>8</v>
      </c>
      <c r="AH184" s="135">
        <f t="shared" si="194"/>
        <v>44915</v>
      </c>
      <c r="AI184" s="135">
        <f t="shared" si="189"/>
        <v>44914</v>
      </c>
      <c r="AJ184" s="135">
        <f t="shared" si="190"/>
        <v>44915</v>
      </c>
      <c r="AK184" s="135">
        <f t="shared" si="191"/>
        <v>44946</v>
      </c>
      <c r="AL184" s="133">
        <f t="shared" si="192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70"/>
        <v>44846</v>
      </c>
      <c r="B185" s="113">
        <f t="shared" si="162"/>
        <v>1031.4384103899999</v>
      </c>
      <c r="C185" s="113">
        <f t="shared" si="176"/>
        <v>1000</v>
      </c>
      <c r="D185" s="114">
        <f t="shared" si="171"/>
        <v>6411.95</v>
      </c>
      <c r="E185" s="115">
        <f t="shared" si="185"/>
        <v>6388.87</v>
      </c>
      <c r="F185" s="116">
        <f t="shared" si="186"/>
        <v>44793</v>
      </c>
      <c r="G185" s="117">
        <f t="shared" si="163"/>
        <v>-3.599529004437052E-3</v>
      </c>
      <c r="H185" s="118">
        <f t="shared" si="177"/>
        <v>44854</v>
      </c>
      <c r="I185" s="118">
        <f t="shared" si="164"/>
        <v>44854</v>
      </c>
      <c r="J185" s="119">
        <f t="shared" si="172"/>
        <v>21</v>
      </c>
      <c r="K185" s="119">
        <f t="shared" si="187"/>
        <v>16</v>
      </c>
      <c r="L185" s="8">
        <f t="shared" si="173"/>
        <v>1</v>
      </c>
      <c r="M185" s="120">
        <f t="shared" si="188"/>
        <v>1</v>
      </c>
      <c r="N185" s="120">
        <f t="shared" si="181"/>
        <v>1.0237191385482711</v>
      </c>
      <c r="O185" s="113">
        <f t="shared" si="184"/>
        <v>1.0237191299999999</v>
      </c>
      <c r="P185" s="113">
        <f t="shared" si="165"/>
        <v>1023.71913</v>
      </c>
      <c r="Q185" s="11">
        <f t="shared" si="178"/>
        <v>0</v>
      </c>
      <c r="R185" s="30">
        <f t="shared" si="174"/>
        <v>0</v>
      </c>
      <c r="S185" s="8">
        <f t="shared" si="166"/>
        <v>0</v>
      </c>
      <c r="T185" s="122">
        <f t="shared" si="175"/>
        <v>0.12559999999999999</v>
      </c>
      <c r="U185" s="121">
        <f t="shared" si="182"/>
        <v>16</v>
      </c>
      <c r="V185" s="121">
        <v>252</v>
      </c>
      <c r="W185" s="120">
        <f t="shared" si="183"/>
        <v>1.007540428</v>
      </c>
      <c r="X185" s="113">
        <f t="shared" si="168"/>
        <v>7.7192803899999998</v>
      </c>
      <c r="Y185" s="113">
        <f t="shared" si="169"/>
        <v>0</v>
      </c>
      <c r="Z185" s="125" t="str">
        <f t="shared" si="179"/>
        <v>A+J=</v>
      </c>
      <c r="AA185" s="118">
        <f t="shared" si="180"/>
        <v>44854</v>
      </c>
      <c r="AB185" s="4"/>
      <c r="AD185" s="171">
        <f>[2]Plan1!$A239</f>
        <v>44137</v>
      </c>
      <c r="AE185" s="143" t="str">
        <f>[2]Plan1!$C239</f>
        <v>Finados</v>
      </c>
      <c r="AG185" s="133">
        <f t="shared" si="193"/>
        <v>9</v>
      </c>
      <c r="AH185" s="135">
        <f t="shared" si="194"/>
        <v>44946</v>
      </c>
      <c r="AI185" s="135">
        <f t="shared" si="189"/>
        <v>44945</v>
      </c>
      <c r="AJ185" s="135">
        <f t="shared" si="190"/>
        <v>44946</v>
      </c>
      <c r="AK185" s="135">
        <f t="shared" si="191"/>
        <v>44979</v>
      </c>
      <c r="AL185" s="133">
        <f t="shared" si="19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70"/>
        <v>44847</v>
      </c>
      <c r="B186" s="113">
        <f t="shared" si="162"/>
        <v>1031.4384103899999</v>
      </c>
      <c r="C186" s="113">
        <f t="shared" si="176"/>
        <v>1000</v>
      </c>
      <c r="D186" s="114">
        <f t="shared" si="171"/>
        <v>6411.95</v>
      </c>
      <c r="E186" s="115">
        <f t="shared" si="185"/>
        <v>6388.87</v>
      </c>
      <c r="F186" s="116">
        <f t="shared" si="186"/>
        <v>44793</v>
      </c>
      <c r="G186" s="117">
        <f t="shared" si="163"/>
        <v>-3.599529004437052E-3</v>
      </c>
      <c r="H186" s="118">
        <f t="shared" si="177"/>
        <v>44854</v>
      </c>
      <c r="I186" s="118">
        <f t="shared" si="164"/>
        <v>44854</v>
      </c>
      <c r="J186" s="119">
        <f t="shared" si="172"/>
        <v>21</v>
      </c>
      <c r="K186" s="119">
        <f t="shared" si="187"/>
        <v>16</v>
      </c>
      <c r="L186" s="8">
        <f t="shared" si="173"/>
        <v>1</v>
      </c>
      <c r="M186" s="120">
        <f t="shared" si="188"/>
        <v>1</v>
      </c>
      <c r="N186" s="120">
        <f t="shared" si="181"/>
        <v>1.0237191385482711</v>
      </c>
      <c r="O186" s="113">
        <f t="shared" si="184"/>
        <v>1.0237191299999999</v>
      </c>
      <c r="P186" s="113">
        <f t="shared" si="165"/>
        <v>1023.71913</v>
      </c>
      <c r="Q186" s="11">
        <f t="shared" si="178"/>
        <v>0</v>
      </c>
      <c r="R186" s="30">
        <f t="shared" si="174"/>
        <v>0</v>
      </c>
      <c r="S186" s="8">
        <f t="shared" si="166"/>
        <v>0</v>
      </c>
      <c r="T186" s="122">
        <f t="shared" si="175"/>
        <v>0.12559999999999999</v>
      </c>
      <c r="U186" s="121">
        <f t="shared" si="182"/>
        <v>16</v>
      </c>
      <c r="V186" s="121">
        <v>252</v>
      </c>
      <c r="W186" s="120">
        <f t="shared" si="183"/>
        <v>1.007540428</v>
      </c>
      <c r="X186" s="113">
        <f t="shared" si="168"/>
        <v>7.7192803899999998</v>
      </c>
      <c r="Y186" s="113">
        <f t="shared" si="169"/>
        <v>0</v>
      </c>
      <c r="Z186" s="125" t="str">
        <f t="shared" si="179"/>
        <v>A+J=</v>
      </c>
      <c r="AA186" s="118">
        <f t="shared" si="180"/>
        <v>44854</v>
      </c>
      <c r="AB186" s="4"/>
      <c r="AD186" s="171">
        <f>[2]Plan1!$A240</f>
        <v>44150</v>
      </c>
      <c r="AE186" s="143" t="str">
        <f>[2]Plan1!$C240</f>
        <v>Proclamação da República</v>
      </c>
      <c r="AG186" s="133">
        <f t="shared" si="193"/>
        <v>10</v>
      </c>
      <c r="AH186" s="135">
        <f t="shared" si="194"/>
        <v>44977</v>
      </c>
      <c r="AI186" s="135">
        <f t="shared" si="189"/>
        <v>44974</v>
      </c>
      <c r="AJ186" s="135">
        <f t="shared" si="190"/>
        <v>44979</v>
      </c>
      <c r="AK186" s="135">
        <f t="shared" si="191"/>
        <v>45005</v>
      </c>
      <c r="AL186" s="133">
        <f t="shared" si="192"/>
        <v>18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70"/>
        <v>44848</v>
      </c>
      <c r="B187" s="113">
        <f t="shared" si="162"/>
        <v>1031.9227933299999</v>
      </c>
      <c r="C187" s="113">
        <f t="shared" si="176"/>
        <v>1000</v>
      </c>
      <c r="D187" s="114">
        <f t="shared" si="171"/>
        <v>6411.95</v>
      </c>
      <c r="E187" s="115">
        <f t="shared" si="185"/>
        <v>6388.87</v>
      </c>
      <c r="F187" s="116">
        <f t="shared" si="186"/>
        <v>44793</v>
      </c>
      <c r="G187" s="117">
        <f t="shared" si="163"/>
        <v>-3.599529004437052E-3</v>
      </c>
      <c r="H187" s="118">
        <f t="shared" si="177"/>
        <v>44854</v>
      </c>
      <c r="I187" s="118">
        <f t="shared" si="164"/>
        <v>44854</v>
      </c>
      <c r="J187" s="119">
        <f t="shared" si="172"/>
        <v>21</v>
      </c>
      <c r="K187" s="119">
        <f t="shared" si="187"/>
        <v>17</v>
      </c>
      <c r="L187" s="8">
        <f t="shared" si="173"/>
        <v>1</v>
      </c>
      <c r="M187" s="120">
        <f t="shared" si="188"/>
        <v>1</v>
      </c>
      <c r="N187" s="120">
        <f t="shared" si="181"/>
        <v>1.0237191385482711</v>
      </c>
      <c r="O187" s="113">
        <f t="shared" si="184"/>
        <v>1.0237191299999999</v>
      </c>
      <c r="P187" s="113">
        <f t="shared" si="165"/>
        <v>1023.71913</v>
      </c>
      <c r="Q187" s="11">
        <f t="shared" si="178"/>
        <v>0</v>
      </c>
      <c r="R187" s="30">
        <f t="shared" si="174"/>
        <v>0</v>
      </c>
      <c r="S187" s="8">
        <f t="shared" si="166"/>
        <v>0</v>
      </c>
      <c r="T187" s="122">
        <f t="shared" si="175"/>
        <v>0.12559999999999999</v>
      </c>
      <c r="U187" s="121">
        <f t="shared" si="182"/>
        <v>17</v>
      </c>
      <c r="V187" s="121">
        <v>252</v>
      </c>
      <c r="W187" s="120">
        <f t="shared" si="183"/>
        <v>1.0080135880000001</v>
      </c>
      <c r="X187" s="113">
        <f t="shared" si="168"/>
        <v>8.2036633299999995</v>
      </c>
      <c r="Y187" s="113">
        <f t="shared" si="169"/>
        <v>0</v>
      </c>
      <c r="Z187" s="125" t="str">
        <f t="shared" si="179"/>
        <v>A+J=</v>
      </c>
      <c r="AA187" s="118">
        <f t="shared" si="180"/>
        <v>44854</v>
      </c>
      <c r="AB187" s="4"/>
      <c r="AD187" s="171">
        <f>[2]Plan1!$A241</f>
        <v>44190</v>
      </c>
      <c r="AE187" s="143" t="str">
        <f>[2]Plan1!$C241</f>
        <v>Natal</v>
      </c>
      <c r="AG187" s="133">
        <f t="shared" si="193"/>
        <v>11</v>
      </c>
      <c r="AH187" s="135">
        <f t="shared" si="194"/>
        <v>45005</v>
      </c>
      <c r="AI187" s="135">
        <f t="shared" si="189"/>
        <v>45002</v>
      </c>
      <c r="AJ187" s="135">
        <f t="shared" si="190"/>
        <v>45005</v>
      </c>
      <c r="AK187" s="135">
        <f t="shared" si="191"/>
        <v>45036</v>
      </c>
      <c r="AL187" s="133">
        <f t="shared" si="19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70"/>
        <v>44849</v>
      </c>
      <c r="B188" s="113">
        <f t="shared" si="162"/>
        <v>1032.40740456</v>
      </c>
      <c r="C188" s="113">
        <f t="shared" si="176"/>
        <v>1000</v>
      </c>
      <c r="D188" s="114">
        <f t="shared" si="171"/>
        <v>6411.95</v>
      </c>
      <c r="E188" s="115">
        <f t="shared" si="185"/>
        <v>6388.87</v>
      </c>
      <c r="F188" s="116">
        <f t="shared" si="186"/>
        <v>44793</v>
      </c>
      <c r="G188" s="117">
        <f t="shared" si="163"/>
        <v>-3.599529004437052E-3</v>
      </c>
      <c r="H188" s="118">
        <f t="shared" si="177"/>
        <v>44854</v>
      </c>
      <c r="I188" s="118">
        <f t="shared" si="164"/>
        <v>44854</v>
      </c>
      <c r="J188" s="119">
        <f t="shared" si="172"/>
        <v>21</v>
      </c>
      <c r="K188" s="119">
        <f t="shared" si="187"/>
        <v>18</v>
      </c>
      <c r="L188" s="8">
        <f t="shared" si="173"/>
        <v>1</v>
      </c>
      <c r="M188" s="120">
        <f t="shared" si="188"/>
        <v>1</v>
      </c>
      <c r="N188" s="120">
        <f t="shared" si="181"/>
        <v>1.0237191385482711</v>
      </c>
      <c r="O188" s="113">
        <f t="shared" si="184"/>
        <v>1.0237191299999999</v>
      </c>
      <c r="P188" s="113">
        <f t="shared" si="165"/>
        <v>1023.71913</v>
      </c>
      <c r="Q188" s="11">
        <f t="shared" si="178"/>
        <v>0</v>
      </c>
      <c r="R188" s="30">
        <f t="shared" si="174"/>
        <v>0</v>
      </c>
      <c r="S188" s="8">
        <f t="shared" si="166"/>
        <v>0</v>
      </c>
      <c r="T188" s="122">
        <f t="shared" si="175"/>
        <v>0.12559999999999999</v>
      </c>
      <c r="U188" s="121">
        <f t="shared" si="182"/>
        <v>18</v>
      </c>
      <c r="V188" s="121">
        <v>252</v>
      </c>
      <c r="W188" s="120">
        <f t="shared" si="183"/>
        <v>1.008486971</v>
      </c>
      <c r="X188" s="113">
        <f t="shared" si="168"/>
        <v>8.68827456</v>
      </c>
      <c r="Y188" s="113">
        <f t="shared" si="169"/>
        <v>0</v>
      </c>
      <c r="Z188" s="125" t="str">
        <f t="shared" si="179"/>
        <v>A+J=</v>
      </c>
      <c r="AA188" s="118">
        <f t="shared" si="180"/>
        <v>44854</v>
      </c>
      <c r="AB188" s="4"/>
      <c r="AD188" s="171">
        <f>[2]Plan1!$A242</f>
        <v>44197</v>
      </c>
      <c r="AE188" s="143" t="str">
        <f>[2]Plan1!$C242</f>
        <v>Confraternização Universal</v>
      </c>
      <c r="AG188" s="133">
        <f t="shared" si="193"/>
        <v>12</v>
      </c>
      <c r="AH188" s="135">
        <f t="shared" si="194"/>
        <v>45036</v>
      </c>
      <c r="AI188" s="135">
        <f t="shared" si="189"/>
        <v>45035</v>
      </c>
      <c r="AJ188" s="135">
        <f t="shared" si="190"/>
        <v>45036</v>
      </c>
      <c r="AK188" s="135">
        <f t="shared" si="191"/>
        <v>45068</v>
      </c>
      <c r="AL188" s="133">
        <f t="shared" si="192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70"/>
        <v>44850</v>
      </c>
      <c r="B189" s="113">
        <f t="shared" si="162"/>
        <v>1032.40740456</v>
      </c>
      <c r="C189" s="113">
        <f t="shared" si="176"/>
        <v>1000</v>
      </c>
      <c r="D189" s="114">
        <f t="shared" si="171"/>
        <v>6411.95</v>
      </c>
      <c r="E189" s="115">
        <f t="shared" si="185"/>
        <v>6388.87</v>
      </c>
      <c r="F189" s="116">
        <f t="shared" si="186"/>
        <v>44793</v>
      </c>
      <c r="G189" s="117">
        <f t="shared" si="163"/>
        <v>-3.599529004437052E-3</v>
      </c>
      <c r="H189" s="118">
        <f t="shared" si="177"/>
        <v>44854</v>
      </c>
      <c r="I189" s="118">
        <f t="shared" si="164"/>
        <v>44854</v>
      </c>
      <c r="J189" s="119">
        <f t="shared" si="172"/>
        <v>21</v>
      </c>
      <c r="K189" s="119">
        <f t="shared" si="187"/>
        <v>18</v>
      </c>
      <c r="L189" s="8">
        <f t="shared" si="173"/>
        <v>1</v>
      </c>
      <c r="M189" s="120">
        <f t="shared" si="188"/>
        <v>1</v>
      </c>
      <c r="N189" s="120">
        <f t="shared" si="181"/>
        <v>1.0237191385482711</v>
      </c>
      <c r="O189" s="113">
        <f t="shared" si="184"/>
        <v>1.0237191299999999</v>
      </c>
      <c r="P189" s="113">
        <f t="shared" si="165"/>
        <v>1023.71913</v>
      </c>
      <c r="Q189" s="11">
        <f t="shared" si="178"/>
        <v>0</v>
      </c>
      <c r="R189" s="30">
        <f t="shared" si="174"/>
        <v>0</v>
      </c>
      <c r="S189" s="8">
        <f t="shared" si="166"/>
        <v>0</v>
      </c>
      <c r="T189" s="122">
        <f t="shared" si="175"/>
        <v>0.12559999999999999</v>
      </c>
      <c r="U189" s="121">
        <f t="shared" si="182"/>
        <v>18</v>
      </c>
      <c r="V189" s="121">
        <v>252</v>
      </c>
      <c r="W189" s="120">
        <f t="shared" si="183"/>
        <v>1.008486971</v>
      </c>
      <c r="X189" s="113">
        <f t="shared" si="168"/>
        <v>8.68827456</v>
      </c>
      <c r="Y189" s="113">
        <f t="shared" si="169"/>
        <v>0</v>
      </c>
      <c r="Z189" s="125" t="str">
        <f t="shared" si="179"/>
        <v>A+J=</v>
      </c>
      <c r="AA189" s="118">
        <f t="shared" si="180"/>
        <v>44854</v>
      </c>
      <c r="AB189" s="4"/>
      <c r="AD189" s="171">
        <f>[2]Plan1!$A243</f>
        <v>44242</v>
      </c>
      <c r="AE189" s="143" t="str">
        <f>[2]Plan1!$C243</f>
        <v>Carnaval</v>
      </c>
      <c r="AG189" s="133">
        <f t="shared" si="193"/>
        <v>13</v>
      </c>
      <c r="AH189" s="135">
        <f t="shared" si="194"/>
        <v>45066</v>
      </c>
      <c r="AI189" s="135">
        <f t="shared" si="189"/>
        <v>45065</v>
      </c>
      <c r="AJ189" s="135">
        <f t="shared" si="190"/>
        <v>45068</v>
      </c>
      <c r="AK189" s="135">
        <f t="shared" si="191"/>
        <v>45097</v>
      </c>
      <c r="AL189" s="133">
        <f t="shared" si="192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70"/>
        <v>44851</v>
      </c>
      <c r="B190" s="113">
        <f t="shared" si="162"/>
        <v>1032.40740456</v>
      </c>
      <c r="C190" s="113">
        <f t="shared" si="176"/>
        <v>1000</v>
      </c>
      <c r="D190" s="114">
        <f t="shared" si="171"/>
        <v>6411.95</v>
      </c>
      <c r="E190" s="115">
        <f t="shared" si="185"/>
        <v>6388.87</v>
      </c>
      <c r="F190" s="116">
        <f t="shared" si="186"/>
        <v>44793</v>
      </c>
      <c r="G190" s="117">
        <f t="shared" si="163"/>
        <v>-3.599529004437052E-3</v>
      </c>
      <c r="H190" s="118">
        <f t="shared" si="177"/>
        <v>44854</v>
      </c>
      <c r="I190" s="118">
        <f t="shared" si="164"/>
        <v>44854</v>
      </c>
      <c r="J190" s="119">
        <f t="shared" si="172"/>
        <v>21</v>
      </c>
      <c r="K190" s="119">
        <f t="shared" si="187"/>
        <v>18</v>
      </c>
      <c r="L190" s="8">
        <f t="shared" si="173"/>
        <v>1</v>
      </c>
      <c r="M190" s="120">
        <f t="shared" si="188"/>
        <v>1</v>
      </c>
      <c r="N190" s="120">
        <f t="shared" si="181"/>
        <v>1.0237191385482711</v>
      </c>
      <c r="O190" s="113">
        <f t="shared" si="184"/>
        <v>1.0237191299999999</v>
      </c>
      <c r="P190" s="113">
        <f t="shared" si="165"/>
        <v>1023.71913</v>
      </c>
      <c r="Q190" s="11">
        <f t="shared" si="178"/>
        <v>0</v>
      </c>
      <c r="R190" s="30">
        <f t="shared" si="174"/>
        <v>0</v>
      </c>
      <c r="S190" s="8">
        <f t="shared" si="166"/>
        <v>0</v>
      </c>
      <c r="T190" s="122">
        <f t="shared" si="175"/>
        <v>0.12559999999999999</v>
      </c>
      <c r="U190" s="121">
        <f t="shared" si="182"/>
        <v>18</v>
      </c>
      <c r="V190" s="121">
        <v>252</v>
      </c>
      <c r="W190" s="120">
        <f t="shared" si="183"/>
        <v>1.008486971</v>
      </c>
      <c r="X190" s="113">
        <f t="shared" si="168"/>
        <v>8.68827456</v>
      </c>
      <c r="Y190" s="113">
        <f t="shared" si="169"/>
        <v>0</v>
      </c>
      <c r="Z190" s="125" t="str">
        <f t="shared" si="179"/>
        <v>A+J=</v>
      </c>
      <c r="AA190" s="118">
        <f t="shared" si="180"/>
        <v>44854</v>
      </c>
      <c r="AB190" s="4"/>
      <c r="AD190" s="171">
        <f>[2]Plan1!$A244</f>
        <v>44243</v>
      </c>
      <c r="AE190" s="143" t="str">
        <f>[2]Plan1!$C244</f>
        <v>Carnaval</v>
      </c>
      <c r="AG190" s="133">
        <f t="shared" si="193"/>
        <v>14</v>
      </c>
      <c r="AH190" s="135">
        <f t="shared" si="194"/>
        <v>45097</v>
      </c>
      <c r="AI190" s="135">
        <f t="shared" si="189"/>
        <v>45096</v>
      </c>
      <c r="AJ190" s="135">
        <f t="shared" si="190"/>
        <v>45097</v>
      </c>
      <c r="AK190" s="135">
        <f t="shared" si="191"/>
        <v>45127</v>
      </c>
      <c r="AL190" s="133">
        <f t="shared" si="19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70"/>
        <v>44852</v>
      </c>
      <c r="B191" s="113">
        <f t="shared" si="162"/>
        <v>1032.8922430600001</v>
      </c>
      <c r="C191" s="113">
        <f t="shared" si="176"/>
        <v>1000</v>
      </c>
      <c r="D191" s="114">
        <f t="shared" si="171"/>
        <v>6411.95</v>
      </c>
      <c r="E191" s="115">
        <f t="shared" si="185"/>
        <v>6388.87</v>
      </c>
      <c r="F191" s="116">
        <f t="shared" si="186"/>
        <v>44793</v>
      </c>
      <c r="G191" s="117">
        <f t="shared" si="163"/>
        <v>-3.599529004437052E-3</v>
      </c>
      <c r="H191" s="118">
        <f t="shared" si="177"/>
        <v>44854</v>
      </c>
      <c r="I191" s="118">
        <f t="shared" si="164"/>
        <v>44854</v>
      </c>
      <c r="J191" s="119">
        <f t="shared" si="172"/>
        <v>21</v>
      </c>
      <c r="K191" s="119">
        <f t="shared" si="187"/>
        <v>19</v>
      </c>
      <c r="L191" s="8">
        <f t="shared" si="173"/>
        <v>1</v>
      </c>
      <c r="M191" s="120">
        <f t="shared" si="188"/>
        <v>1</v>
      </c>
      <c r="N191" s="120">
        <f t="shared" si="181"/>
        <v>1.0237191385482711</v>
      </c>
      <c r="O191" s="113">
        <f t="shared" si="184"/>
        <v>1.0237191299999999</v>
      </c>
      <c r="P191" s="113">
        <f t="shared" si="165"/>
        <v>1023.71913</v>
      </c>
      <c r="Q191" s="11">
        <f t="shared" si="178"/>
        <v>0</v>
      </c>
      <c r="R191" s="30">
        <f t="shared" si="174"/>
        <v>0</v>
      </c>
      <c r="S191" s="8">
        <f t="shared" si="166"/>
        <v>0</v>
      </c>
      <c r="T191" s="122">
        <f t="shared" si="175"/>
        <v>0.12559999999999999</v>
      </c>
      <c r="U191" s="121">
        <f t="shared" si="182"/>
        <v>19</v>
      </c>
      <c r="V191" s="121">
        <v>252</v>
      </c>
      <c r="W191" s="120">
        <f t="shared" si="183"/>
        <v>1.008960576</v>
      </c>
      <c r="X191" s="113">
        <f t="shared" si="168"/>
        <v>9.1731130600000004</v>
      </c>
      <c r="Y191" s="113">
        <f t="shared" si="169"/>
        <v>0</v>
      </c>
      <c r="Z191" s="125" t="str">
        <f t="shared" si="179"/>
        <v>A+J=</v>
      </c>
      <c r="AA191" s="118">
        <f t="shared" si="180"/>
        <v>44854</v>
      </c>
      <c r="AB191" s="4"/>
      <c r="AD191" s="171">
        <f>[2]Plan1!$A245</f>
        <v>44288</v>
      </c>
      <c r="AE191" s="143" t="str">
        <f>[2]Plan1!$C245</f>
        <v>Paixão de Cristo</v>
      </c>
      <c r="AG191" s="133">
        <f t="shared" si="193"/>
        <v>15</v>
      </c>
      <c r="AH191" s="135">
        <f t="shared" ref="AH191:AH254" si="195">EDATE(AH190,1)</f>
        <v>45127</v>
      </c>
      <c r="AI191" s="135">
        <f t="shared" si="189"/>
        <v>45126</v>
      </c>
      <c r="AJ191" s="135">
        <f t="shared" si="190"/>
        <v>45127</v>
      </c>
      <c r="AK191" s="135">
        <f t="shared" ref="AK191:AK235" si="196">AJ192</f>
        <v>45159</v>
      </c>
      <c r="AL191" s="133">
        <f t="shared" si="19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70"/>
        <v>44853</v>
      </c>
      <c r="B192" s="113">
        <f t="shared" si="162"/>
        <v>1033.3773088299999</v>
      </c>
      <c r="C192" s="113">
        <f t="shared" si="176"/>
        <v>1000</v>
      </c>
      <c r="D192" s="114">
        <f t="shared" si="171"/>
        <v>6411.95</v>
      </c>
      <c r="E192" s="115">
        <f t="shared" si="185"/>
        <v>6388.87</v>
      </c>
      <c r="F192" s="116">
        <f t="shared" si="186"/>
        <v>44793</v>
      </c>
      <c r="G192" s="117">
        <f t="shared" si="163"/>
        <v>-3.599529004437052E-3</v>
      </c>
      <c r="H192" s="118">
        <f t="shared" si="177"/>
        <v>44854</v>
      </c>
      <c r="I192" s="118">
        <f t="shared" si="164"/>
        <v>44854</v>
      </c>
      <c r="J192" s="119">
        <f t="shared" si="172"/>
        <v>21</v>
      </c>
      <c r="K192" s="119">
        <f t="shared" si="187"/>
        <v>20</v>
      </c>
      <c r="L192" s="8">
        <f t="shared" si="173"/>
        <v>1</v>
      </c>
      <c r="M192" s="120">
        <f t="shared" si="188"/>
        <v>1</v>
      </c>
      <c r="N192" s="120">
        <f t="shared" si="181"/>
        <v>1.0237191385482711</v>
      </c>
      <c r="O192" s="113">
        <f t="shared" si="184"/>
        <v>1.0237191299999999</v>
      </c>
      <c r="P192" s="113">
        <f t="shared" si="165"/>
        <v>1023.71913</v>
      </c>
      <c r="Q192" s="11">
        <f t="shared" si="178"/>
        <v>0</v>
      </c>
      <c r="R192" s="30">
        <f t="shared" si="174"/>
        <v>0</v>
      </c>
      <c r="S192" s="8">
        <f t="shared" si="166"/>
        <v>0</v>
      </c>
      <c r="T192" s="122">
        <f t="shared" si="175"/>
        <v>0.12559999999999999</v>
      </c>
      <c r="U192" s="121">
        <f t="shared" si="182"/>
        <v>20</v>
      </c>
      <c r="V192" s="121">
        <v>252</v>
      </c>
      <c r="W192" s="120">
        <f t="shared" si="183"/>
        <v>1.009434403</v>
      </c>
      <c r="X192" s="113">
        <f t="shared" si="168"/>
        <v>9.6581788300000007</v>
      </c>
      <c r="Y192" s="113">
        <f t="shared" si="169"/>
        <v>0</v>
      </c>
      <c r="Z192" s="125" t="str">
        <f t="shared" si="179"/>
        <v>A+J=</v>
      </c>
      <c r="AA192" s="118">
        <f t="shared" si="180"/>
        <v>44854</v>
      </c>
      <c r="AB192" s="4"/>
      <c r="AD192" s="171">
        <f>[2]Plan1!$A246</f>
        <v>44307</v>
      </c>
      <c r="AE192" s="143" t="str">
        <f>[2]Plan1!$C246</f>
        <v>Tiradentes</v>
      </c>
      <c r="AG192" s="133">
        <f t="shared" si="193"/>
        <v>16</v>
      </c>
      <c r="AH192" s="135">
        <f t="shared" si="195"/>
        <v>45158</v>
      </c>
      <c r="AI192" s="135">
        <f t="shared" si="189"/>
        <v>45156</v>
      </c>
      <c r="AJ192" s="135">
        <f t="shared" si="190"/>
        <v>45159</v>
      </c>
      <c r="AK192" s="135">
        <f t="shared" si="196"/>
        <v>45189</v>
      </c>
      <c r="AL192" s="133">
        <f t="shared" si="192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5" x14ac:dyDescent="0.2">
      <c r="A193" s="112">
        <f t="shared" si="170"/>
        <v>44854</v>
      </c>
      <c r="B193" s="113">
        <f t="shared" si="162"/>
        <v>1033.86260186</v>
      </c>
      <c r="C193" s="113">
        <f t="shared" si="176"/>
        <v>1000</v>
      </c>
      <c r="D193" s="114">
        <f t="shared" si="171"/>
        <v>6411.95</v>
      </c>
      <c r="E193" s="115">
        <f t="shared" si="185"/>
        <v>6388.87</v>
      </c>
      <c r="F193" s="116">
        <f t="shared" si="186"/>
        <v>44793</v>
      </c>
      <c r="G193" s="117">
        <f t="shared" si="163"/>
        <v>-3.599529004437052E-3</v>
      </c>
      <c r="H193" s="118">
        <f t="shared" si="177"/>
        <v>44886</v>
      </c>
      <c r="I193" s="118">
        <f t="shared" si="164"/>
        <v>44854</v>
      </c>
      <c r="J193" s="119">
        <f t="shared" si="172"/>
        <v>21</v>
      </c>
      <c r="K193" s="119">
        <f t="shared" si="187"/>
        <v>21</v>
      </c>
      <c r="L193" s="8">
        <f t="shared" si="173"/>
        <v>1</v>
      </c>
      <c r="M193" s="120">
        <f t="shared" si="188"/>
        <v>1</v>
      </c>
      <c r="N193" s="120">
        <f t="shared" si="181"/>
        <v>1.0237191385482711</v>
      </c>
      <c r="O193" s="113">
        <f t="shared" si="184"/>
        <v>1.0237191299999999</v>
      </c>
      <c r="P193" s="113">
        <f t="shared" si="165"/>
        <v>1023.71913</v>
      </c>
      <c r="Q193" s="11">
        <f t="shared" si="178"/>
        <v>6</v>
      </c>
      <c r="R193" s="30">
        <f t="shared" si="174"/>
        <v>0</v>
      </c>
      <c r="S193" s="8">
        <f t="shared" si="166"/>
        <v>0</v>
      </c>
      <c r="T193" s="122">
        <f t="shared" si="175"/>
        <v>0.12559999999999999</v>
      </c>
      <c r="U193" s="121">
        <f t="shared" si="182"/>
        <v>21</v>
      </c>
      <c r="V193" s="121">
        <v>252</v>
      </c>
      <c r="W193" s="120">
        <f t="shared" si="183"/>
        <v>1.0099084519999999</v>
      </c>
      <c r="X193" s="113">
        <f t="shared" si="168"/>
        <v>10.14347186</v>
      </c>
      <c r="Y193" s="113">
        <f t="shared" si="169"/>
        <v>10.14347186</v>
      </c>
      <c r="Z193" s="125" t="str">
        <f t="shared" si="179"/>
        <v>A+J=</v>
      </c>
      <c r="AA193" s="118">
        <f t="shared" si="180"/>
        <v>44854</v>
      </c>
      <c r="AB193" s="190"/>
      <c r="AC193" s="190" t="s">
        <v>119</v>
      </c>
      <c r="AD193" s="171">
        <f>[2]Plan1!$A247</f>
        <v>44317</v>
      </c>
      <c r="AE193" s="143" t="str">
        <f>[2]Plan1!$C247</f>
        <v>Dia do Trabalho</v>
      </c>
      <c r="AG193" s="133">
        <f t="shared" si="193"/>
        <v>17</v>
      </c>
      <c r="AH193" s="135">
        <f t="shared" si="195"/>
        <v>45189</v>
      </c>
      <c r="AI193" s="135">
        <f t="shared" si="189"/>
        <v>45188</v>
      </c>
      <c r="AJ193" s="135">
        <f t="shared" si="190"/>
        <v>45189</v>
      </c>
      <c r="AK193" s="135">
        <f t="shared" si="196"/>
        <v>45219</v>
      </c>
      <c r="AL193" s="133">
        <f t="shared" si="192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" x14ac:dyDescent="0.2">
      <c r="A194" s="112">
        <f t="shared" si="170"/>
        <v>44855</v>
      </c>
      <c r="B194" s="113">
        <f t="shared" si="162"/>
        <v>1034.5543739715981</v>
      </c>
      <c r="C194" s="113">
        <f t="shared" si="176"/>
        <v>1000</v>
      </c>
      <c r="D194" s="114">
        <f t="shared" si="171"/>
        <v>6388.87</v>
      </c>
      <c r="E194" s="115">
        <f t="shared" si="185"/>
        <v>6370.34</v>
      </c>
      <c r="F194" s="116">
        <f t="shared" si="186"/>
        <v>44824</v>
      </c>
      <c r="G194" s="117">
        <f t="shared" si="163"/>
        <v>-2.9003564010536831E-3</v>
      </c>
      <c r="H194" s="118">
        <f t="shared" si="177"/>
        <v>44886</v>
      </c>
      <c r="I194" s="118">
        <f t="shared" si="164"/>
        <v>44886</v>
      </c>
      <c r="J194" s="119">
        <f t="shared" si="172"/>
        <v>20</v>
      </c>
      <c r="K194" s="119">
        <f t="shared" si="187"/>
        <v>1</v>
      </c>
      <c r="L194" s="8">
        <f t="shared" si="173"/>
        <v>1</v>
      </c>
      <c r="M194" s="120">
        <f t="shared" si="188"/>
        <v>1</v>
      </c>
      <c r="N194" s="120">
        <f t="shared" si="181"/>
        <v>1.0237191385482711</v>
      </c>
      <c r="O194" s="113">
        <f t="shared" si="184"/>
        <v>1.0237191299999999</v>
      </c>
      <c r="P194" s="113">
        <f t="shared" si="165"/>
        <v>1023.71913</v>
      </c>
      <c r="Q194" s="11">
        <f t="shared" si="178"/>
        <v>0</v>
      </c>
      <c r="R194" s="30">
        <f t="shared" si="174"/>
        <v>0</v>
      </c>
      <c r="S194" s="8">
        <f t="shared" si="166"/>
        <v>0</v>
      </c>
      <c r="T194" s="122">
        <f t="shared" si="175"/>
        <v>0.12559999999999999</v>
      </c>
      <c r="U194" s="121">
        <f t="shared" si="182"/>
        <v>1</v>
      </c>
      <c r="V194" s="121">
        <v>252</v>
      </c>
      <c r="W194" s="120">
        <f t="shared" si="183"/>
        <v>1.000469619</v>
      </c>
      <c r="X194" s="189">
        <f>TRUNC((P194*(W194-1)),8)+(X$193*W194)+(0.02*X$193)+(((A194-A$193)/30)*0.01*X$193)</f>
        <v>10.835243971598087</v>
      </c>
      <c r="Y194" s="113">
        <f t="shared" si="169"/>
        <v>0</v>
      </c>
      <c r="Z194" s="125" t="str">
        <f t="shared" si="179"/>
        <v>A+J=</v>
      </c>
      <c r="AA194" s="118">
        <f t="shared" si="180"/>
        <v>44886</v>
      </c>
      <c r="AB194" s="191" t="s">
        <v>113</v>
      </c>
      <c r="AC194" s="189">
        <f>X193</f>
        <v>10.14347186</v>
      </c>
      <c r="AD194" s="171">
        <f>[2]Plan1!$A248</f>
        <v>44350</v>
      </c>
      <c r="AE194" s="143" t="str">
        <f>[2]Plan1!$C248</f>
        <v>Corpus Christi</v>
      </c>
      <c r="AG194" s="133">
        <f t="shared" si="193"/>
        <v>18</v>
      </c>
      <c r="AH194" s="135">
        <f t="shared" si="195"/>
        <v>45219</v>
      </c>
      <c r="AI194" s="135">
        <f t="shared" si="189"/>
        <v>45218</v>
      </c>
      <c r="AJ194" s="135">
        <f t="shared" si="190"/>
        <v>45219</v>
      </c>
      <c r="AK194" s="135">
        <f t="shared" si="196"/>
        <v>45250</v>
      </c>
      <c r="AL194" s="133">
        <f t="shared" si="192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5" x14ac:dyDescent="0.2">
      <c r="A195" s="112">
        <f t="shared" si="170"/>
        <v>44856</v>
      </c>
      <c r="B195" s="113">
        <f t="shared" si="162"/>
        <v>1035.0435051377035</v>
      </c>
      <c r="C195" s="113">
        <f t="shared" si="176"/>
        <v>1000</v>
      </c>
      <c r="D195" s="114">
        <f t="shared" si="171"/>
        <v>6388.87</v>
      </c>
      <c r="E195" s="115">
        <f t="shared" si="185"/>
        <v>6370.34</v>
      </c>
      <c r="F195" s="116">
        <f t="shared" si="186"/>
        <v>44824</v>
      </c>
      <c r="G195" s="117">
        <f t="shared" si="163"/>
        <v>-2.9003564010536831E-3</v>
      </c>
      <c r="H195" s="118">
        <f t="shared" si="177"/>
        <v>44886</v>
      </c>
      <c r="I195" s="118">
        <f t="shared" si="164"/>
        <v>44886</v>
      </c>
      <c r="J195" s="119">
        <f t="shared" si="172"/>
        <v>20</v>
      </c>
      <c r="K195" s="119">
        <f t="shared" si="187"/>
        <v>2</v>
      </c>
      <c r="L195" s="8">
        <f t="shared" si="173"/>
        <v>1</v>
      </c>
      <c r="M195" s="120">
        <f t="shared" si="188"/>
        <v>1</v>
      </c>
      <c r="N195" s="120">
        <f t="shared" si="181"/>
        <v>1.0237191385482711</v>
      </c>
      <c r="O195" s="113">
        <f t="shared" si="184"/>
        <v>1.0237191299999999</v>
      </c>
      <c r="P195" s="113">
        <f t="shared" si="165"/>
        <v>1023.71913</v>
      </c>
      <c r="Q195" s="11">
        <f t="shared" si="178"/>
        <v>0</v>
      </c>
      <c r="R195" s="30">
        <f t="shared" si="174"/>
        <v>0</v>
      </c>
      <c r="S195" s="8">
        <f t="shared" si="166"/>
        <v>0</v>
      </c>
      <c r="T195" s="122">
        <f t="shared" si="175"/>
        <v>0.12559999999999999</v>
      </c>
      <c r="U195" s="121">
        <f t="shared" si="182"/>
        <v>2</v>
      </c>
      <c r="V195" s="121">
        <v>252</v>
      </c>
      <c r="W195" s="120">
        <f t="shared" si="183"/>
        <v>1.000939459</v>
      </c>
      <c r="X195" s="189">
        <f t="shared" ref="X195:X200" si="197">TRUNC((P195*(W195-1)),8)+(X$193*W195)+(0.02*X$193)+(((A195-A$193)/30)*0.01*X$193)</f>
        <v>11.324375137703457</v>
      </c>
      <c r="Y195" s="113">
        <f t="shared" si="169"/>
        <v>0</v>
      </c>
      <c r="Z195" s="125" t="str">
        <f t="shared" si="179"/>
        <v>A+J=</v>
      </c>
      <c r="AA195" s="118">
        <f t="shared" si="180"/>
        <v>44886</v>
      </c>
      <c r="AB195" s="191" t="s">
        <v>114</v>
      </c>
      <c r="AC195" s="190">
        <f>(((1+T193)^(5/252))-1)*X193</f>
        <v>2.3840220396136307E-2</v>
      </c>
      <c r="AD195" s="171">
        <f>[2]Plan1!$A249</f>
        <v>44446</v>
      </c>
      <c r="AE195" s="143" t="str">
        <f>[2]Plan1!$C249</f>
        <v>Independência do Brasil</v>
      </c>
      <c r="AG195" s="133">
        <f t="shared" si="193"/>
        <v>19</v>
      </c>
      <c r="AH195" s="135">
        <f t="shared" si="195"/>
        <v>45250</v>
      </c>
      <c r="AI195" s="135">
        <f t="shared" si="189"/>
        <v>45247</v>
      </c>
      <c r="AJ195" s="135">
        <f t="shared" si="190"/>
        <v>45250</v>
      </c>
      <c r="AK195" s="135">
        <f t="shared" si="196"/>
        <v>45280</v>
      </c>
      <c r="AL195" s="133">
        <f t="shared" si="192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5" x14ac:dyDescent="0.2">
      <c r="A196" s="112">
        <f t="shared" si="170"/>
        <v>44857</v>
      </c>
      <c r="B196" s="113">
        <f t="shared" si="162"/>
        <v>1035.0468862949901</v>
      </c>
      <c r="C196" s="113">
        <f t="shared" si="176"/>
        <v>1000</v>
      </c>
      <c r="D196" s="114">
        <f t="shared" si="171"/>
        <v>6388.87</v>
      </c>
      <c r="E196" s="115">
        <f t="shared" si="185"/>
        <v>6370.34</v>
      </c>
      <c r="F196" s="116">
        <f t="shared" si="186"/>
        <v>44824</v>
      </c>
      <c r="G196" s="117">
        <f t="shared" si="163"/>
        <v>-2.9003564010536831E-3</v>
      </c>
      <c r="H196" s="118">
        <f t="shared" si="177"/>
        <v>44886</v>
      </c>
      <c r="I196" s="118">
        <f t="shared" si="164"/>
        <v>44886</v>
      </c>
      <c r="J196" s="119">
        <f t="shared" si="172"/>
        <v>20</v>
      </c>
      <c r="K196" s="119">
        <f t="shared" si="187"/>
        <v>2</v>
      </c>
      <c r="L196" s="8">
        <f t="shared" si="173"/>
        <v>1</v>
      </c>
      <c r="M196" s="120">
        <f t="shared" si="188"/>
        <v>1</v>
      </c>
      <c r="N196" s="120">
        <f t="shared" si="181"/>
        <v>1.0237191385482711</v>
      </c>
      <c r="O196" s="113">
        <f t="shared" si="184"/>
        <v>1.0237191299999999</v>
      </c>
      <c r="P196" s="113">
        <f t="shared" si="165"/>
        <v>1023.71913</v>
      </c>
      <c r="Q196" s="11">
        <f t="shared" si="178"/>
        <v>0</v>
      </c>
      <c r="R196" s="30">
        <f t="shared" si="174"/>
        <v>0</v>
      </c>
      <c r="S196" s="8">
        <f t="shared" si="166"/>
        <v>0</v>
      </c>
      <c r="T196" s="122">
        <f t="shared" si="175"/>
        <v>0.12559999999999999</v>
      </c>
      <c r="U196" s="121">
        <f t="shared" si="182"/>
        <v>2</v>
      </c>
      <c r="V196" s="121">
        <v>252</v>
      </c>
      <c r="W196" s="120">
        <f t="shared" si="183"/>
        <v>1.000939459</v>
      </c>
      <c r="X196" s="189">
        <f t="shared" si="197"/>
        <v>11.327756294990124</v>
      </c>
      <c r="Y196" s="113">
        <f t="shared" si="169"/>
        <v>0</v>
      </c>
      <c r="Z196" s="125" t="str">
        <f t="shared" si="179"/>
        <v>A+J=</v>
      </c>
      <c r="AA196" s="118">
        <f t="shared" si="180"/>
        <v>44886</v>
      </c>
      <c r="AB196" s="191" t="s">
        <v>115</v>
      </c>
      <c r="AC196" s="190">
        <f>0.02*X193</f>
        <v>0.2028694372</v>
      </c>
      <c r="AD196" s="171">
        <f>[2]Plan1!$A250</f>
        <v>44481</v>
      </c>
      <c r="AE196" s="143" t="str">
        <f>[2]Plan1!$C250</f>
        <v>Nossa Sr.a Aparecida - Padroeira do Brasil</v>
      </c>
      <c r="AG196" s="133">
        <f t="shared" si="193"/>
        <v>20</v>
      </c>
      <c r="AH196" s="135">
        <f t="shared" si="195"/>
        <v>45280</v>
      </c>
      <c r="AI196" s="135">
        <f t="shared" si="189"/>
        <v>45279</v>
      </c>
      <c r="AJ196" s="135">
        <f t="shared" si="190"/>
        <v>45280</v>
      </c>
      <c r="AK196" s="135">
        <f t="shared" si="196"/>
        <v>45313</v>
      </c>
      <c r="AL196" s="133">
        <f t="shared" si="192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5" x14ac:dyDescent="0.2">
      <c r="A197" s="112">
        <f t="shared" si="170"/>
        <v>44858</v>
      </c>
      <c r="B197" s="113">
        <f t="shared" si="162"/>
        <v>1035.0502674522768</v>
      </c>
      <c r="C197" s="113">
        <f t="shared" si="176"/>
        <v>1000</v>
      </c>
      <c r="D197" s="114">
        <f t="shared" si="171"/>
        <v>6388.87</v>
      </c>
      <c r="E197" s="115">
        <f t="shared" si="185"/>
        <v>6370.34</v>
      </c>
      <c r="F197" s="116">
        <f t="shared" si="186"/>
        <v>44824</v>
      </c>
      <c r="G197" s="117">
        <f t="shared" si="163"/>
        <v>-2.9003564010536831E-3</v>
      </c>
      <c r="H197" s="118">
        <f t="shared" si="177"/>
        <v>44886</v>
      </c>
      <c r="I197" s="118">
        <f t="shared" si="164"/>
        <v>44886</v>
      </c>
      <c r="J197" s="119">
        <f t="shared" si="172"/>
        <v>20</v>
      </c>
      <c r="K197" s="119">
        <f t="shared" si="187"/>
        <v>2</v>
      </c>
      <c r="L197" s="8">
        <f t="shared" si="173"/>
        <v>1</v>
      </c>
      <c r="M197" s="120">
        <f t="shared" si="188"/>
        <v>1</v>
      </c>
      <c r="N197" s="120">
        <f t="shared" si="181"/>
        <v>1.0237191385482711</v>
      </c>
      <c r="O197" s="113">
        <f t="shared" si="184"/>
        <v>1.0237191299999999</v>
      </c>
      <c r="P197" s="113">
        <f t="shared" si="165"/>
        <v>1023.71913</v>
      </c>
      <c r="Q197" s="11">
        <f t="shared" si="178"/>
        <v>0</v>
      </c>
      <c r="R197" s="30">
        <f t="shared" si="174"/>
        <v>0</v>
      </c>
      <c r="S197" s="8">
        <f t="shared" si="166"/>
        <v>0</v>
      </c>
      <c r="T197" s="122">
        <f t="shared" si="175"/>
        <v>0.12559999999999999</v>
      </c>
      <c r="U197" s="121">
        <f t="shared" si="182"/>
        <v>2</v>
      </c>
      <c r="V197" s="121">
        <v>252</v>
      </c>
      <c r="W197" s="120">
        <f t="shared" si="183"/>
        <v>1.000939459</v>
      </c>
      <c r="X197" s="189">
        <f t="shared" si="197"/>
        <v>11.331137452276792</v>
      </c>
      <c r="Y197" s="113">
        <f t="shared" si="169"/>
        <v>0</v>
      </c>
      <c r="Z197" s="125" t="str">
        <f t="shared" si="179"/>
        <v>A+J=</v>
      </c>
      <c r="AA197" s="118">
        <f t="shared" si="180"/>
        <v>44886</v>
      </c>
      <c r="AB197" s="191" t="s">
        <v>116</v>
      </c>
      <c r="AC197" s="190">
        <f>(7/30)*0.01*X193</f>
        <v>2.3668101006666668E-2</v>
      </c>
      <c r="AD197" s="171">
        <f>[2]Plan1!$A251</f>
        <v>44502</v>
      </c>
      <c r="AE197" s="143" t="str">
        <f>[2]Plan1!$C251</f>
        <v>Finados</v>
      </c>
      <c r="AG197" s="133">
        <f t="shared" si="193"/>
        <v>21</v>
      </c>
      <c r="AH197" s="135">
        <f t="shared" si="195"/>
        <v>45311</v>
      </c>
      <c r="AI197" s="135">
        <f t="shared" si="189"/>
        <v>45310</v>
      </c>
      <c r="AJ197" s="135">
        <f t="shared" si="190"/>
        <v>45313</v>
      </c>
      <c r="AK197" s="135">
        <f t="shared" si="196"/>
        <v>45342</v>
      </c>
      <c r="AL197" s="133">
        <f t="shared" si="192"/>
        <v>19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5" x14ac:dyDescent="0.2">
      <c r="A198" s="112">
        <f t="shared" si="170"/>
        <v>44859</v>
      </c>
      <c r="B198" s="113">
        <f t="shared" si="162"/>
        <v>1035.5396260599459</v>
      </c>
      <c r="C198" s="113">
        <f t="shared" si="176"/>
        <v>1000</v>
      </c>
      <c r="D198" s="114">
        <f t="shared" si="171"/>
        <v>6388.87</v>
      </c>
      <c r="E198" s="115">
        <f t="shared" si="185"/>
        <v>6370.34</v>
      </c>
      <c r="F198" s="116">
        <f t="shared" si="186"/>
        <v>44824</v>
      </c>
      <c r="G198" s="117">
        <f t="shared" si="163"/>
        <v>-2.9003564010536831E-3</v>
      </c>
      <c r="H198" s="118">
        <f t="shared" si="177"/>
        <v>44886</v>
      </c>
      <c r="I198" s="118">
        <f t="shared" si="164"/>
        <v>44886</v>
      </c>
      <c r="J198" s="119">
        <f t="shared" si="172"/>
        <v>20</v>
      </c>
      <c r="K198" s="119">
        <f t="shared" si="187"/>
        <v>3</v>
      </c>
      <c r="L198" s="8">
        <f t="shared" si="173"/>
        <v>1</v>
      </c>
      <c r="M198" s="120">
        <f t="shared" si="188"/>
        <v>1</v>
      </c>
      <c r="N198" s="120">
        <f t="shared" si="181"/>
        <v>1.0237191385482711</v>
      </c>
      <c r="O198" s="113">
        <f t="shared" si="184"/>
        <v>1.0237191299999999</v>
      </c>
      <c r="P198" s="113">
        <f t="shared" si="165"/>
        <v>1023.71913</v>
      </c>
      <c r="Q198" s="11">
        <f t="shared" si="178"/>
        <v>0</v>
      </c>
      <c r="R198" s="30">
        <f t="shared" si="174"/>
        <v>0</v>
      </c>
      <c r="S198" s="8">
        <f t="shared" si="166"/>
        <v>0</v>
      </c>
      <c r="T198" s="122">
        <f t="shared" si="175"/>
        <v>0.12559999999999999</v>
      </c>
      <c r="U198" s="121">
        <f t="shared" si="182"/>
        <v>3</v>
      </c>
      <c r="V198" s="121">
        <v>252</v>
      </c>
      <c r="W198" s="120">
        <f t="shared" si="183"/>
        <v>1.0014095190000001</v>
      </c>
      <c r="X198" s="189">
        <f t="shared" si="197"/>
        <v>11.82049605994597</v>
      </c>
      <c r="Y198" s="113">
        <f t="shared" si="169"/>
        <v>0</v>
      </c>
      <c r="Z198" s="125" t="str">
        <f t="shared" si="179"/>
        <v>A+J=</v>
      </c>
      <c r="AA198" s="118">
        <f t="shared" si="180"/>
        <v>44886</v>
      </c>
      <c r="AB198" s="191" t="s">
        <v>63</v>
      </c>
      <c r="AC198" s="189">
        <f>SUM(AC194:AC197)</f>
        <v>10.393849618602804</v>
      </c>
      <c r="AD198" s="171">
        <f>[2]Plan1!$A252</f>
        <v>44515</v>
      </c>
      <c r="AE198" s="143" t="str">
        <f>[2]Plan1!$C252</f>
        <v>Proclamação da República</v>
      </c>
      <c r="AG198" s="133">
        <f t="shared" si="193"/>
        <v>22</v>
      </c>
      <c r="AH198" s="135">
        <f t="shared" si="195"/>
        <v>45342</v>
      </c>
      <c r="AI198" s="135">
        <f t="shared" si="189"/>
        <v>45341</v>
      </c>
      <c r="AJ198" s="135">
        <f t="shared" si="190"/>
        <v>45342</v>
      </c>
      <c r="AK198" s="135">
        <f t="shared" si="196"/>
        <v>45371</v>
      </c>
      <c r="AL198" s="133">
        <f t="shared" si="19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5" x14ac:dyDescent="0.2">
      <c r="A199" s="112">
        <f t="shared" si="170"/>
        <v>44860</v>
      </c>
      <c r="B199" s="113">
        <f t="shared" si="162"/>
        <v>1036.0292131593224</v>
      </c>
      <c r="C199" s="113">
        <f t="shared" si="176"/>
        <v>1000</v>
      </c>
      <c r="D199" s="114">
        <f t="shared" si="171"/>
        <v>6388.87</v>
      </c>
      <c r="E199" s="115">
        <f t="shared" si="185"/>
        <v>6370.34</v>
      </c>
      <c r="F199" s="116">
        <f t="shared" si="186"/>
        <v>44824</v>
      </c>
      <c r="G199" s="117">
        <f t="shared" si="163"/>
        <v>-2.9003564010536831E-3</v>
      </c>
      <c r="H199" s="118">
        <f t="shared" si="177"/>
        <v>44886</v>
      </c>
      <c r="I199" s="118">
        <f t="shared" si="164"/>
        <v>44886</v>
      </c>
      <c r="J199" s="119">
        <f t="shared" si="172"/>
        <v>20</v>
      </c>
      <c r="K199" s="119">
        <f t="shared" si="187"/>
        <v>4</v>
      </c>
      <c r="L199" s="8">
        <f t="shared" si="173"/>
        <v>1</v>
      </c>
      <c r="M199" s="120">
        <f t="shared" si="188"/>
        <v>1</v>
      </c>
      <c r="N199" s="120">
        <f t="shared" si="181"/>
        <v>1.0237191385482711</v>
      </c>
      <c r="O199" s="113">
        <f t="shared" si="184"/>
        <v>1.0237191299999999</v>
      </c>
      <c r="P199" s="113">
        <f t="shared" si="165"/>
        <v>1023.71913</v>
      </c>
      <c r="Q199" s="11">
        <f t="shared" si="178"/>
        <v>0</v>
      </c>
      <c r="R199" s="30">
        <f t="shared" si="174"/>
        <v>0</v>
      </c>
      <c r="S199" s="8">
        <f t="shared" si="166"/>
        <v>0</v>
      </c>
      <c r="T199" s="122">
        <f t="shared" si="175"/>
        <v>0.12559999999999999</v>
      </c>
      <c r="U199" s="121">
        <f t="shared" si="182"/>
        <v>4</v>
      </c>
      <c r="V199" s="121">
        <v>252</v>
      </c>
      <c r="W199" s="120">
        <f t="shared" si="183"/>
        <v>1.0018798</v>
      </c>
      <c r="X199" s="189">
        <f t="shared" si="197"/>
        <v>12.310083159322428</v>
      </c>
      <c r="Y199" s="113">
        <f t="shared" si="169"/>
        <v>0</v>
      </c>
      <c r="Z199" s="125" t="str">
        <f t="shared" si="179"/>
        <v>A+J=</v>
      </c>
      <c r="AA199" s="118">
        <f t="shared" si="180"/>
        <v>44886</v>
      </c>
      <c r="AB199" s="4"/>
      <c r="AD199" s="171">
        <f>[2]Plan1!$A253</f>
        <v>44555</v>
      </c>
      <c r="AE199" s="143" t="str">
        <f>[2]Plan1!$C253</f>
        <v>Natal</v>
      </c>
      <c r="AG199" s="133">
        <f t="shared" si="193"/>
        <v>23</v>
      </c>
      <c r="AH199" s="135">
        <f t="shared" si="195"/>
        <v>45371</v>
      </c>
      <c r="AI199" s="135">
        <f t="shared" si="189"/>
        <v>45370</v>
      </c>
      <c r="AJ199" s="135">
        <f t="shared" si="190"/>
        <v>45371</v>
      </c>
      <c r="AK199" s="135">
        <f t="shared" si="196"/>
        <v>45404</v>
      </c>
      <c r="AL199" s="133">
        <f t="shared" si="192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5" x14ac:dyDescent="0.2">
      <c r="A200" s="112">
        <f t="shared" si="170"/>
        <v>44861</v>
      </c>
      <c r="B200" s="113">
        <f t="shared" si="162"/>
        <v>1036.519028730406</v>
      </c>
      <c r="C200" s="113">
        <f t="shared" si="176"/>
        <v>1000</v>
      </c>
      <c r="D200" s="114">
        <f t="shared" si="171"/>
        <v>6388.87</v>
      </c>
      <c r="E200" s="115">
        <f t="shared" si="185"/>
        <v>6370.34</v>
      </c>
      <c r="F200" s="116">
        <f t="shared" si="186"/>
        <v>44824</v>
      </c>
      <c r="G200" s="117">
        <f t="shared" si="163"/>
        <v>-2.9003564010536831E-3</v>
      </c>
      <c r="H200" s="118">
        <f t="shared" si="177"/>
        <v>44886</v>
      </c>
      <c r="I200" s="118">
        <f t="shared" si="164"/>
        <v>44886</v>
      </c>
      <c r="J200" s="119">
        <f t="shared" si="172"/>
        <v>20</v>
      </c>
      <c r="K200" s="119">
        <f t="shared" si="187"/>
        <v>5</v>
      </c>
      <c r="L200" s="8">
        <f t="shared" si="173"/>
        <v>1</v>
      </c>
      <c r="M200" s="120">
        <f t="shared" si="188"/>
        <v>1</v>
      </c>
      <c r="N200" s="120">
        <f t="shared" si="181"/>
        <v>1.0237191385482711</v>
      </c>
      <c r="O200" s="113">
        <f t="shared" si="184"/>
        <v>1.0237191299999999</v>
      </c>
      <c r="P200" s="113">
        <f t="shared" si="165"/>
        <v>1023.71913</v>
      </c>
      <c r="Q200" s="11">
        <f t="shared" si="178"/>
        <v>0</v>
      </c>
      <c r="R200" s="30">
        <f t="shared" si="174"/>
        <v>0</v>
      </c>
      <c r="S200" s="8">
        <f t="shared" si="166"/>
        <v>0</v>
      </c>
      <c r="T200" s="122">
        <f t="shared" si="175"/>
        <v>0.12559999999999999</v>
      </c>
      <c r="U200" s="121">
        <f t="shared" si="182"/>
        <v>5</v>
      </c>
      <c r="V200" s="121">
        <v>252</v>
      </c>
      <c r="W200" s="120">
        <f t="shared" si="183"/>
        <v>1.002350302</v>
      </c>
      <c r="X200" s="189">
        <f t="shared" si="197"/>
        <v>12.799898730406168</v>
      </c>
      <c r="Y200" s="113">
        <f t="shared" si="169"/>
        <v>0</v>
      </c>
      <c r="Z200" s="125" t="str">
        <f t="shared" si="179"/>
        <v>A+J=</v>
      </c>
      <c r="AA200" s="118">
        <f t="shared" si="180"/>
        <v>44886</v>
      </c>
      <c r="AB200" s="4"/>
      <c r="AD200" s="171">
        <f>[2]Plan1!$A254</f>
        <v>44562</v>
      </c>
      <c r="AE200" s="143" t="str">
        <f>[2]Plan1!$C254</f>
        <v>Confraternização Universal</v>
      </c>
      <c r="AG200" s="133">
        <f t="shared" si="193"/>
        <v>24</v>
      </c>
      <c r="AH200" s="135">
        <f t="shared" si="195"/>
        <v>45402</v>
      </c>
      <c r="AI200" s="135">
        <f t="shared" si="189"/>
        <v>45401</v>
      </c>
      <c r="AJ200" s="135">
        <f t="shared" si="190"/>
        <v>45404</v>
      </c>
      <c r="AK200" s="135">
        <f t="shared" si="196"/>
        <v>45432</v>
      </c>
      <c r="AL200" s="133">
        <f t="shared" si="19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70"/>
        <v>44862</v>
      </c>
      <c r="B201" s="113">
        <f t="shared" si="162"/>
        <v>1026.60706725</v>
      </c>
      <c r="C201" s="113">
        <f t="shared" si="176"/>
        <v>1000</v>
      </c>
      <c r="D201" s="114">
        <f t="shared" si="171"/>
        <v>6388.87</v>
      </c>
      <c r="E201" s="115">
        <f t="shared" si="185"/>
        <v>6370.34</v>
      </c>
      <c r="F201" s="116">
        <f t="shared" si="186"/>
        <v>44824</v>
      </c>
      <c r="G201" s="117">
        <f t="shared" si="163"/>
        <v>-2.9003564010536831E-3</v>
      </c>
      <c r="H201" s="118">
        <f t="shared" si="177"/>
        <v>44886</v>
      </c>
      <c r="I201" s="118">
        <f t="shared" si="164"/>
        <v>44886</v>
      </c>
      <c r="J201" s="119">
        <f t="shared" si="172"/>
        <v>20</v>
      </c>
      <c r="K201" s="119">
        <f t="shared" si="187"/>
        <v>6</v>
      </c>
      <c r="L201" s="8">
        <f t="shared" si="173"/>
        <v>1</v>
      </c>
      <c r="M201" s="120">
        <f t="shared" si="188"/>
        <v>1</v>
      </c>
      <c r="N201" s="120">
        <f t="shared" si="181"/>
        <v>1.0237191385482711</v>
      </c>
      <c r="O201" s="113">
        <f t="shared" si="184"/>
        <v>1.0237191299999999</v>
      </c>
      <c r="P201" s="113">
        <f t="shared" si="165"/>
        <v>1023.71913</v>
      </c>
      <c r="Q201" s="11">
        <f t="shared" si="178"/>
        <v>0</v>
      </c>
      <c r="R201" s="30">
        <f t="shared" si="174"/>
        <v>0</v>
      </c>
      <c r="S201" s="8">
        <f t="shared" si="166"/>
        <v>0</v>
      </c>
      <c r="T201" s="122">
        <f t="shared" si="175"/>
        <v>0.12559999999999999</v>
      </c>
      <c r="U201" s="121">
        <f t="shared" si="182"/>
        <v>6</v>
      </c>
      <c r="V201" s="121">
        <v>252</v>
      </c>
      <c r="W201" s="120">
        <f t="shared" si="183"/>
        <v>1.002821025</v>
      </c>
      <c r="X201" s="113">
        <f>TRUNC((P201*(W201-1)),8)</f>
        <v>2.8879372499999998</v>
      </c>
      <c r="Y201" s="113">
        <f t="shared" si="169"/>
        <v>0</v>
      </c>
      <c r="Z201" s="125" t="str">
        <f t="shared" si="179"/>
        <v>A+J=</v>
      </c>
      <c r="AA201" s="118">
        <f t="shared" si="180"/>
        <v>44886</v>
      </c>
      <c r="AB201" s="4"/>
      <c r="AD201" s="171">
        <f>[2]Plan1!$A255</f>
        <v>44620</v>
      </c>
      <c r="AE201" s="143" t="str">
        <f>[2]Plan1!$C255</f>
        <v>Carnaval</v>
      </c>
      <c r="AG201" s="133">
        <f t="shared" si="193"/>
        <v>25</v>
      </c>
      <c r="AH201" s="135">
        <f t="shared" si="195"/>
        <v>45432</v>
      </c>
      <c r="AI201" s="135">
        <f t="shared" si="189"/>
        <v>45429</v>
      </c>
      <c r="AJ201" s="135">
        <f t="shared" si="190"/>
        <v>45432</v>
      </c>
      <c r="AK201" s="135">
        <f t="shared" si="196"/>
        <v>45463</v>
      </c>
      <c r="AL201" s="133">
        <f t="shared" si="192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70"/>
        <v>44863</v>
      </c>
      <c r="B202" s="113">
        <f t="shared" ref="B202:B265" si="198">(P202+X202)</f>
        <v>1027.0891806099999</v>
      </c>
      <c r="C202" s="113">
        <f t="shared" si="176"/>
        <v>1000</v>
      </c>
      <c r="D202" s="114">
        <f t="shared" si="171"/>
        <v>6388.87</v>
      </c>
      <c r="E202" s="115">
        <f t="shared" si="185"/>
        <v>6370.34</v>
      </c>
      <c r="F202" s="116">
        <f t="shared" si="186"/>
        <v>44824</v>
      </c>
      <c r="G202" s="117">
        <f t="shared" ref="G202:G265" si="199">(E202/D202)-1</f>
        <v>-2.9003564010536831E-3</v>
      </c>
      <c r="H202" s="118">
        <f t="shared" si="177"/>
        <v>44886</v>
      </c>
      <c r="I202" s="118">
        <f t="shared" ref="I202:I265" si="200">IF(A202&gt;I201,H202,I201)</f>
        <v>44886</v>
      </c>
      <c r="J202" s="119">
        <f t="shared" si="172"/>
        <v>20</v>
      </c>
      <c r="K202" s="119">
        <f t="shared" si="187"/>
        <v>7</v>
      </c>
      <c r="L202" s="8">
        <f t="shared" si="173"/>
        <v>1</v>
      </c>
      <c r="M202" s="120">
        <f t="shared" si="188"/>
        <v>1</v>
      </c>
      <c r="N202" s="120">
        <f t="shared" si="181"/>
        <v>1.0237191385482711</v>
      </c>
      <c r="O202" s="113">
        <f t="shared" si="184"/>
        <v>1.0237191299999999</v>
      </c>
      <c r="P202" s="113">
        <f t="shared" ref="P202:P265" si="201">TRUNC(C202*O202,8)</f>
        <v>1023.71913</v>
      </c>
      <c r="Q202" s="11">
        <f t="shared" si="178"/>
        <v>0</v>
      </c>
      <c r="R202" s="30">
        <f t="shared" si="174"/>
        <v>0</v>
      </c>
      <c r="S202" s="8">
        <f t="shared" ref="S202:S265" si="202">IF(R202&gt;0,TRUNC(R202*P202,8),0)</f>
        <v>0</v>
      </c>
      <c r="T202" s="122">
        <f t="shared" si="175"/>
        <v>0.12559999999999999</v>
      </c>
      <c r="U202" s="121">
        <f t="shared" si="182"/>
        <v>7</v>
      </c>
      <c r="V202" s="121">
        <v>252</v>
      </c>
      <c r="W202" s="120">
        <f t="shared" ref="W202:W265" si="203">ROUND((1+T202)^TRUNC((U202/V202),9),9)</f>
        <v>1.0032919680000001</v>
      </c>
      <c r="X202" s="113">
        <f t="shared" ref="X202:X225" si="204">TRUNC((P202*(W202-1)),8)</f>
        <v>3.3700506099999998</v>
      </c>
      <c r="Y202" s="113">
        <f t="shared" ref="Y202:Y265" si="205">IF(Q202&gt;0,S202+X202,0)</f>
        <v>0</v>
      </c>
      <c r="Z202" s="125" t="str">
        <f t="shared" si="179"/>
        <v>A+J=</v>
      </c>
      <c r="AA202" s="118">
        <f t="shared" si="180"/>
        <v>44886</v>
      </c>
      <c r="AB202" s="4"/>
      <c r="AD202" s="171">
        <f>[2]Plan1!$A256</f>
        <v>44621</v>
      </c>
      <c r="AE202" s="143" t="str">
        <f>[2]Plan1!$C256</f>
        <v>Carnaval</v>
      </c>
      <c r="AG202" s="133">
        <f t="shared" si="193"/>
        <v>26</v>
      </c>
      <c r="AH202" s="135">
        <f t="shared" si="195"/>
        <v>45463</v>
      </c>
      <c r="AI202" s="135">
        <f t="shared" si="189"/>
        <v>45462</v>
      </c>
      <c r="AJ202" s="135">
        <f t="shared" si="190"/>
        <v>45463</v>
      </c>
      <c r="AK202" s="135">
        <f t="shared" si="196"/>
        <v>45495</v>
      </c>
      <c r="AL202" s="133">
        <f t="shared" si="192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06">(A202+1)</f>
        <v>44864</v>
      </c>
      <c r="B203" s="113">
        <f t="shared" si="198"/>
        <v>1027.0891806099999</v>
      </c>
      <c r="C203" s="113">
        <f t="shared" si="176"/>
        <v>1000</v>
      </c>
      <c r="D203" s="114">
        <f t="shared" ref="D203:D266" si="207">IF(E203=E202,D202,E202)</f>
        <v>6388.87</v>
      </c>
      <c r="E203" s="115">
        <f t="shared" si="185"/>
        <v>6370.34</v>
      </c>
      <c r="F203" s="116">
        <f t="shared" si="186"/>
        <v>44824</v>
      </c>
      <c r="G203" s="117">
        <f t="shared" si="199"/>
        <v>-2.9003564010536831E-3</v>
      </c>
      <c r="H203" s="118">
        <f t="shared" si="177"/>
        <v>44886</v>
      </c>
      <c r="I203" s="118">
        <f t="shared" si="200"/>
        <v>44886</v>
      </c>
      <c r="J203" s="119">
        <f t="shared" ref="J203:J266" si="208">IF(I203=I202,J202,NETWORKDAYS(I202,I203,$AD$176:$AD$502)-1)</f>
        <v>20</v>
      </c>
      <c r="K203" s="119">
        <f t="shared" si="187"/>
        <v>7</v>
      </c>
      <c r="L203" s="8">
        <f t="shared" ref="L203:L266" si="209">IF(E203&lt;D203,1,TRUNC((E203/D203)^TRUNC((K203/J203),9),8))</f>
        <v>1</v>
      </c>
      <c r="M203" s="120">
        <f t="shared" si="188"/>
        <v>1</v>
      </c>
      <c r="N203" s="120">
        <f t="shared" si="181"/>
        <v>1.0237191385482711</v>
      </c>
      <c r="O203" s="113">
        <f t="shared" si="184"/>
        <v>1.0237191299999999</v>
      </c>
      <c r="P203" s="113">
        <f t="shared" si="201"/>
        <v>1023.71913</v>
      </c>
      <c r="Q203" s="11">
        <f t="shared" si="178"/>
        <v>0</v>
      </c>
      <c r="R203" s="30">
        <f t="shared" ref="R203:R266" si="210">IF(Q203&gt;0,VLOOKUP($A203,$AD$10:$AI$170,6),0)</f>
        <v>0</v>
      </c>
      <c r="S203" s="8">
        <f t="shared" si="202"/>
        <v>0</v>
      </c>
      <c r="T203" s="122">
        <f t="shared" ref="T203:T266" si="211">(T202)</f>
        <v>0.12559999999999999</v>
      </c>
      <c r="U203" s="121">
        <f t="shared" si="182"/>
        <v>7</v>
      </c>
      <c r="V203" s="121">
        <v>252</v>
      </c>
      <c r="W203" s="120">
        <f t="shared" si="203"/>
        <v>1.0032919680000001</v>
      </c>
      <c r="X203" s="113">
        <f t="shared" si="204"/>
        <v>3.3700506099999998</v>
      </c>
      <c r="Y203" s="113">
        <f t="shared" si="205"/>
        <v>0</v>
      </c>
      <c r="Z203" s="125" t="str">
        <f t="shared" si="179"/>
        <v>A+J=</v>
      </c>
      <c r="AA203" s="118">
        <f t="shared" si="180"/>
        <v>44886</v>
      </c>
      <c r="AB203" s="4"/>
      <c r="AD203" s="171">
        <f>[2]Plan1!$A257</f>
        <v>44666</v>
      </c>
      <c r="AE203" s="143" t="str">
        <f>[2]Plan1!$C257</f>
        <v>Paixão de Cristo</v>
      </c>
      <c r="AG203" s="133">
        <f t="shared" si="193"/>
        <v>27</v>
      </c>
      <c r="AH203" s="135">
        <f t="shared" si="195"/>
        <v>45493</v>
      </c>
      <c r="AI203" s="135">
        <f t="shared" si="189"/>
        <v>45492</v>
      </c>
      <c r="AJ203" s="135">
        <f t="shared" si="190"/>
        <v>45495</v>
      </c>
      <c r="AK203" s="135">
        <f t="shared" si="196"/>
        <v>45524</v>
      </c>
      <c r="AL203" s="133">
        <f t="shared" si="192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06"/>
        <v>44865</v>
      </c>
      <c r="B204" s="113">
        <f t="shared" si="198"/>
        <v>1027.0891806099999</v>
      </c>
      <c r="C204" s="113">
        <f t="shared" ref="C204:C267" si="212">TRUNC(IF(Q203&gt;0,VLOOKUP(A203,$AD$12:$AE$170,2),C203),8)</f>
        <v>1000</v>
      </c>
      <c r="D204" s="114">
        <f t="shared" si="207"/>
        <v>6388.87</v>
      </c>
      <c r="E204" s="115">
        <f t="shared" si="185"/>
        <v>6370.34</v>
      </c>
      <c r="F204" s="116">
        <f t="shared" si="186"/>
        <v>44824</v>
      </c>
      <c r="G204" s="117">
        <f t="shared" si="199"/>
        <v>-2.9003564010536831E-3</v>
      </c>
      <c r="H204" s="118">
        <f t="shared" ref="H204:H267" si="213">IF(DAY(A204)=H$9,VLOOKUP(A204,AH$118:AN$450,4),H203)</f>
        <v>44886</v>
      </c>
      <c r="I204" s="118">
        <f t="shared" si="200"/>
        <v>44886</v>
      </c>
      <c r="J204" s="119">
        <f t="shared" si="208"/>
        <v>20</v>
      </c>
      <c r="K204" s="119">
        <f t="shared" si="187"/>
        <v>7</v>
      </c>
      <c r="L204" s="8">
        <f t="shared" si="209"/>
        <v>1</v>
      </c>
      <c r="M204" s="120">
        <f t="shared" si="188"/>
        <v>1</v>
      </c>
      <c r="N204" s="120">
        <f t="shared" si="181"/>
        <v>1.0237191385482711</v>
      </c>
      <c r="O204" s="113">
        <f t="shared" si="184"/>
        <v>1.0237191299999999</v>
      </c>
      <c r="P204" s="113">
        <f t="shared" si="201"/>
        <v>1023.71913</v>
      </c>
      <c r="Q204" s="11">
        <f t="shared" ref="Q204:Q267" si="214">IF(VLOOKUP(A204,AD$10:AK$170,8)=VLOOKUP(A203,AD$10:AK$170,8),0,VLOOKUP(A204,AD$10:AK$170,8))</f>
        <v>0</v>
      </c>
      <c r="R204" s="30">
        <f t="shared" si="210"/>
        <v>0</v>
      </c>
      <c r="S204" s="8">
        <f t="shared" si="202"/>
        <v>0</v>
      </c>
      <c r="T204" s="122">
        <f t="shared" si="211"/>
        <v>0.12559999999999999</v>
      </c>
      <c r="U204" s="121">
        <f t="shared" si="182"/>
        <v>7</v>
      </c>
      <c r="V204" s="121">
        <v>252</v>
      </c>
      <c r="W204" s="120">
        <f t="shared" si="203"/>
        <v>1.0032919680000001</v>
      </c>
      <c r="X204" s="113">
        <f t="shared" si="204"/>
        <v>3.3700506099999998</v>
      </c>
      <c r="Y204" s="113">
        <f t="shared" si="205"/>
        <v>0</v>
      </c>
      <c r="Z204" s="125" t="str">
        <f t="shared" ref="Z204:Z267" si="215">IF($Q203&gt;0,VLOOKUP($A203,$AD$10:$AM$170,9),Z203)</f>
        <v>A+J=</v>
      </c>
      <c r="AA204" s="118">
        <f t="shared" ref="AA204:AA267" si="216">IF($Q203&gt;0,VLOOKUP($A203,$AD$10:$AM$170,10),AA203)</f>
        <v>44886</v>
      </c>
      <c r="AB204" s="4"/>
      <c r="AD204" s="171">
        <f>[2]Plan1!$A258</f>
        <v>44672</v>
      </c>
      <c r="AE204" s="143" t="str">
        <f>[2]Plan1!$C258</f>
        <v>Tiradentes</v>
      </c>
      <c r="AG204" s="133">
        <f t="shared" si="193"/>
        <v>28</v>
      </c>
      <c r="AH204" s="135">
        <f t="shared" si="195"/>
        <v>45524</v>
      </c>
      <c r="AI204" s="135">
        <f t="shared" si="189"/>
        <v>45523</v>
      </c>
      <c r="AJ204" s="135">
        <f t="shared" si="190"/>
        <v>45524</v>
      </c>
      <c r="AK204" s="135">
        <f t="shared" si="196"/>
        <v>45555</v>
      </c>
      <c r="AL204" s="133">
        <f t="shared" si="192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06"/>
        <v>44866</v>
      </c>
      <c r="B205" s="113">
        <f t="shared" si="198"/>
        <v>1027.57152124</v>
      </c>
      <c r="C205" s="113">
        <f t="shared" si="212"/>
        <v>1000</v>
      </c>
      <c r="D205" s="114">
        <f t="shared" si="207"/>
        <v>6388.87</v>
      </c>
      <c r="E205" s="115">
        <f t="shared" si="185"/>
        <v>6370.34</v>
      </c>
      <c r="F205" s="116">
        <f t="shared" si="186"/>
        <v>44824</v>
      </c>
      <c r="G205" s="117">
        <f t="shared" si="199"/>
        <v>-2.9003564010536831E-3</v>
      </c>
      <c r="H205" s="118">
        <f t="shared" si="213"/>
        <v>44886</v>
      </c>
      <c r="I205" s="118">
        <f t="shared" si="200"/>
        <v>44886</v>
      </c>
      <c r="J205" s="119">
        <f t="shared" si="208"/>
        <v>20</v>
      </c>
      <c r="K205" s="119">
        <f t="shared" si="187"/>
        <v>8</v>
      </c>
      <c r="L205" s="8">
        <f t="shared" si="209"/>
        <v>1</v>
      </c>
      <c r="M205" s="120">
        <f t="shared" si="188"/>
        <v>1</v>
      </c>
      <c r="N205" s="120">
        <f t="shared" si="181"/>
        <v>1.0237191385482711</v>
      </c>
      <c r="O205" s="113">
        <f t="shared" si="184"/>
        <v>1.0237191299999999</v>
      </c>
      <c r="P205" s="113">
        <f t="shared" si="201"/>
        <v>1023.71913</v>
      </c>
      <c r="Q205" s="11">
        <f t="shared" si="214"/>
        <v>0</v>
      </c>
      <c r="R205" s="30">
        <f t="shared" si="210"/>
        <v>0</v>
      </c>
      <c r="S205" s="8">
        <f t="shared" si="202"/>
        <v>0</v>
      </c>
      <c r="T205" s="122">
        <f t="shared" si="211"/>
        <v>0.12559999999999999</v>
      </c>
      <c r="U205" s="121">
        <f t="shared" si="182"/>
        <v>8</v>
      </c>
      <c r="V205" s="121">
        <v>252</v>
      </c>
      <c r="W205" s="120">
        <f t="shared" si="203"/>
        <v>1.0037631330000001</v>
      </c>
      <c r="X205" s="113">
        <f t="shared" si="204"/>
        <v>3.8523912400000002</v>
      </c>
      <c r="Y205" s="113">
        <f t="shared" si="205"/>
        <v>0</v>
      </c>
      <c r="Z205" s="125" t="str">
        <f t="shared" si="215"/>
        <v>A+J=</v>
      </c>
      <c r="AA205" s="118">
        <f t="shared" si="216"/>
        <v>44886</v>
      </c>
      <c r="AB205" s="4"/>
      <c r="AD205" s="171">
        <f>[2]Plan1!$A259</f>
        <v>44682</v>
      </c>
      <c r="AE205" s="143" t="str">
        <f>[2]Plan1!$C259</f>
        <v>Dia do Trabalho</v>
      </c>
      <c r="AG205" s="133">
        <f t="shared" si="193"/>
        <v>29</v>
      </c>
      <c r="AH205" s="135">
        <f t="shared" si="195"/>
        <v>45555</v>
      </c>
      <c r="AI205" s="135">
        <f t="shared" si="189"/>
        <v>45554</v>
      </c>
      <c r="AJ205" s="135">
        <f t="shared" si="190"/>
        <v>45555</v>
      </c>
      <c r="AK205" s="135">
        <f t="shared" si="196"/>
        <v>45586</v>
      </c>
      <c r="AL205" s="133">
        <f t="shared" si="192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06"/>
        <v>44867</v>
      </c>
      <c r="B206" s="113">
        <f t="shared" si="198"/>
        <v>1028.05408913</v>
      </c>
      <c r="C206" s="113">
        <f t="shared" si="212"/>
        <v>1000</v>
      </c>
      <c r="D206" s="114">
        <f t="shared" si="207"/>
        <v>6388.87</v>
      </c>
      <c r="E206" s="115">
        <f t="shared" si="185"/>
        <v>6370.34</v>
      </c>
      <c r="F206" s="116">
        <f t="shared" si="186"/>
        <v>44824</v>
      </c>
      <c r="G206" s="117">
        <f t="shared" si="199"/>
        <v>-2.9003564010536831E-3</v>
      </c>
      <c r="H206" s="118">
        <f t="shared" si="213"/>
        <v>44886</v>
      </c>
      <c r="I206" s="118">
        <f t="shared" si="200"/>
        <v>44886</v>
      </c>
      <c r="J206" s="119">
        <f t="shared" si="208"/>
        <v>20</v>
      </c>
      <c r="K206" s="119">
        <f t="shared" si="187"/>
        <v>9</v>
      </c>
      <c r="L206" s="8">
        <f t="shared" si="209"/>
        <v>1</v>
      </c>
      <c r="M206" s="120">
        <f t="shared" si="188"/>
        <v>1</v>
      </c>
      <c r="N206" s="120">
        <f t="shared" si="181"/>
        <v>1.0237191385482711</v>
      </c>
      <c r="O206" s="113">
        <f t="shared" si="184"/>
        <v>1.0237191299999999</v>
      </c>
      <c r="P206" s="113">
        <f t="shared" si="201"/>
        <v>1023.71913</v>
      </c>
      <c r="Q206" s="11">
        <f t="shared" si="214"/>
        <v>0</v>
      </c>
      <c r="R206" s="30">
        <f t="shared" si="210"/>
        <v>0</v>
      </c>
      <c r="S206" s="8">
        <f t="shared" si="202"/>
        <v>0</v>
      </c>
      <c r="T206" s="122">
        <f t="shared" si="211"/>
        <v>0.12559999999999999</v>
      </c>
      <c r="U206" s="121">
        <f t="shared" si="182"/>
        <v>9</v>
      </c>
      <c r="V206" s="121">
        <v>252</v>
      </c>
      <c r="W206" s="120">
        <f t="shared" si="203"/>
        <v>1.00423452</v>
      </c>
      <c r="X206" s="113">
        <f t="shared" si="204"/>
        <v>4.3349591299999997</v>
      </c>
      <c r="Y206" s="113">
        <f t="shared" si="205"/>
        <v>0</v>
      </c>
      <c r="Z206" s="125" t="str">
        <f t="shared" si="215"/>
        <v>A+J=</v>
      </c>
      <c r="AA206" s="118">
        <f t="shared" si="216"/>
        <v>44886</v>
      </c>
      <c r="AB206" s="4"/>
      <c r="AD206" s="171">
        <f>[2]Plan1!$A260</f>
        <v>44728</v>
      </c>
      <c r="AE206" s="143" t="str">
        <f>[2]Plan1!$C260</f>
        <v>Corpus Christi</v>
      </c>
      <c r="AG206" s="133">
        <f t="shared" si="193"/>
        <v>30</v>
      </c>
      <c r="AH206" s="135">
        <f t="shared" si="195"/>
        <v>45585</v>
      </c>
      <c r="AI206" s="135">
        <f t="shared" si="189"/>
        <v>45583</v>
      </c>
      <c r="AJ206" s="135">
        <f t="shared" si="190"/>
        <v>45586</v>
      </c>
      <c r="AK206" s="135">
        <f t="shared" si="196"/>
        <v>45617</v>
      </c>
      <c r="AL206" s="133">
        <f t="shared" si="19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06"/>
        <v>44868</v>
      </c>
      <c r="B207" s="113">
        <f t="shared" si="198"/>
        <v>1028.05408913</v>
      </c>
      <c r="C207" s="113">
        <f t="shared" si="212"/>
        <v>1000</v>
      </c>
      <c r="D207" s="114">
        <f t="shared" si="207"/>
        <v>6388.87</v>
      </c>
      <c r="E207" s="115">
        <f t="shared" si="185"/>
        <v>6370.34</v>
      </c>
      <c r="F207" s="116">
        <f t="shared" si="186"/>
        <v>44824</v>
      </c>
      <c r="G207" s="117">
        <f t="shared" si="199"/>
        <v>-2.9003564010536831E-3</v>
      </c>
      <c r="H207" s="118">
        <f t="shared" si="213"/>
        <v>44886</v>
      </c>
      <c r="I207" s="118">
        <f t="shared" si="200"/>
        <v>44886</v>
      </c>
      <c r="J207" s="119">
        <f t="shared" si="208"/>
        <v>20</v>
      </c>
      <c r="K207" s="119">
        <f t="shared" si="187"/>
        <v>9</v>
      </c>
      <c r="L207" s="8">
        <f t="shared" si="209"/>
        <v>1</v>
      </c>
      <c r="M207" s="120">
        <f t="shared" si="188"/>
        <v>1</v>
      </c>
      <c r="N207" s="120">
        <f t="shared" si="181"/>
        <v>1.0237191385482711</v>
      </c>
      <c r="O207" s="113">
        <f t="shared" si="184"/>
        <v>1.0237191299999999</v>
      </c>
      <c r="P207" s="113">
        <f t="shared" si="201"/>
        <v>1023.71913</v>
      </c>
      <c r="Q207" s="11">
        <f t="shared" si="214"/>
        <v>0</v>
      </c>
      <c r="R207" s="30">
        <f t="shared" si="210"/>
        <v>0</v>
      </c>
      <c r="S207" s="8">
        <f t="shared" si="202"/>
        <v>0</v>
      </c>
      <c r="T207" s="122">
        <f t="shared" si="211"/>
        <v>0.12559999999999999</v>
      </c>
      <c r="U207" s="121">
        <f t="shared" si="182"/>
        <v>9</v>
      </c>
      <c r="V207" s="121">
        <v>252</v>
      </c>
      <c r="W207" s="120">
        <f t="shared" si="203"/>
        <v>1.00423452</v>
      </c>
      <c r="X207" s="113">
        <f t="shared" si="204"/>
        <v>4.3349591299999997</v>
      </c>
      <c r="Y207" s="113">
        <f t="shared" si="205"/>
        <v>0</v>
      </c>
      <c r="Z207" s="125" t="str">
        <f t="shared" si="215"/>
        <v>A+J=</v>
      </c>
      <c r="AA207" s="118">
        <f t="shared" si="216"/>
        <v>44886</v>
      </c>
      <c r="AB207" s="4"/>
      <c r="AD207" s="171">
        <f>[2]Plan1!$A261</f>
        <v>44811</v>
      </c>
      <c r="AE207" s="143" t="str">
        <f>[2]Plan1!$C261</f>
        <v>Independência do Brasil</v>
      </c>
      <c r="AG207" s="133">
        <f t="shared" si="193"/>
        <v>31</v>
      </c>
      <c r="AH207" s="135">
        <f t="shared" si="195"/>
        <v>45616</v>
      </c>
      <c r="AI207" s="135">
        <f t="shared" si="189"/>
        <v>45615</v>
      </c>
      <c r="AJ207" s="135">
        <f t="shared" si="190"/>
        <v>45617</v>
      </c>
      <c r="AK207" s="135">
        <f t="shared" si="196"/>
        <v>45646</v>
      </c>
      <c r="AL207" s="133">
        <f t="shared" si="192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06"/>
        <v>44869</v>
      </c>
      <c r="B208" s="113">
        <f t="shared" si="198"/>
        <v>1028.5368822299999</v>
      </c>
      <c r="C208" s="113">
        <f t="shared" si="212"/>
        <v>1000</v>
      </c>
      <c r="D208" s="114">
        <f t="shared" si="207"/>
        <v>6388.87</v>
      </c>
      <c r="E208" s="115">
        <f t="shared" si="185"/>
        <v>6370.34</v>
      </c>
      <c r="F208" s="116">
        <f t="shared" si="186"/>
        <v>44824</v>
      </c>
      <c r="G208" s="117">
        <f t="shared" si="199"/>
        <v>-2.9003564010536831E-3</v>
      </c>
      <c r="H208" s="118">
        <f t="shared" si="213"/>
        <v>44886</v>
      </c>
      <c r="I208" s="118">
        <f t="shared" si="200"/>
        <v>44886</v>
      </c>
      <c r="J208" s="119">
        <f t="shared" si="208"/>
        <v>20</v>
      </c>
      <c r="K208" s="119">
        <f t="shared" si="187"/>
        <v>10</v>
      </c>
      <c r="L208" s="8">
        <f t="shared" si="209"/>
        <v>1</v>
      </c>
      <c r="M208" s="120">
        <f t="shared" si="188"/>
        <v>1</v>
      </c>
      <c r="N208" s="120">
        <f t="shared" si="181"/>
        <v>1.0237191385482711</v>
      </c>
      <c r="O208" s="113">
        <f t="shared" si="184"/>
        <v>1.0237191299999999</v>
      </c>
      <c r="P208" s="113">
        <f t="shared" si="201"/>
        <v>1023.71913</v>
      </c>
      <c r="Q208" s="11">
        <f t="shared" si="214"/>
        <v>0</v>
      </c>
      <c r="R208" s="30">
        <f t="shared" si="210"/>
        <v>0</v>
      </c>
      <c r="S208" s="8">
        <f t="shared" si="202"/>
        <v>0</v>
      </c>
      <c r="T208" s="122">
        <f t="shared" si="211"/>
        <v>0.12559999999999999</v>
      </c>
      <c r="U208" s="121">
        <f t="shared" si="182"/>
        <v>10</v>
      </c>
      <c r="V208" s="121">
        <v>252</v>
      </c>
      <c r="W208" s="120">
        <f t="shared" si="203"/>
        <v>1.0047061269999999</v>
      </c>
      <c r="X208" s="113">
        <f t="shared" si="204"/>
        <v>4.81775223</v>
      </c>
      <c r="Y208" s="113">
        <f t="shared" si="205"/>
        <v>0</v>
      </c>
      <c r="Z208" s="125" t="str">
        <f t="shared" si="215"/>
        <v>A+J=</v>
      </c>
      <c r="AA208" s="118">
        <f t="shared" si="216"/>
        <v>44886</v>
      </c>
      <c r="AB208" s="4"/>
      <c r="AD208" s="171">
        <f>[2]Plan1!$A262</f>
        <v>44846</v>
      </c>
      <c r="AE208" s="143" t="str">
        <f>[2]Plan1!$C262</f>
        <v>Nossa Sr.a Aparecida - Padroeira do Brasil</v>
      </c>
      <c r="AG208" s="133">
        <f t="shared" si="193"/>
        <v>32</v>
      </c>
      <c r="AH208" s="135">
        <f t="shared" si="195"/>
        <v>45646</v>
      </c>
      <c r="AI208" s="135">
        <f t="shared" ref="AI208:AI235" si="217">WORKDAY(AH208,-1,AD$176:AD$502)</f>
        <v>45645</v>
      </c>
      <c r="AJ208" s="135">
        <f t="shared" ref="AJ208:AJ235" si="218">WORKDAY(AI208,1,AD$176:AD$502)</f>
        <v>45646</v>
      </c>
      <c r="AK208" s="135">
        <f t="shared" si="196"/>
        <v>45677</v>
      </c>
      <c r="AL208" s="133">
        <f t="shared" ref="AL208:AL235" si="219">NETWORKDAYS(AJ208,AJ209,$AD$176:$AD$502)-1</f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06"/>
        <v>44870</v>
      </c>
      <c r="B209" s="113">
        <f t="shared" si="198"/>
        <v>1029.01990363</v>
      </c>
      <c r="C209" s="113">
        <f t="shared" si="212"/>
        <v>1000</v>
      </c>
      <c r="D209" s="114">
        <f t="shared" si="207"/>
        <v>6388.87</v>
      </c>
      <c r="E209" s="115">
        <f t="shared" si="185"/>
        <v>6370.34</v>
      </c>
      <c r="F209" s="116">
        <f t="shared" si="186"/>
        <v>44824</v>
      </c>
      <c r="G209" s="117">
        <f t="shared" si="199"/>
        <v>-2.9003564010536831E-3</v>
      </c>
      <c r="H209" s="118">
        <f t="shared" si="213"/>
        <v>44886</v>
      </c>
      <c r="I209" s="118">
        <f t="shared" si="200"/>
        <v>44886</v>
      </c>
      <c r="J209" s="119">
        <f t="shared" si="208"/>
        <v>20</v>
      </c>
      <c r="K209" s="119">
        <f t="shared" si="187"/>
        <v>11</v>
      </c>
      <c r="L209" s="8">
        <f t="shared" si="209"/>
        <v>1</v>
      </c>
      <c r="M209" s="120">
        <f t="shared" si="188"/>
        <v>1</v>
      </c>
      <c r="N209" s="120">
        <f t="shared" si="181"/>
        <v>1.0237191385482711</v>
      </c>
      <c r="O209" s="113">
        <f t="shared" si="184"/>
        <v>1.0237191299999999</v>
      </c>
      <c r="P209" s="113">
        <f t="shared" si="201"/>
        <v>1023.71913</v>
      </c>
      <c r="Q209" s="11">
        <f t="shared" si="214"/>
        <v>0</v>
      </c>
      <c r="R209" s="30">
        <f t="shared" si="210"/>
        <v>0</v>
      </c>
      <c r="S209" s="8">
        <f t="shared" si="202"/>
        <v>0</v>
      </c>
      <c r="T209" s="122">
        <f t="shared" si="211"/>
        <v>0.12559999999999999</v>
      </c>
      <c r="U209" s="121">
        <f t="shared" si="182"/>
        <v>11</v>
      </c>
      <c r="V209" s="121">
        <v>252</v>
      </c>
      <c r="W209" s="120">
        <f t="shared" si="203"/>
        <v>1.0051779569999999</v>
      </c>
      <c r="X209" s="113">
        <f t="shared" si="204"/>
        <v>5.3007736300000001</v>
      </c>
      <c r="Y209" s="113">
        <f t="shared" si="205"/>
        <v>0</v>
      </c>
      <c r="Z209" s="125" t="str">
        <f t="shared" si="215"/>
        <v>A+J=</v>
      </c>
      <c r="AA209" s="118">
        <f t="shared" si="216"/>
        <v>44886</v>
      </c>
      <c r="AB209" s="4"/>
      <c r="AD209" s="171">
        <f>[2]Plan1!$A263</f>
        <v>44867</v>
      </c>
      <c r="AE209" s="143" t="str">
        <f>[2]Plan1!$C263</f>
        <v>Finados</v>
      </c>
      <c r="AG209" s="133">
        <f t="shared" si="193"/>
        <v>33</v>
      </c>
      <c r="AH209" s="135">
        <f t="shared" si="195"/>
        <v>45677</v>
      </c>
      <c r="AI209" s="135">
        <f t="shared" si="217"/>
        <v>45674</v>
      </c>
      <c r="AJ209" s="135">
        <f t="shared" si="218"/>
        <v>45677</v>
      </c>
      <c r="AK209" s="135">
        <f t="shared" si="196"/>
        <v>45708</v>
      </c>
      <c r="AL209" s="133">
        <f t="shared" si="219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06"/>
        <v>44871</v>
      </c>
      <c r="B210" s="113">
        <f t="shared" si="198"/>
        <v>1029.01990363</v>
      </c>
      <c r="C210" s="113">
        <f t="shared" si="212"/>
        <v>1000</v>
      </c>
      <c r="D210" s="114">
        <f t="shared" si="207"/>
        <v>6388.87</v>
      </c>
      <c r="E210" s="115">
        <f t="shared" si="185"/>
        <v>6370.34</v>
      </c>
      <c r="F210" s="116">
        <f t="shared" si="186"/>
        <v>44824</v>
      </c>
      <c r="G210" s="117">
        <f t="shared" si="199"/>
        <v>-2.9003564010536831E-3</v>
      </c>
      <c r="H210" s="118">
        <f t="shared" si="213"/>
        <v>44886</v>
      </c>
      <c r="I210" s="118">
        <f t="shared" si="200"/>
        <v>44886</v>
      </c>
      <c r="J210" s="119">
        <f t="shared" si="208"/>
        <v>20</v>
      </c>
      <c r="K210" s="119">
        <f t="shared" si="187"/>
        <v>11</v>
      </c>
      <c r="L210" s="8">
        <f t="shared" si="209"/>
        <v>1</v>
      </c>
      <c r="M210" s="120">
        <f t="shared" si="188"/>
        <v>1</v>
      </c>
      <c r="N210" s="120">
        <f t="shared" si="181"/>
        <v>1.0237191385482711</v>
      </c>
      <c r="O210" s="113">
        <f t="shared" si="184"/>
        <v>1.0237191299999999</v>
      </c>
      <c r="P210" s="113">
        <f t="shared" si="201"/>
        <v>1023.71913</v>
      </c>
      <c r="Q210" s="11">
        <f t="shared" si="214"/>
        <v>0</v>
      </c>
      <c r="R210" s="30">
        <f t="shared" si="210"/>
        <v>0</v>
      </c>
      <c r="S210" s="8">
        <f t="shared" si="202"/>
        <v>0</v>
      </c>
      <c r="T210" s="122">
        <f t="shared" si="211"/>
        <v>0.12559999999999999</v>
      </c>
      <c r="U210" s="121">
        <f t="shared" si="182"/>
        <v>11</v>
      </c>
      <c r="V210" s="121">
        <v>252</v>
      </c>
      <c r="W210" s="120">
        <f t="shared" si="203"/>
        <v>1.0051779569999999</v>
      </c>
      <c r="X210" s="113">
        <f t="shared" si="204"/>
        <v>5.3007736300000001</v>
      </c>
      <c r="Y210" s="113">
        <f t="shared" si="205"/>
        <v>0</v>
      </c>
      <c r="Z210" s="125" t="str">
        <f t="shared" si="215"/>
        <v>A+J=</v>
      </c>
      <c r="AA210" s="118">
        <f t="shared" si="216"/>
        <v>44886</v>
      </c>
      <c r="AB210" s="4"/>
      <c r="AD210" s="171">
        <f>[2]Plan1!$A264</f>
        <v>44880</v>
      </c>
      <c r="AE210" s="143" t="str">
        <f>[2]Plan1!$C264</f>
        <v>Proclamação da República</v>
      </c>
      <c r="AG210" s="133">
        <f t="shared" si="193"/>
        <v>34</v>
      </c>
      <c r="AH210" s="135">
        <f t="shared" si="195"/>
        <v>45708</v>
      </c>
      <c r="AI210" s="135">
        <f t="shared" si="217"/>
        <v>45707</v>
      </c>
      <c r="AJ210" s="135">
        <f t="shared" si="218"/>
        <v>45708</v>
      </c>
      <c r="AK210" s="135">
        <f t="shared" si="196"/>
        <v>45736</v>
      </c>
      <c r="AL210" s="133">
        <f t="shared" si="219"/>
        <v>18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06"/>
        <v>44872</v>
      </c>
      <c r="B211" s="113">
        <f t="shared" si="198"/>
        <v>1029.01990363</v>
      </c>
      <c r="C211" s="113">
        <f t="shared" si="212"/>
        <v>1000</v>
      </c>
      <c r="D211" s="114">
        <f t="shared" si="207"/>
        <v>6388.87</v>
      </c>
      <c r="E211" s="115">
        <f t="shared" si="185"/>
        <v>6370.34</v>
      </c>
      <c r="F211" s="116">
        <f t="shared" si="186"/>
        <v>44824</v>
      </c>
      <c r="G211" s="117">
        <f t="shared" si="199"/>
        <v>-2.9003564010536831E-3</v>
      </c>
      <c r="H211" s="118">
        <f t="shared" si="213"/>
        <v>44886</v>
      </c>
      <c r="I211" s="118">
        <f t="shared" si="200"/>
        <v>44886</v>
      </c>
      <c r="J211" s="119">
        <f t="shared" si="208"/>
        <v>20</v>
      </c>
      <c r="K211" s="119">
        <f t="shared" si="187"/>
        <v>11</v>
      </c>
      <c r="L211" s="8">
        <f t="shared" si="209"/>
        <v>1</v>
      </c>
      <c r="M211" s="120">
        <f t="shared" si="188"/>
        <v>1</v>
      </c>
      <c r="N211" s="120">
        <f t="shared" si="181"/>
        <v>1.0237191385482711</v>
      </c>
      <c r="O211" s="113">
        <f t="shared" si="184"/>
        <v>1.0237191299999999</v>
      </c>
      <c r="P211" s="113">
        <f t="shared" si="201"/>
        <v>1023.71913</v>
      </c>
      <c r="Q211" s="11">
        <f t="shared" si="214"/>
        <v>0</v>
      </c>
      <c r="R211" s="30">
        <f t="shared" si="210"/>
        <v>0</v>
      </c>
      <c r="S211" s="8">
        <f t="shared" si="202"/>
        <v>0</v>
      </c>
      <c r="T211" s="122">
        <f t="shared" si="211"/>
        <v>0.12559999999999999</v>
      </c>
      <c r="U211" s="121">
        <f t="shared" si="182"/>
        <v>11</v>
      </c>
      <c r="V211" s="121">
        <v>252</v>
      </c>
      <c r="W211" s="120">
        <f t="shared" si="203"/>
        <v>1.0051779569999999</v>
      </c>
      <c r="X211" s="113">
        <f t="shared" si="204"/>
        <v>5.3007736300000001</v>
      </c>
      <c r="Y211" s="113">
        <f t="shared" si="205"/>
        <v>0</v>
      </c>
      <c r="Z211" s="125" t="str">
        <f t="shared" si="215"/>
        <v>A+J=</v>
      </c>
      <c r="AA211" s="118">
        <f t="shared" si="216"/>
        <v>44886</v>
      </c>
      <c r="AB211" s="4"/>
      <c r="AD211" s="171">
        <f>[2]Plan1!$A265</f>
        <v>44920</v>
      </c>
      <c r="AE211" s="143" t="str">
        <f>[2]Plan1!$C265</f>
        <v>Natal</v>
      </c>
      <c r="AG211" s="133">
        <f t="shared" si="193"/>
        <v>35</v>
      </c>
      <c r="AH211" s="135">
        <f t="shared" si="195"/>
        <v>45736</v>
      </c>
      <c r="AI211" s="135">
        <f t="shared" si="217"/>
        <v>45735</v>
      </c>
      <c r="AJ211" s="135">
        <f t="shared" si="218"/>
        <v>45736</v>
      </c>
      <c r="AK211" s="135">
        <f t="shared" si="196"/>
        <v>45769</v>
      </c>
      <c r="AL211" s="133">
        <f t="shared" si="219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06"/>
        <v>44873</v>
      </c>
      <c r="B212" s="113">
        <f t="shared" si="198"/>
        <v>1029.5031502499999</v>
      </c>
      <c r="C212" s="113">
        <f t="shared" si="212"/>
        <v>1000</v>
      </c>
      <c r="D212" s="114">
        <f t="shared" si="207"/>
        <v>6388.87</v>
      </c>
      <c r="E212" s="115">
        <f t="shared" si="185"/>
        <v>6370.34</v>
      </c>
      <c r="F212" s="116">
        <f t="shared" si="186"/>
        <v>44824</v>
      </c>
      <c r="G212" s="117">
        <f t="shared" si="199"/>
        <v>-2.9003564010536831E-3</v>
      </c>
      <c r="H212" s="118">
        <f t="shared" si="213"/>
        <v>44886</v>
      </c>
      <c r="I212" s="118">
        <f t="shared" si="200"/>
        <v>44886</v>
      </c>
      <c r="J212" s="119">
        <f t="shared" si="208"/>
        <v>20</v>
      </c>
      <c r="K212" s="119">
        <f t="shared" si="187"/>
        <v>12</v>
      </c>
      <c r="L212" s="8">
        <f t="shared" si="209"/>
        <v>1</v>
      </c>
      <c r="M212" s="120">
        <f t="shared" si="188"/>
        <v>1</v>
      </c>
      <c r="N212" s="120">
        <f t="shared" si="181"/>
        <v>1.0237191385482711</v>
      </c>
      <c r="O212" s="113">
        <f t="shared" si="184"/>
        <v>1.0237191299999999</v>
      </c>
      <c r="P212" s="113">
        <f t="shared" si="201"/>
        <v>1023.71913</v>
      </c>
      <c r="Q212" s="11">
        <f t="shared" si="214"/>
        <v>0</v>
      </c>
      <c r="R212" s="30">
        <f t="shared" si="210"/>
        <v>0</v>
      </c>
      <c r="S212" s="8">
        <f t="shared" si="202"/>
        <v>0</v>
      </c>
      <c r="T212" s="122">
        <f t="shared" si="211"/>
        <v>0.12559999999999999</v>
      </c>
      <c r="U212" s="121">
        <f t="shared" si="182"/>
        <v>12</v>
      </c>
      <c r="V212" s="121">
        <v>252</v>
      </c>
      <c r="W212" s="120">
        <f t="shared" si="203"/>
        <v>1.0056500070000001</v>
      </c>
      <c r="X212" s="113">
        <f t="shared" si="204"/>
        <v>5.7840202500000002</v>
      </c>
      <c r="Y212" s="113">
        <f t="shared" si="205"/>
        <v>0</v>
      </c>
      <c r="Z212" s="125" t="str">
        <f t="shared" si="215"/>
        <v>A+J=</v>
      </c>
      <c r="AA212" s="118">
        <f t="shared" si="216"/>
        <v>44886</v>
      </c>
      <c r="AB212" s="4"/>
      <c r="AD212" s="171">
        <f>[2]Plan1!$A266</f>
        <v>44927</v>
      </c>
      <c r="AE212" s="143" t="str">
        <f>[2]Plan1!$C266</f>
        <v>Confraternização Universal</v>
      </c>
      <c r="AG212" s="133">
        <f t="shared" si="193"/>
        <v>36</v>
      </c>
      <c r="AH212" s="135">
        <f t="shared" si="195"/>
        <v>45767</v>
      </c>
      <c r="AI212" s="135">
        <f t="shared" si="217"/>
        <v>45764</v>
      </c>
      <c r="AJ212" s="135">
        <f t="shared" si="218"/>
        <v>45769</v>
      </c>
      <c r="AK212" s="135">
        <f t="shared" si="196"/>
        <v>45797</v>
      </c>
      <c r="AL212" s="133">
        <f t="shared" si="219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06"/>
        <v>44874</v>
      </c>
      <c r="B213" s="113">
        <f t="shared" si="198"/>
        <v>1029.98662515</v>
      </c>
      <c r="C213" s="113">
        <f t="shared" si="212"/>
        <v>1000</v>
      </c>
      <c r="D213" s="114">
        <f t="shared" si="207"/>
        <v>6388.87</v>
      </c>
      <c r="E213" s="115">
        <f t="shared" si="185"/>
        <v>6370.34</v>
      </c>
      <c r="F213" s="116">
        <f t="shared" si="186"/>
        <v>44824</v>
      </c>
      <c r="G213" s="117">
        <f t="shared" si="199"/>
        <v>-2.9003564010536831E-3</v>
      </c>
      <c r="H213" s="118">
        <f t="shared" si="213"/>
        <v>44886</v>
      </c>
      <c r="I213" s="118">
        <f t="shared" si="200"/>
        <v>44886</v>
      </c>
      <c r="J213" s="119">
        <f t="shared" si="208"/>
        <v>20</v>
      </c>
      <c r="K213" s="119">
        <f t="shared" si="187"/>
        <v>13</v>
      </c>
      <c r="L213" s="8">
        <f t="shared" si="209"/>
        <v>1</v>
      </c>
      <c r="M213" s="120">
        <f t="shared" si="188"/>
        <v>1</v>
      </c>
      <c r="N213" s="120">
        <f t="shared" si="181"/>
        <v>1.0237191385482711</v>
      </c>
      <c r="O213" s="113">
        <f t="shared" si="184"/>
        <v>1.0237191299999999</v>
      </c>
      <c r="P213" s="113">
        <f t="shared" si="201"/>
        <v>1023.71913</v>
      </c>
      <c r="Q213" s="11">
        <f t="shared" si="214"/>
        <v>0</v>
      </c>
      <c r="R213" s="30">
        <f t="shared" si="210"/>
        <v>0</v>
      </c>
      <c r="S213" s="8">
        <f t="shared" si="202"/>
        <v>0</v>
      </c>
      <c r="T213" s="122">
        <f t="shared" si="211"/>
        <v>0.12559999999999999</v>
      </c>
      <c r="U213" s="121">
        <f t="shared" si="182"/>
        <v>13</v>
      </c>
      <c r="V213" s="121">
        <v>252</v>
      </c>
      <c r="W213" s="120">
        <f t="shared" si="203"/>
        <v>1.00612228</v>
      </c>
      <c r="X213" s="113">
        <f t="shared" si="204"/>
        <v>6.2674951500000002</v>
      </c>
      <c r="Y213" s="113">
        <f t="shared" si="205"/>
        <v>0</v>
      </c>
      <c r="Z213" s="125" t="str">
        <f t="shared" si="215"/>
        <v>A+J=</v>
      </c>
      <c r="AA213" s="118">
        <f t="shared" si="216"/>
        <v>44886</v>
      </c>
      <c r="AB213" s="4"/>
      <c r="AD213" s="171">
        <f>[2]Plan1!$A267</f>
        <v>44977</v>
      </c>
      <c r="AE213" s="143" t="str">
        <f>[2]Plan1!$C267</f>
        <v>Carnaval</v>
      </c>
      <c r="AG213" s="133">
        <f t="shared" si="193"/>
        <v>37</v>
      </c>
      <c r="AH213" s="135">
        <f t="shared" si="195"/>
        <v>45797</v>
      </c>
      <c r="AI213" s="135">
        <f t="shared" si="217"/>
        <v>45796</v>
      </c>
      <c r="AJ213" s="135">
        <f t="shared" si="218"/>
        <v>45797</v>
      </c>
      <c r="AK213" s="135">
        <f t="shared" si="196"/>
        <v>45828</v>
      </c>
      <c r="AL213" s="133">
        <f t="shared" si="219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06"/>
        <v>44875</v>
      </c>
      <c r="B214" s="113">
        <f t="shared" si="198"/>
        <v>1030.4703262999999</v>
      </c>
      <c r="C214" s="113">
        <f t="shared" si="212"/>
        <v>1000</v>
      </c>
      <c r="D214" s="114">
        <f t="shared" si="207"/>
        <v>6388.87</v>
      </c>
      <c r="E214" s="115">
        <f t="shared" si="185"/>
        <v>6370.34</v>
      </c>
      <c r="F214" s="116">
        <f t="shared" si="186"/>
        <v>44824</v>
      </c>
      <c r="G214" s="117">
        <f t="shared" si="199"/>
        <v>-2.9003564010536831E-3</v>
      </c>
      <c r="H214" s="118">
        <f t="shared" si="213"/>
        <v>44886</v>
      </c>
      <c r="I214" s="118">
        <f t="shared" si="200"/>
        <v>44886</v>
      </c>
      <c r="J214" s="119">
        <f t="shared" si="208"/>
        <v>20</v>
      </c>
      <c r="K214" s="119">
        <f t="shared" si="187"/>
        <v>14</v>
      </c>
      <c r="L214" s="8">
        <f t="shared" si="209"/>
        <v>1</v>
      </c>
      <c r="M214" s="120">
        <f t="shared" si="188"/>
        <v>1</v>
      </c>
      <c r="N214" s="120">
        <f t="shared" si="181"/>
        <v>1.0237191385482711</v>
      </c>
      <c r="O214" s="113">
        <f t="shared" si="184"/>
        <v>1.0237191299999999</v>
      </c>
      <c r="P214" s="113">
        <f t="shared" si="201"/>
        <v>1023.71913</v>
      </c>
      <c r="Q214" s="11">
        <f t="shared" si="214"/>
        <v>0</v>
      </c>
      <c r="R214" s="30">
        <f t="shared" si="210"/>
        <v>0</v>
      </c>
      <c r="S214" s="8">
        <f t="shared" si="202"/>
        <v>0</v>
      </c>
      <c r="T214" s="122">
        <f t="shared" si="211"/>
        <v>0.12559999999999999</v>
      </c>
      <c r="U214" s="121">
        <f t="shared" si="182"/>
        <v>14</v>
      </c>
      <c r="V214" s="121">
        <v>252</v>
      </c>
      <c r="W214" s="120">
        <f t="shared" si="203"/>
        <v>1.0065947740000001</v>
      </c>
      <c r="X214" s="113">
        <f t="shared" si="204"/>
        <v>6.7511963000000002</v>
      </c>
      <c r="Y214" s="113">
        <f t="shared" si="205"/>
        <v>0</v>
      </c>
      <c r="Z214" s="125" t="str">
        <f t="shared" si="215"/>
        <v>A+J=</v>
      </c>
      <c r="AA214" s="118">
        <f t="shared" si="216"/>
        <v>44886</v>
      </c>
      <c r="AB214" s="4"/>
      <c r="AD214" s="171">
        <f>[2]Plan1!$A268</f>
        <v>44978</v>
      </c>
      <c r="AE214" s="143" t="str">
        <f>[2]Plan1!$C268</f>
        <v>Carnaval</v>
      </c>
      <c r="AG214" s="133">
        <f t="shared" si="193"/>
        <v>38</v>
      </c>
      <c r="AH214" s="135">
        <f t="shared" si="195"/>
        <v>45828</v>
      </c>
      <c r="AI214" s="135">
        <f t="shared" si="217"/>
        <v>45826</v>
      </c>
      <c r="AJ214" s="135">
        <f t="shared" si="218"/>
        <v>45828</v>
      </c>
      <c r="AK214" s="135">
        <f t="shared" si="196"/>
        <v>45859</v>
      </c>
      <c r="AL214" s="133">
        <f t="shared" si="219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06"/>
        <v>44876</v>
      </c>
      <c r="B215" s="113">
        <f t="shared" si="198"/>
        <v>1030.95425471</v>
      </c>
      <c r="C215" s="113">
        <f t="shared" si="212"/>
        <v>1000</v>
      </c>
      <c r="D215" s="114">
        <f t="shared" si="207"/>
        <v>6388.87</v>
      </c>
      <c r="E215" s="115">
        <f t="shared" si="185"/>
        <v>6370.34</v>
      </c>
      <c r="F215" s="116">
        <f t="shared" si="186"/>
        <v>44824</v>
      </c>
      <c r="G215" s="117">
        <f t="shared" si="199"/>
        <v>-2.9003564010536831E-3</v>
      </c>
      <c r="H215" s="118">
        <f t="shared" si="213"/>
        <v>44886</v>
      </c>
      <c r="I215" s="118">
        <f t="shared" si="200"/>
        <v>44886</v>
      </c>
      <c r="J215" s="119">
        <f t="shared" si="208"/>
        <v>20</v>
      </c>
      <c r="K215" s="119">
        <f t="shared" si="187"/>
        <v>15</v>
      </c>
      <c r="L215" s="8">
        <f t="shared" si="209"/>
        <v>1</v>
      </c>
      <c r="M215" s="120">
        <f t="shared" si="188"/>
        <v>1</v>
      </c>
      <c r="N215" s="120">
        <f t="shared" si="181"/>
        <v>1.0237191385482711</v>
      </c>
      <c r="O215" s="113">
        <f t="shared" si="184"/>
        <v>1.0237191299999999</v>
      </c>
      <c r="P215" s="113">
        <f t="shared" si="201"/>
        <v>1023.71913</v>
      </c>
      <c r="Q215" s="11">
        <f t="shared" si="214"/>
        <v>0</v>
      </c>
      <c r="R215" s="30">
        <f t="shared" si="210"/>
        <v>0</v>
      </c>
      <c r="S215" s="8">
        <f t="shared" si="202"/>
        <v>0</v>
      </c>
      <c r="T215" s="122">
        <f t="shared" si="211"/>
        <v>0.12559999999999999</v>
      </c>
      <c r="U215" s="121">
        <f t="shared" si="182"/>
        <v>15</v>
      </c>
      <c r="V215" s="121">
        <v>252</v>
      </c>
      <c r="W215" s="120">
        <f t="shared" si="203"/>
        <v>1.0070674900000001</v>
      </c>
      <c r="X215" s="113">
        <f t="shared" si="204"/>
        <v>7.23512471</v>
      </c>
      <c r="Y215" s="113">
        <f t="shared" si="205"/>
        <v>0</v>
      </c>
      <c r="Z215" s="125" t="str">
        <f t="shared" si="215"/>
        <v>A+J=</v>
      </c>
      <c r="AA215" s="118">
        <f t="shared" si="216"/>
        <v>44886</v>
      </c>
      <c r="AB215" s="4"/>
      <c r="AD215" s="171">
        <f>[2]Plan1!$A269</f>
        <v>45023</v>
      </c>
      <c r="AE215" s="143" t="str">
        <f>[2]Plan1!$C269</f>
        <v>Paixão de Cristo</v>
      </c>
      <c r="AG215" s="133">
        <f t="shared" si="193"/>
        <v>39</v>
      </c>
      <c r="AH215" s="135">
        <f t="shared" si="195"/>
        <v>45858</v>
      </c>
      <c r="AI215" s="135">
        <f t="shared" si="217"/>
        <v>45856</v>
      </c>
      <c r="AJ215" s="135">
        <f t="shared" si="218"/>
        <v>45859</v>
      </c>
      <c r="AK215" s="135">
        <f t="shared" si="196"/>
        <v>45889</v>
      </c>
      <c r="AL215" s="133">
        <f t="shared" si="219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06"/>
        <v>44877</v>
      </c>
      <c r="B216" s="113">
        <f t="shared" si="198"/>
        <v>1031.4384103899999</v>
      </c>
      <c r="C216" s="113">
        <f t="shared" si="212"/>
        <v>1000</v>
      </c>
      <c r="D216" s="114">
        <f t="shared" si="207"/>
        <v>6388.87</v>
      </c>
      <c r="E216" s="115">
        <f t="shared" si="185"/>
        <v>6370.34</v>
      </c>
      <c r="F216" s="116">
        <f t="shared" si="186"/>
        <v>44824</v>
      </c>
      <c r="G216" s="117">
        <f t="shared" si="199"/>
        <v>-2.9003564010536831E-3</v>
      </c>
      <c r="H216" s="118">
        <f t="shared" si="213"/>
        <v>44886</v>
      </c>
      <c r="I216" s="118">
        <f t="shared" si="200"/>
        <v>44886</v>
      </c>
      <c r="J216" s="119">
        <f t="shared" si="208"/>
        <v>20</v>
      </c>
      <c r="K216" s="119">
        <f t="shared" si="187"/>
        <v>16</v>
      </c>
      <c r="L216" s="8">
        <f t="shared" si="209"/>
        <v>1</v>
      </c>
      <c r="M216" s="120">
        <f t="shared" si="188"/>
        <v>1</v>
      </c>
      <c r="N216" s="120">
        <f t="shared" si="181"/>
        <v>1.0237191385482711</v>
      </c>
      <c r="O216" s="113">
        <f t="shared" si="184"/>
        <v>1.0237191299999999</v>
      </c>
      <c r="P216" s="113">
        <f t="shared" si="201"/>
        <v>1023.71913</v>
      </c>
      <c r="Q216" s="11">
        <f t="shared" si="214"/>
        <v>0</v>
      </c>
      <c r="R216" s="30">
        <f t="shared" si="210"/>
        <v>0</v>
      </c>
      <c r="S216" s="8">
        <f t="shared" si="202"/>
        <v>0</v>
      </c>
      <c r="T216" s="122">
        <f t="shared" si="211"/>
        <v>0.12559999999999999</v>
      </c>
      <c r="U216" s="121">
        <f t="shared" si="182"/>
        <v>16</v>
      </c>
      <c r="V216" s="121">
        <v>252</v>
      </c>
      <c r="W216" s="120">
        <f t="shared" si="203"/>
        <v>1.007540428</v>
      </c>
      <c r="X216" s="113">
        <f t="shared" si="204"/>
        <v>7.7192803899999998</v>
      </c>
      <c r="Y216" s="113">
        <f t="shared" si="205"/>
        <v>0</v>
      </c>
      <c r="Z216" s="125" t="str">
        <f t="shared" si="215"/>
        <v>A+J=</v>
      </c>
      <c r="AA216" s="118">
        <f t="shared" si="216"/>
        <v>44886</v>
      </c>
      <c r="AB216" s="4"/>
      <c r="AD216" s="171">
        <f>[2]Plan1!$A270</f>
        <v>45037</v>
      </c>
      <c r="AE216" s="143" t="str">
        <f>[2]Plan1!$C270</f>
        <v>Tiradentes</v>
      </c>
      <c r="AG216" s="133">
        <f t="shared" si="193"/>
        <v>40</v>
      </c>
      <c r="AH216" s="135">
        <f t="shared" si="195"/>
        <v>45889</v>
      </c>
      <c r="AI216" s="135">
        <f t="shared" si="217"/>
        <v>45888</v>
      </c>
      <c r="AJ216" s="135">
        <f t="shared" si="218"/>
        <v>45889</v>
      </c>
      <c r="AK216" s="135">
        <f t="shared" si="196"/>
        <v>45922</v>
      </c>
      <c r="AL216" s="133">
        <f t="shared" si="219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06"/>
        <v>44878</v>
      </c>
      <c r="B217" s="113">
        <f t="shared" si="198"/>
        <v>1031.4384103899999</v>
      </c>
      <c r="C217" s="113">
        <f t="shared" si="212"/>
        <v>1000</v>
      </c>
      <c r="D217" s="114">
        <f t="shared" si="207"/>
        <v>6388.87</v>
      </c>
      <c r="E217" s="115">
        <f t="shared" si="185"/>
        <v>6370.34</v>
      </c>
      <c r="F217" s="116">
        <f t="shared" si="186"/>
        <v>44824</v>
      </c>
      <c r="G217" s="117">
        <f t="shared" si="199"/>
        <v>-2.9003564010536831E-3</v>
      </c>
      <c r="H217" s="118">
        <f t="shared" si="213"/>
        <v>44886</v>
      </c>
      <c r="I217" s="118">
        <f t="shared" si="200"/>
        <v>44886</v>
      </c>
      <c r="J217" s="119">
        <f t="shared" si="208"/>
        <v>20</v>
      </c>
      <c r="K217" s="119">
        <f t="shared" si="187"/>
        <v>16</v>
      </c>
      <c r="L217" s="8">
        <f t="shared" si="209"/>
        <v>1</v>
      </c>
      <c r="M217" s="120">
        <f t="shared" si="188"/>
        <v>1</v>
      </c>
      <c r="N217" s="120">
        <f t="shared" si="181"/>
        <v>1.0237191385482711</v>
      </c>
      <c r="O217" s="113">
        <f t="shared" si="184"/>
        <v>1.0237191299999999</v>
      </c>
      <c r="P217" s="113">
        <f t="shared" si="201"/>
        <v>1023.71913</v>
      </c>
      <c r="Q217" s="11">
        <f t="shared" si="214"/>
        <v>0</v>
      </c>
      <c r="R217" s="30">
        <f t="shared" si="210"/>
        <v>0</v>
      </c>
      <c r="S217" s="8">
        <f t="shared" si="202"/>
        <v>0</v>
      </c>
      <c r="T217" s="122">
        <f t="shared" si="211"/>
        <v>0.12559999999999999</v>
      </c>
      <c r="U217" s="121">
        <f t="shared" si="182"/>
        <v>16</v>
      </c>
      <c r="V217" s="121">
        <v>252</v>
      </c>
      <c r="W217" s="120">
        <f t="shared" si="203"/>
        <v>1.007540428</v>
      </c>
      <c r="X217" s="113">
        <f t="shared" si="204"/>
        <v>7.7192803899999998</v>
      </c>
      <c r="Y217" s="113">
        <f t="shared" si="205"/>
        <v>0</v>
      </c>
      <c r="Z217" s="125" t="str">
        <f t="shared" si="215"/>
        <v>A+J=</v>
      </c>
      <c r="AA217" s="118">
        <f t="shared" si="216"/>
        <v>44886</v>
      </c>
      <c r="AB217" s="4"/>
      <c r="AD217" s="171">
        <f>[2]Plan1!$A271</f>
        <v>45047</v>
      </c>
      <c r="AE217" s="143" t="str">
        <f>[2]Plan1!$C271</f>
        <v>Dia do Trabalho</v>
      </c>
      <c r="AG217" s="133">
        <f t="shared" si="193"/>
        <v>41</v>
      </c>
      <c r="AH217" s="135">
        <f t="shared" si="195"/>
        <v>45920</v>
      </c>
      <c r="AI217" s="135">
        <f t="shared" si="217"/>
        <v>45919</v>
      </c>
      <c r="AJ217" s="135">
        <f t="shared" si="218"/>
        <v>45922</v>
      </c>
      <c r="AK217" s="135">
        <f t="shared" si="196"/>
        <v>45950</v>
      </c>
      <c r="AL217" s="133">
        <f t="shared" si="219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06"/>
        <v>44879</v>
      </c>
      <c r="B218" s="113">
        <f t="shared" si="198"/>
        <v>1031.4384103899999</v>
      </c>
      <c r="C218" s="113">
        <f t="shared" si="212"/>
        <v>1000</v>
      </c>
      <c r="D218" s="114">
        <f t="shared" si="207"/>
        <v>6388.87</v>
      </c>
      <c r="E218" s="115">
        <f t="shared" si="185"/>
        <v>6370.34</v>
      </c>
      <c r="F218" s="116">
        <f t="shared" si="186"/>
        <v>44824</v>
      </c>
      <c r="G218" s="117">
        <f t="shared" si="199"/>
        <v>-2.9003564010536831E-3</v>
      </c>
      <c r="H218" s="118">
        <f t="shared" si="213"/>
        <v>44886</v>
      </c>
      <c r="I218" s="118">
        <f t="shared" si="200"/>
        <v>44886</v>
      </c>
      <c r="J218" s="119">
        <f t="shared" si="208"/>
        <v>20</v>
      </c>
      <c r="K218" s="119">
        <f t="shared" si="187"/>
        <v>16</v>
      </c>
      <c r="L218" s="8">
        <f t="shared" si="209"/>
        <v>1</v>
      </c>
      <c r="M218" s="120">
        <f t="shared" si="188"/>
        <v>1</v>
      </c>
      <c r="N218" s="120">
        <f t="shared" si="181"/>
        <v>1.0237191385482711</v>
      </c>
      <c r="O218" s="113">
        <f t="shared" si="184"/>
        <v>1.0237191299999999</v>
      </c>
      <c r="P218" s="113">
        <f t="shared" si="201"/>
        <v>1023.71913</v>
      </c>
      <c r="Q218" s="11">
        <f t="shared" si="214"/>
        <v>0</v>
      </c>
      <c r="R218" s="30">
        <f t="shared" si="210"/>
        <v>0</v>
      </c>
      <c r="S218" s="8">
        <f t="shared" si="202"/>
        <v>0</v>
      </c>
      <c r="T218" s="122">
        <f t="shared" si="211"/>
        <v>0.12559999999999999</v>
      </c>
      <c r="U218" s="121">
        <f t="shared" si="182"/>
        <v>16</v>
      </c>
      <c r="V218" s="121">
        <v>252</v>
      </c>
      <c r="W218" s="120">
        <f t="shared" si="203"/>
        <v>1.007540428</v>
      </c>
      <c r="X218" s="113">
        <f t="shared" si="204"/>
        <v>7.7192803899999998</v>
      </c>
      <c r="Y218" s="113">
        <f t="shared" si="205"/>
        <v>0</v>
      </c>
      <c r="Z218" s="125" t="str">
        <f t="shared" si="215"/>
        <v>A+J=</v>
      </c>
      <c r="AA218" s="118">
        <f t="shared" si="216"/>
        <v>44886</v>
      </c>
      <c r="AB218" s="4"/>
      <c r="AD218" s="171">
        <f>[2]Plan1!$A272</f>
        <v>45085</v>
      </c>
      <c r="AE218" s="143" t="str">
        <f>[2]Plan1!$C272</f>
        <v>Corpus Christi</v>
      </c>
      <c r="AG218" s="133">
        <f t="shared" si="193"/>
        <v>42</v>
      </c>
      <c r="AH218" s="135">
        <f t="shared" si="195"/>
        <v>45950</v>
      </c>
      <c r="AI218" s="135">
        <f t="shared" si="217"/>
        <v>45947</v>
      </c>
      <c r="AJ218" s="135">
        <f t="shared" si="218"/>
        <v>45950</v>
      </c>
      <c r="AK218" s="135">
        <f t="shared" si="196"/>
        <v>45982</v>
      </c>
      <c r="AL218" s="133">
        <f t="shared" si="219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06"/>
        <v>44880</v>
      </c>
      <c r="B219" s="113">
        <f t="shared" si="198"/>
        <v>1031.9227933299999</v>
      </c>
      <c r="C219" s="113">
        <f t="shared" si="212"/>
        <v>1000</v>
      </c>
      <c r="D219" s="114">
        <f t="shared" si="207"/>
        <v>6388.87</v>
      </c>
      <c r="E219" s="115">
        <f t="shared" si="185"/>
        <v>6370.34</v>
      </c>
      <c r="F219" s="116">
        <f t="shared" si="186"/>
        <v>44824</v>
      </c>
      <c r="G219" s="117">
        <f t="shared" si="199"/>
        <v>-2.9003564010536831E-3</v>
      </c>
      <c r="H219" s="118">
        <f t="shared" si="213"/>
        <v>44886</v>
      </c>
      <c r="I219" s="118">
        <f t="shared" si="200"/>
        <v>44886</v>
      </c>
      <c r="J219" s="119">
        <f t="shared" si="208"/>
        <v>20</v>
      </c>
      <c r="K219" s="119">
        <f t="shared" si="187"/>
        <v>17</v>
      </c>
      <c r="L219" s="8">
        <f t="shared" si="209"/>
        <v>1</v>
      </c>
      <c r="M219" s="120">
        <f t="shared" si="188"/>
        <v>1</v>
      </c>
      <c r="N219" s="120">
        <f t="shared" si="181"/>
        <v>1.0237191385482711</v>
      </c>
      <c r="O219" s="113">
        <f t="shared" si="184"/>
        <v>1.0237191299999999</v>
      </c>
      <c r="P219" s="113">
        <f t="shared" si="201"/>
        <v>1023.71913</v>
      </c>
      <c r="Q219" s="11">
        <f t="shared" si="214"/>
        <v>0</v>
      </c>
      <c r="R219" s="30">
        <f t="shared" si="210"/>
        <v>0</v>
      </c>
      <c r="S219" s="8">
        <f t="shared" si="202"/>
        <v>0</v>
      </c>
      <c r="T219" s="122">
        <f t="shared" si="211"/>
        <v>0.12559999999999999</v>
      </c>
      <c r="U219" s="121">
        <f t="shared" si="182"/>
        <v>17</v>
      </c>
      <c r="V219" s="121">
        <v>252</v>
      </c>
      <c r="W219" s="120">
        <f t="shared" si="203"/>
        <v>1.0080135880000001</v>
      </c>
      <c r="X219" s="113">
        <f t="shared" si="204"/>
        <v>8.2036633299999995</v>
      </c>
      <c r="Y219" s="113">
        <f t="shared" si="205"/>
        <v>0</v>
      </c>
      <c r="Z219" s="125" t="str">
        <f t="shared" si="215"/>
        <v>A+J=</v>
      </c>
      <c r="AA219" s="118">
        <f t="shared" si="216"/>
        <v>44886</v>
      </c>
      <c r="AB219" s="4"/>
      <c r="AD219" s="171">
        <f>[2]Plan1!$A273</f>
        <v>45176</v>
      </c>
      <c r="AE219" s="143" t="str">
        <f>[2]Plan1!$C273</f>
        <v>Independência do Brasil</v>
      </c>
      <c r="AG219" s="133">
        <f t="shared" si="193"/>
        <v>43</v>
      </c>
      <c r="AH219" s="135">
        <f t="shared" si="195"/>
        <v>45981</v>
      </c>
      <c r="AI219" s="135">
        <f t="shared" si="217"/>
        <v>45980</v>
      </c>
      <c r="AJ219" s="135">
        <f t="shared" si="218"/>
        <v>45982</v>
      </c>
      <c r="AK219" s="135">
        <f t="shared" si="196"/>
        <v>46013</v>
      </c>
      <c r="AL219" s="133">
        <f t="shared" si="219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06"/>
        <v>44881</v>
      </c>
      <c r="B220" s="113">
        <f t="shared" si="198"/>
        <v>1031.9227933299999</v>
      </c>
      <c r="C220" s="113">
        <f t="shared" si="212"/>
        <v>1000</v>
      </c>
      <c r="D220" s="114">
        <f t="shared" si="207"/>
        <v>6388.87</v>
      </c>
      <c r="E220" s="115">
        <f t="shared" si="185"/>
        <v>6370.34</v>
      </c>
      <c r="F220" s="116">
        <f t="shared" si="186"/>
        <v>44824</v>
      </c>
      <c r="G220" s="117">
        <f t="shared" si="199"/>
        <v>-2.9003564010536831E-3</v>
      </c>
      <c r="H220" s="118">
        <f t="shared" si="213"/>
        <v>44886</v>
      </c>
      <c r="I220" s="118">
        <f t="shared" si="200"/>
        <v>44886</v>
      </c>
      <c r="J220" s="119">
        <f t="shared" si="208"/>
        <v>20</v>
      </c>
      <c r="K220" s="119">
        <f t="shared" si="187"/>
        <v>17</v>
      </c>
      <c r="L220" s="8">
        <f t="shared" si="209"/>
        <v>1</v>
      </c>
      <c r="M220" s="120">
        <f t="shared" si="188"/>
        <v>1</v>
      </c>
      <c r="N220" s="120">
        <f t="shared" si="181"/>
        <v>1.0237191385482711</v>
      </c>
      <c r="O220" s="113">
        <f t="shared" si="184"/>
        <v>1.0237191299999999</v>
      </c>
      <c r="P220" s="113">
        <f t="shared" si="201"/>
        <v>1023.71913</v>
      </c>
      <c r="Q220" s="11">
        <f t="shared" si="214"/>
        <v>0</v>
      </c>
      <c r="R220" s="30">
        <f t="shared" si="210"/>
        <v>0</v>
      </c>
      <c r="S220" s="8">
        <f t="shared" si="202"/>
        <v>0</v>
      </c>
      <c r="T220" s="122">
        <f t="shared" si="211"/>
        <v>0.12559999999999999</v>
      </c>
      <c r="U220" s="121">
        <f t="shared" si="182"/>
        <v>17</v>
      </c>
      <c r="V220" s="121">
        <v>252</v>
      </c>
      <c r="W220" s="120">
        <f t="shared" si="203"/>
        <v>1.0080135880000001</v>
      </c>
      <c r="X220" s="113">
        <f t="shared" si="204"/>
        <v>8.2036633299999995</v>
      </c>
      <c r="Y220" s="113">
        <f t="shared" si="205"/>
        <v>0</v>
      </c>
      <c r="Z220" s="125" t="str">
        <f t="shared" si="215"/>
        <v>A+J=</v>
      </c>
      <c r="AA220" s="118">
        <f t="shared" si="216"/>
        <v>44886</v>
      </c>
      <c r="AB220" s="4"/>
      <c r="AD220" s="171">
        <f>[2]Plan1!$A274</f>
        <v>45211</v>
      </c>
      <c r="AE220" s="143" t="str">
        <f>[2]Plan1!$C274</f>
        <v>Nossa Sr.a Aparecida - Padroeira do Brasil</v>
      </c>
      <c r="AG220" s="133">
        <f t="shared" si="193"/>
        <v>44</v>
      </c>
      <c r="AH220" s="135">
        <f t="shared" si="195"/>
        <v>46011</v>
      </c>
      <c r="AI220" s="135">
        <f t="shared" si="217"/>
        <v>46010</v>
      </c>
      <c r="AJ220" s="135">
        <f t="shared" si="218"/>
        <v>46013</v>
      </c>
      <c r="AK220" s="135">
        <f t="shared" si="196"/>
        <v>46042</v>
      </c>
      <c r="AL220" s="133">
        <f t="shared" si="219"/>
        <v>19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06"/>
        <v>44882</v>
      </c>
      <c r="B221" s="113">
        <f t="shared" si="198"/>
        <v>1032.40740456</v>
      </c>
      <c r="C221" s="113">
        <f t="shared" si="212"/>
        <v>1000</v>
      </c>
      <c r="D221" s="114">
        <f t="shared" si="207"/>
        <v>6388.87</v>
      </c>
      <c r="E221" s="115">
        <f t="shared" si="185"/>
        <v>6370.34</v>
      </c>
      <c r="F221" s="116">
        <f t="shared" si="186"/>
        <v>44824</v>
      </c>
      <c r="G221" s="117">
        <f t="shared" si="199"/>
        <v>-2.9003564010536831E-3</v>
      </c>
      <c r="H221" s="118">
        <f t="shared" si="213"/>
        <v>44886</v>
      </c>
      <c r="I221" s="118">
        <f t="shared" si="200"/>
        <v>44886</v>
      </c>
      <c r="J221" s="119">
        <f t="shared" si="208"/>
        <v>20</v>
      </c>
      <c r="K221" s="119">
        <f t="shared" si="187"/>
        <v>18</v>
      </c>
      <c r="L221" s="8">
        <f t="shared" si="209"/>
        <v>1</v>
      </c>
      <c r="M221" s="120">
        <f t="shared" si="188"/>
        <v>1</v>
      </c>
      <c r="N221" s="120">
        <f t="shared" si="181"/>
        <v>1.0237191385482711</v>
      </c>
      <c r="O221" s="113">
        <f t="shared" si="184"/>
        <v>1.0237191299999999</v>
      </c>
      <c r="P221" s="113">
        <f t="shared" si="201"/>
        <v>1023.71913</v>
      </c>
      <c r="Q221" s="11">
        <f t="shared" si="214"/>
        <v>0</v>
      </c>
      <c r="R221" s="30">
        <f t="shared" si="210"/>
        <v>0</v>
      </c>
      <c r="S221" s="8">
        <f t="shared" si="202"/>
        <v>0</v>
      </c>
      <c r="T221" s="122">
        <f t="shared" si="211"/>
        <v>0.12559999999999999</v>
      </c>
      <c r="U221" s="121">
        <f t="shared" si="182"/>
        <v>18</v>
      </c>
      <c r="V221" s="121">
        <v>252</v>
      </c>
      <c r="W221" s="120">
        <f t="shared" si="203"/>
        <v>1.008486971</v>
      </c>
      <c r="X221" s="113">
        <f t="shared" si="204"/>
        <v>8.68827456</v>
      </c>
      <c r="Y221" s="113">
        <f t="shared" si="205"/>
        <v>0</v>
      </c>
      <c r="Z221" s="125" t="str">
        <f t="shared" si="215"/>
        <v>A+J=</v>
      </c>
      <c r="AA221" s="118">
        <f t="shared" si="216"/>
        <v>44886</v>
      </c>
      <c r="AB221" s="4"/>
      <c r="AD221" s="171">
        <f>[2]Plan1!$A275</f>
        <v>45232</v>
      </c>
      <c r="AE221" s="143" t="str">
        <f>[2]Plan1!$C275</f>
        <v>Finados</v>
      </c>
      <c r="AG221" s="133">
        <f t="shared" si="193"/>
        <v>45</v>
      </c>
      <c r="AH221" s="135">
        <f t="shared" si="195"/>
        <v>46042</v>
      </c>
      <c r="AI221" s="135">
        <f t="shared" si="217"/>
        <v>46041</v>
      </c>
      <c r="AJ221" s="135">
        <f t="shared" si="218"/>
        <v>46042</v>
      </c>
      <c r="AK221" s="135">
        <f t="shared" si="196"/>
        <v>46073</v>
      </c>
      <c r="AL221" s="133">
        <f t="shared" si="219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06"/>
        <v>44883</v>
      </c>
      <c r="B222" s="113">
        <f t="shared" si="198"/>
        <v>1032.8922430600001</v>
      </c>
      <c r="C222" s="113">
        <f t="shared" si="212"/>
        <v>1000</v>
      </c>
      <c r="D222" s="114">
        <f t="shared" si="207"/>
        <v>6388.87</v>
      </c>
      <c r="E222" s="115">
        <f t="shared" si="185"/>
        <v>6370.34</v>
      </c>
      <c r="F222" s="116">
        <f t="shared" si="186"/>
        <v>44824</v>
      </c>
      <c r="G222" s="117">
        <f t="shared" si="199"/>
        <v>-2.9003564010536831E-3</v>
      </c>
      <c r="H222" s="118">
        <f t="shared" si="213"/>
        <v>44886</v>
      </c>
      <c r="I222" s="118">
        <f t="shared" si="200"/>
        <v>44886</v>
      </c>
      <c r="J222" s="119">
        <f t="shared" si="208"/>
        <v>20</v>
      </c>
      <c r="K222" s="119">
        <f t="shared" si="187"/>
        <v>19</v>
      </c>
      <c r="L222" s="8">
        <f t="shared" si="209"/>
        <v>1</v>
      </c>
      <c r="M222" s="120">
        <f t="shared" si="188"/>
        <v>1</v>
      </c>
      <c r="N222" s="120">
        <f t="shared" si="181"/>
        <v>1.0237191385482711</v>
      </c>
      <c r="O222" s="113">
        <f t="shared" si="184"/>
        <v>1.0237191299999999</v>
      </c>
      <c r="P222" s="113">
        <f t="shared" si="201"/>
        <v>1023.71913</v>
      </c>
      <c r="Q222" s="11">
        <f t="shared" si="214"/>
        <v>0</v>
      </c>
      <c r="R222" s="30">
        <f t="shared" si="210"/>
        <v>0</v>
      </c>
      <c r="S222" s="8">
        <f t="shared" si="202"/>
        <v>0</v>
      </c>
      <c r="T222" s="122">
        <f t="shared" si="211"/>
        <v>0.12559999999999999</v>
      </c>
      <c r="U222" s="121">
        <f t="shared" si="182"/>
        <v>19</v>
      </c>
      <c r="V222" s="121">
        <v>252</v>
      </c>
      <c r="W222" s="120">
        <f t="shared" si="203"/>
        <v>1.008960576</v>
      </c>
      <c r="X222" s="113">
        <f t="shared" si="204"/>
        <v>9.1731130600000004</v>
      </c>
      <c r="Y222" s="113">
        <f t="shared" si="205"/>
        <v>0</v>
      </c>
      <c r="Z222" s="125" t="str">
        <f t="shared" si="215"/>
        <v>A+J=</v>
      </c>
      <c r="AA222" s="118">
        <f t="shared" si="216"/>
        <v>44886</v>
      </c>
      <c r="AB222" s="4"/>
      <c r="AD222" s="171">
        <f>[2]Plan1!$A276</f>
        <v>45245</v>
      </c>
      <c r="AE222" s="143" t="str">
        <f>[2]Plan1!$C276</f>
        <v>Proclamação da República</v>
      </c>
      <c r="AG222" s="133">
        <f t="shared" si="193"/>
        <v>46</v>
      </c>
      <c r="AH222" s="135">
        <f t="shared" si="195"/>
        <v>46073</v>
      </c>
      <c r="AI222" s="135">
        <f t="shared" si="217"/>
        <v>46072</v>
      </c>
      <c r="AJ222" s="135">
        <f t="shared" si="218"/>
        <v>46073</v>
      </c>
      <c r="AK222" s="135">
        <f t="shared" si="196"/>
        <v>46101</v>
      </c>
      <c r="AL222" s="133">
        <f t="shared" si="219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06"/>
        <v>44884</v>
      </c>
      <c r="B223" s="113">
        <f t="shared" si="198"/>
        <v>1033.3773088299999</v>
      </c>
      <c r="C223" s="113">
        <f t="shared" si="212"/>
        <v>1000</v>
      </c>
      <c r="D223" s="114">
        <f t="shared" si="207"/>
        <v>6388.87</v>
      </c>
      <c r="E223" s="115">
        <f t="shared" si="185"/>
        <v>6370.34</v>
      </c>
      <c r="F223" s="116">
        <f t="shared" si="186"/>
        <v>44824</v>
      </c>
      <c r="G223" s="117">
        <f t="shared" si="199"/>
        <v>-2.9003564010536831E-3</v>
      </c>
      <c r="H223" s="118">
        <f t="shared" si="213"/>
        <v>44886</v>
      </c>
      <c r="I223" s="118">
        <f t="shared" si="200"/>
        <v>44886</v>
      </c>
      <c r="J223" s="119">
        <f t="shared" si="208"/>
        <v>20</v>
      </c>
      <c r="K223" s="119">
        <f t="shared" si="187"/>
        <v>20</v>
      </c>
      <c r="L223" s="8">
        <f t="shared" si="209"/>
        <v>1</v>
      </c>
      <c r="M223" s="120">
        <f t="shared" si="188"/>
        <v>1</v>
      </c>
      <c r="N223" s="120">
        <f t="shared" ref="N223:N286" si="220">IF(I223&gt;I222,N222*M223,N222)</f>
        <v>1.0237191385482711</v>
      </c>
      <c r="O223" s="113">
        <f t="shared" si="184"/>
        <v>1.0237191299999999</v>
      </c>
      <c r="P223" s="113">
        <f t="shared" si="201"/>
        <v>1023.71913</v>
      </c>
      <c r="Q223" s="11">
        <f t="shared" si="214"/>
        <v>0</v>
      </c>
      <c r="R223" s="30">
        <f t="shared" si="210"/>
        <v>0</v>
      </c>
      <c r="S223" s="8">
        <f t="shared" si="202"/>
        <v>0</v>
      </c>
      <c r="T223" s="122">
        <f t="shared" si="211"/>
        <v>0.12559999999999999</v>
      </c>
      <c r="U223" s="121">
        <f t="shared" si="182"/>
        <v>20</v>
      </c>
      <c r="V223" s="121">
        <v>252</v>
      </c>
      <c r="W223" s="120">
        <f t="shared" si="203"/>
        <v>1.009434403</v>
      </c>
      <c r="X223" s="113">
        <f t="shared" si="204"/>
        <v>9.6581788300000007</v>
      </c>
      <c r="Y223" s="113">
        <f t="shared" si="205"/>
        <v>0</v>
      </c>
      <c r="Z223" s="125" t="str">
        <f t="shared" si="215"/>
        <v>A+J=</v>
      </c>
      <c r="AA223" s="118">
        <f t="shared" si="216"/>
        <v>44886</v>
      </c>
      <c r="AB223" s="4"/>
      <c r="AD223" s="171">
        <f>[2]Plan1!$A277</f>
        <v>45285</v>
      </c>
      <c r="AE223" s="143" t="str">
        <f>[2]Plan1!$C277</f>
        <v>Natal</v>
      </c>
      <c r="AG223" s="133">
        <f t="shared" si="193"/>
        <v>47</v>
      </c>
      <c r="AH223" s="135">
        <f t="shared" si="195"/>
        <v>46101</v>
      </c>
      <c r="AI223" s="135">
        <f t="shared" si="217"/>
        <v>46100</v>
      </c>
      <c r="AJ223" s="135">
        <f t="shared" si="218"/>
        <v>46101</v>
      </c>
      <c r="AK223" s="135">
        <f t="shared" si="196"/>
        <v>46132</v>
      </c>
      <c r="AL223" s="133">
        <f t="shared" si="219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5" x14ac:dyDescent="0.2">
      <c r="A224" s="112">
        <f t="shared" si="206"/>
        <v>44885</v>
      </c>
      <c r="B224" s="113">
        <f t="shared" si="198"/>
        <v>1033.3773088299999</v>
      </c>
      <c r="C224" s="113">
        <f t="shared" si="212"/>
        <v>1000</v>
      </c>
      <c r="D224" s="114">
        <f t="shared" si="207"/>
        <v>6388.87</v>
      </c>
      <c r="E224" s="115">
        <f t="shared" si="185"/>
        <v>6370.34</v>
      </c>
      <c r="F224" s="116">
        <f t="shared" si="186"/>
        <v>44824</v>
      </c>
      <c r="G224" s="117">
        <f t="shared" si="199"/>
        <v>-2.9003564010536831E-3</v>
      </c>
      <c r="H224" s="118">
        <f t="shared" si="213"/>
        <v>44915</v>
      </c>
      <c r="I224" s="118">
        <f t="shared" si="200"/>
        <v>44886</v>
      </c>
      <c r="J224" s="119">
        <f t="shared" si="208"/>
        <v>20</v>
      </c>
      <c r="K224" s="119">
        <f t="shared" si="187"/>
        <v>20</v>
      </c>
      <c r="L224" s="8">
        <f t="shared" si="209"/>
        <v>1</v>
      </c>
      <c r="M224" s="120">
        <f t="shared" si="188"/>
        <v>1</v>
      </c>
      <c r="N224" s="120">
        <f t="shared" si="220"/>
        <v>1.0237191385482711</v>
      </c>
      <c r="O224" s="113">
        <f t="shared" si="184"/>
        <v>1.0237191299999999</v>
      </c>
      <c r="P224" s="113">
        <f t="shared" si="201"/>
        <v>1023.71913</v>
      </c>
      <c r="Q224" s="11">
        <f t="shared" si="214"/>
        <v>0</v>
      </c>
      <c r="R224" s="30">
        <f t="shared" si="210"/>
        <v>0</v>
      </c>
      <c r="S224" s="8">
        <f t="shared" si="202"/>
        <v>0</v>
      </c>
      <c r="T224" s="122">
        <f t="shared" si="211"/>
        <v>0.12559999999999999</v>
      </c>
      <c r="U224" s="121">
        <f t="shared" si="182"/>
        <v>20</v>
      </c>
      <c r="V224" s="121">
        <v>252</v>
      </c>
      <c r="W224" s="120">
        <f t="shared" si="203"/>
        <v>1.009434403</v>
      </c>
      <c r="X224" s="113">
        <f t="shared" si="204"/>
        <v>9.6581788300000007</v>
      </c>
      <c r="Y224" s="113">
        <f t="shared" si="205"/>
        <v>0</v>
      </c>
      <c r="Z224" s="125" t="str">
        <f t="shared" si="215"/>
        <v>A+J=</v>
      </c>
      <c r="AA224" s="118">
        <f t="shared" si="216"/>
        <v>44886</v>
      </c>
      <c r="AB224" s="190" t="s">
        <v>121</v>
      </c>
      <c r="AD224" s="171">
        <f>[2]Plan1!$A278</f>
        <v>45292</v>
      </c>
      <c r="AE224" s="143" t="str">
        <f>[2]Plan1!$C278</f>
        <v>Confraternização Universal</v>
      </c>
      <c r="AG224" s="133">
        <f t="shared" si="193"/>
        <v>48</v>
      </c>
      <c r="AH224" s="135">
        <f t="shared" si="195"/>
        <v>46132</v>
      </c>
      <c r="AI224" s="135">
        <f t="shared" si="217"/>
        <v>46129</v>
      </c>
      <c r="AJ224" s="135">
        <f t="shared" si="218"/>
        <v>46132</v>
      </c>
      <c r="AK224" s="135">
        <f t="shared" si="196"/>
        <v>46162</v>
      </c>
      <c r="AL224" s="133">
        <f t="shared" si="219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5" x14ac:dyDescent="0.2">
      <c r="A225" s="112">
        <f t="shared" si="206"/>
        <v>44886</v>
      </c>
      <c r="B225" s="113">
        <f t="shared" si="198"/>
        <v>1033.3773088299999</v>
      </c>
      <c r="C225" s="113">
        <f t="shared" si="212"/>
        <v>1000</v>
      </c>
      <c r="D225" s="114">
        <f t="shared" si="207"/>
        <v>6388.87</v>
      </c>
      <c r="E225" s="115">
        <f t="shared" si="185"/>
        <v>6370.34</v>
      </c>
      <c r="F225" s="116">
        <f t="shared" si="186"/>
        <v>44824</v>
      </c>
      <c r="G225" s="117">
        <f t="shared" si="199"/>
        <v>-2.9003564010536831E-3</v>
      </c>
      <c r="H225" s="118">
        <f t="shared" si="213"/>
        <v>44915</v>
      </c>
      <c r="I225" s="118">
        <f t="shared" si="200"/>
        <v>44886</v>
      </c>
      <c r="J225" s="119">
        <f t="shared" si="208"/>
        <v>20</v>
      </c>
      <c r="K225" s="119">
        <f t="shared" si="187"/>
        <v>20</v>
      </c>
      <c r="L225" s="8">
        <f t="shared" si="209"/>
        <v>1</v>
      </c>
      <c r="M225" s="120">
        <f t="shared" si="188"/>
        <v>1</v>
      </c>
      <c r="N225" s="120">
        <f t="shared" si="220"/>
        <v>1.0237191385482711</v>
      </c>
      <c r="O225" s="113">
        <f t="shared" si="184"/>
        <v>1.0237191299999999</v>
      </c>
      <c r="P225" s="113">
        <f t="shared" si="201"/>
        <v>1023.71913</v>
      </c>
      <c r="Q225" s="11">
        <f t="shared" si="214"/>
        <v>7</v>
      </c>
      <c r="R225" s="30">
        <f t="shared" si="210"/>
        <v>0</v>
      </c>
      <c r="S225" s="8">
        <f t="shared" si="202"/>
        <v>0</v>
      </c>
      <c r="T225" s="122">
        <f t="shared" si="211"/>
        <v>0.12559999999999999</v>
      </c>
      <c r="U225" s="121">
        <f t="shared" si="182"/>
        <v>20</v>
      </c>
      <c r="V225" s="121">
        <v>252</v>
      </c>
      <c r="W225" s="120">
        <f t="shared" si="203"/>
        <v>1.009434403</v>
      </c>
      <c r="X225" s="113">
        <f t="shared" si="204"/>
        <v>9.6581788300000007</v>
      </c>
      <c r="Y225" s="113">
        <f t="shared" si="205"/>
        <v>9.6581788300000007</v>
      </c>
      <c r="Z225" s="125" t="str">
        <f t="shared" si="215"/>
        <v>A+J=</v>
      </c>
      <c r="AA225" s="118">
        <f t="shared" si="216"/>
        <v>44886</v>
      </c>
      <c r="AB225" s="190" t="s">
        <v>120</v>
      </c>
      <c r="AD225" s="171">
        <f>[2]Plan1!$A279</f>
        <v>45334</v>
      </c>
      <c r="AE225" s="143" t="str">
        <f>[2]Plan1!$C279</f>
        <v>Carnaval</v>
      </c>
      <c r="AG225" s="133">
        <f t="shared" si="193"/>
        <v>49</v>
      </c>
      <c r="AH225" s="135">
        <f t="shared" si="195"/>
        <v>46162</v>
      </c>
      <c r="AI225" s="135">
        <f t="shared" si="217"/>
        <v>46161</v>
      </c>
      <c r="AJ225" s="135">
        <f t="shared" si="218"/>
        <v>46162</v>
      </c>
      <c r="AK225" s="135">
        <f t="shared" si="196"/>
        <v>46195</v>
      </c>
      <c r="AL225" s="133">
        <f t="shared" si="219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5" x14ac:dyDescent="0.2">
      <c r="A226" s="112">
        <f t="shared" si="206"/>
        <v>44887</v>
      </c>
      <c r="B226" s="113">
        <f t="shared" si="198"/>
        <v>1034.3486776532379</v>
      </c>
      <c r="C226" s="113">
        <f t="shared" si="212"/>
        <v>1000</v>
      </c>
      <c r="D226" s="114">
        <f t="shared" si="207"/>
        <v>6370.34</v>
      </c>
      <c r="E226" s="115">
        <f t="shared" si="185"/>
        <v>6407.93</v>
      </c>
      <c r="F226" s="116">
        <f t="shared" si="186"/>
        <v>44855</v>
      </c>
      <c r="G226" s="117">
        <f t="shared" si="199"/>
        <v>5.9007839455980093E-3</v>
      </c>
      <c r="H226" s="118">
        <f t="shared" si="213"/>
        <v>44915</v>
      </c>
      <c r="I226" s="118">
        <f t="shared" si="200"/>
        <v>44915</v>
      </c>
      <c r="J226" s="119">
        <f t="shared" si="208"/>
        <v>21</v>
      </c>
      <c r="K226" s="119">
        <f t="shared" si="187"/>
        <v>1</v>
      </c>
      <c r="L226" s="8">
        <f t="shared" si="209"/>
        <v>1.0002802</v>
      </c>
      <c r="M226" s="120">
        <f t="shared" si="188"/>
        <v>1</v>
      </c>
      <c r="N226" s="120">
        <f t="shared" si="220"/>
        <v>1.0237191385482711</v>
      </c>
      <c r="O226" s="113">
        <f t="shared" si="184"/>
        <v>1.0240059800000001</v>
      </c>
      <c r="P226" s="113">
        <f t="shared" si="201"/>
        <v>1024.0059799999999</v>
      </c>
      <c r="Q226" s="11">
        <f t="shared" si="214"/>
        <v>0</v>
      </c>
      <c r="R226" s="30">
        <f t="shared" si="210"/>
        <v>0</v>
      </c>
      <c r="S226" s="8">
        <f t="shared" si="202"/>
        <v>0</v>
      </c>
      <c r="T226" s="122">
        <f t="shared" si="211"/>
        <v>0.12559999999999999</v>
      </c>
      <c r="U226" s="121">
        <f t="shared" si="182"/>
        <v>1</v>
      </c>
      <c r="V226" s="121">
        <v>252</v>
      </c>
      <c r="W226" s="120">
        <f t="shared" si="203"/>
        <v>1.000469619</v>
      </c>
      <c r="X226" s="189">
        <f>TRUNC((P226*(W226-1)),8)+(X$225*(P226/P$225)*W226)+(0.02*X$225)+(((A226-A$225)/30)*0.01*X$225)</f>
        <v>10.342697653237915</v>
      </c>
      <c r="Y226" s="113">
        <f t="shared" si="205"/>
        <v>0</v>
      </c>
      <c r="Z226" s="125" t="str">
        <f t="shared" si="215"/>
        <v>A+J=</v>
      </c>
      <c r="AA226" s="118">
        <f t="shared" si="216"/>
        <v>44915</v>
      </c>
      <c r="AB226" s="202">
        <v>9.9311335272814265</v>
      </c>
      <c r="AD226" s="171">
        <f>[2]Plan1!$A280</f>
        <v>45335</v>
      </c>
      <c r="AE226" s="143" t="str">
        <f>[2]Plan1!$C280</f>
        <v>Carnaval</v>
      </c>
      <c r="AG226" s="133">
        <f t="shared" si="193"/>
        <v>50</v>
      </c>
      <c r="AH226" s="135">
        <f t="shared" si="195"/>
        <v>46193</v>
      </c>
      <c r="AI226" s="135">
        <f t="shared" si="217"/>
        <v>46192</v>
      </c>
      <c r="AJ226" s="135">
        <f t="shared" si="218"/>
        <v>46195</v>
      </c>
      <c r="AK226" s="135">
        <f t="shared" si="196"/>
        <v>46223</v>
      </c>
      <c r="AL226" s="133">
        <f t="shared" si="219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5" x14ac:dyDescent="0.2">
      <c r="A227" s="112">
        <f t="shared" si="206"/>
        <v>44888</v>
      </c>
      <c r="B227" s="113">
        <f t="shared" si="198"/>
        <v>1035.1274642028116</v>
      </c>
      <c r="C227" s="113">
        <f t="shared" si="212"/>
        <v>1000</v>
      </c>
      <c r="D227" s="114">
        <f t="shared" si="207"/>
        <v>6370.34</v>
      </c>
      <c r="E227" s="115">
        <f t="shared" si="185"/>
        <v>6407.93</v>
      </c>
      <c r="F227" s="116">
        <f t="shared" si="186"/>
        <v>44855</v>
      </c>
      <c r="G227" s="117">
        <f t="shared" si="199"/>
        <v>5.9007839455980093E-3</v>
      </c>
      <c r="H227" s="118">
        <f t="shared" si="213"/>
        <v>44915</v>
      </c>
      <c r="I227" s="118">
        <f t="shared" si="200"/>
        <v>44915</v>
      </c>
      <c r="J227" s="119">
        <f t="shared" si="208"/>
        <v>21</v>
      </c>
      <c r="K227" s="119">
        <f t="shared" si="187"/>
        <v>2</v>
      </c>
      <c r="L227" s="8">
        <f t="shared" si="209"/>
        <v>1.0005604800000001</v>
      </c>
      <c r="M227" s="120">
        <f t="shared" si="188"/>
        <v>1</v>
      </c>
      <c r="N227" s="120">
        <f t="shared" si="220"/>
        <v>1.0237191385482711</v>
      </c>
      <c r="O227" s="113">
        <f t="shared" si="184"/>
        <v>1.02429291</v>
      </c>
      <c r="P227" s="113">
        <f t="shared" si="201"/>
        <v>1024.2929099999999</v>
      </c>
      <c r="Q227" s="11">
        <f t="shared" si="214"/>
        <v>0</v>
      </c>
      <c r="R227" s="30">
        <f t="shared" si="210"/>
        <v>0</v>
      </c>
      <c r="S227" s="8">
        <f t="shared" si="202"/>
        <v>0</v>
      </c>
      <c r="T227" s="122">
        <f t="shared" si="211"/>
        <v>0.12559999999999999</v>
      </c>
      <c r="U227" s="121">
        <f t="shared" si="182"/>
        <v>2</v>
      </c>
      <c r="V227" s="121">
        <v>252</v>
      </c>
      <c r="W227" s="120">
        <f t="shared" si="203"/>
        <v>1.000939459</v>
      </c>
      <c r="X227" s="189">
        <f t="shared" ref="X227:X234" si="221">TRUNC((P227*(W227-1)),8)+(X$225*(P227/P$225)*W227)+(0.02*X$225)+(((A227-A$225)/30)*0.01*X$225)</f>
        <v>10.834554202811638</v>
      </c>
      <c r="Y227" s="113">
        <f t="shared" si="205"/>
        <v>0</v>
      </c>
      <c r="Z227" s="125" t="str">
        <f t="shared" si="215"/>
        <v>A+J=</v>
      </c>
      <c r="AA227" s="118">
        <f t="shared" si="216"/>
        <v>44915</v>
      </c>
      <c r="AB227" s="4"/>
      <c r="AD227" s="171">
        <f>[2]Plan1!$A281</f>
        <v>45380</v>
      </c>
      <c r="AE227" s="143" t="str">
        <f>[2]Plan1!$C281</f>
        <v>Paixão de Cristo</v>
      </c>
      <c r="AG227" s="133">
        <f t="shared" si="193"/>
        <v>51</v>
      </c>
      <c r="AH227" s="135">
        <f t="shared" si="195"/>
        <v>46223</v>
      </c>
      <c r="AI227" s="135">
        <f t="shared" si="217"/>
        <v>46220</v>
      </c>
      <c r="AJ227" s="135">
        <f t="shared" si="218"/>
        <v>46223</v>
      </c>
      <c r="AK227" s="135">
        <f t="shared" si="196"/>
        <v>46254</v>
      </c>
      <c r="AL227" s="133">
        <f t="shared" si="219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5" x14ac:dyDescent="0.2">
      <c r="A228" s="112">
        <f t="shared" si="206"/>
        <v>44889</v>
      </c>
      <c r="B228" s="113">
        <f t="shared" si="198"/>
        <v>1035.9068313185135</v>
      </c>
      <c r="C228" s="113">
        <f t="shared" si="212"/>
        <v>1000</v>
      </c>
      <c r="D228" s="114">
        <f t="shared" si="207"/>
        <v>6370.34</v>
      </c>
      <c r="E228" s="115">
        <f t="shared" si="185"/>
        <v>6407.93</v>
      </c>
      <c r="F228" s="116">
        <f t="shared" si="186"/>
        <v>44855</v>
      </c>
      <c r="G228" s="117">
        <f t="shared" si="199"/>
        <v>5.9007839455980093E-3</v>
      </c>
      <c r="H228" s="118">
        <f t="shared" si="213"/>
        <v>44915</v>
      </c>
      <c r="I228" s="118">
        <f t="shared" si="200"/>
        <v>44915</v>
      </c>
      <c r="J228" s="119">
        <f t="shared" si="208"/>
        <v>21</v>
      </c>
      <c r="K228" s="119">
        <f t="shared" si="187"/>
        <v>3</v>
      </c>
      <c r="L228" s="8">
        <f t="shared" si="209"/>
        <v>1.00084084</v>
      </c>
      <c r="M228" s="120">
        <f t="shared" si="188"/>
        <v>1</v>
      </c>
      <c r="N228" s="120">
        <f t="shared" si="220"/>
        <v>1.0237191385482711</v>
      </c>
      <c r="O228" s="113">
        <f t="shared" si="184"/>
        <v>1.0245799200000001</v>
      </c>
      <c r="P228" s="113">
        <f t="shared" si="201"/>
        <v>1024.5799199999999</v>
      </c>
      <c r="Q228" s="11">
        <f t="shared" si="214"/>
        <v>0</v>
      </c>
      <c r="R228" s="30">
        <f t="shared" si="210"/>
        <v>0</v>
      </c>
      <c r="S228" s="8">
        <f t="shared" si="202"/>
        <v>0</v>
      </c>
      <c r="T228" s="122">
        <f t="shared" si="211"/>
        <v>0.12559999999999999</v>
      </c>
      <c r="U228" s="121">
        <f t="shared" si="182"/>
        <v>3</v>
      </c>
      <c r="V228" s="121">
        <v>252</v>
      </c>
      <c r="W228" s="120">
        <f t="shared" si="203"/>
        <v>1.0014095190000001</v>
      </c>
      <c r="X228" s="189">
        <f t="shared" si="221"/>
        <v>11.326911318513458</v>
      </c>
      <c r="Y228" s="113">
        <f t="shared" si="205"/>
        <v>0</v>
      </c>
      <c r="Z228" s="125" t="str">
        <f t="shared" si="215"/>
        <v>A+J=</v>
      </c>
      <c r="AA228" s="118">
        <f t="shared" si="216"/>
        <v>44915</v>
      </c>
      <c r="AB228" s="4"/>
      <c r="AD228" s="171">
        <f>[2]Plan1!$A282</f>
        <v>45403</v>
      </c>
      <c r="AE228" s="143" t="str">
        <f>[2]Plan1!$C282</f>
        <v>Tiradentes</v>
      </c>
      <c r="AG228" s="133">
        <f t="shared" si="193"/>
        <v>52</v>
      </c>
      <c r="AH228" s="135">
        <f t="shared" si="195"/>
        <v>46254</v>
      </c>
      <c r="AI228" s="135">
        <f t="shared" si="217"/>
        <v>46253</v>
      </c>
      <c r="AJ228" s="135">
        <f t="shared" si="218"/>
        <v>46254</v>
      </c>
      <c r="AK228" s="135">
        <f t="shared" si="196"/>
        <v>46286</v>
      </c>
      <c r="AL228" s="133">
        <f t="shared" si="219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5" x14ac:dyDescent="0.2">
      <c r="A229" s="112">
        <f t="shared" si="206"/>
        <v>44890</v>
      </c>
      <c r="B229" s="113">
        <f t="shared" si="198"/>
        <v>1036.6867803428638</v>
      </c>
      <c r="C229" s="113">
        <f t="shared" si="212"/>
        <v>1000</v>
      </c>
      <c r="D229" s="114">
        <f t="shared" si="207"/>
        <v>6370.34</v>
      </c>
      <c r="E229" s="115">
        <f t="shared" si="185"/>
        <v>6407.93</v>
      </c>
      <c r="F229" s="116">
        <f t="shared" si="186"/>
        <v>44855</v>
      </c>
      <c r="G229" s="117">
        <f t="shared" si="199"/>
        <v>5.9007839455980093E-3</v>
      </c>
      <c r="H229" s="118">
        <f t="shared" si="213"/>
        <v>44915</v>
      </c>
      <c r="I229" s="118">
        <f t="shared" si="200"/>
        <v>44915</v>
      </c>
      <c r="J229" s="119">
        <f t="shared" si="208"/>
        <v>21</v>
      </c>
      <c r="K229" s="119">
        <f t="shared" si="187"/>
        <v>4</v>
      </c>
      <c r="L229" s="8">
        <f t="shared" si="209"/>
        <v>1.00112128</v>
      </c>
      <c r="M229" s="120">
        <f t="shared" si="188"/>
        <v>1</v>
      </c>
      <c r="N229" s="120">
        <f t="shared" si="220"/>
        <v>1.0237191385482711</v>
      </c>
      <c r="O229" s="113">
        <f t="shared" si="184"/>
        <v>1.0248670099999999</v>
      </c>
      <c r="P229" s="113">
        <f t="shared" si="201"/>
        <v>1024.8670099999999</v>
      </c>
      <c r="Q229" s="11">
        <f t="shared" si="214"/>
        <v>0</v>
      </c>
      <c r="R229" s="30">
        <f t="shared" si="210"/>
        <v>0</v>
      </c>
      <c r="S229" s="8">
        <f t="shared" si="202"/>
        <v>0</v>
      </c>
      <c r="T229" s="122">
        <f t="shared" si="211"/>
        <v>0.12559999999999999</v>
      </c>
      <c r="U229" s="121">
        <f t="shared" ref="U229:U292" si="222">IF(Q228&gt;0,1,IF(K229=K228,U228,U228+1))</f>
        <v>4</v>
      </c>
      <c r="V229" s="121">
        <v>252</v>
      </c>
      <c r="W229" s="120">
        <f t="shared" si="203"/>
        <v>1.0018798</v>
      </c>
      <c r="X229" s="189">
        <f t="shared" si="221"/>
        <v>11.819770342863844</v>
      </c>
      <c r="Y229" s="113">
        <f t="shared" si="205"/>
        <v>0</v>
      </c>
      <c r="Z229" s="125" t="str">
        <f t="shared" si="215"/>
        <v>A+J=</v>
      </c>
      <c r="AA229" s="118">
        <f t="shared" si="216"/>
        <v>44915</v>
      </c>
      <c r="AB229" s="4"/>
      <c r="AD229" s="171">
        <f>[2]Plan1!$A283</f>
        <v>45413</v>
      </c>
      <c r="AE229" s="143" t="str">
        <f>[2]Plan1!$C283</f>
        <v>Dia do Trabalho</v>
      </c>
      <c r="AG229" s="133">
        <f t="shared" si="193"/>
        <v>53</v>
      </c>
      <c r="AH229" s="135">
        <f t="shared" si="195"/>
        <v>46285</v>
      </c>
      <c r="AI229" s="135">
        <f t="shared" si="217"/>
        <v>46283</v>
      </c>
      <c r="AJ229" s="135">
        <f t="shared" si="218"/>
        <v>46286</v>
      </c>
      <c r="AK229" s="135">
        <f t="shared" si="196"/>
        <v>46315</v>
      </c>
      <c r="AL229" s="133">
        <f t="shared" si="219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5" x14ac:dyDescent="0.2">
      <c r="A230" s="112">
        <f t="shared" si="206"/>
        <v>44891</v>
      </c>
      <c r="B230" s="113">
        <f t="shared" si="198"/>
        <v>1037.4673115787234</v>
      </c>
      <c r="C230" s="113">
        <f t="shared" si="212"/>
        <v>1000</v>
      </c>
      <c r="D230" s="114">
        <f t="shared" si="207"/>
        <v>6370.34</v>
      </c>
      <c r="E230" s="115">
        <f t="shared" si="185"/>
        <v>6407.93</v>
      </c>
      <c r="F230" s="116">
        <f t="shared" si="186"/>
        <v>44855</v>
      </c>
      <c r="G230" s="117">
        <f t="shared" si="199"/>
        <v>5.9007839455980093E-3</v>
      </c>
      <c r="H230" s="118">
        <f t="shared" si="213"/>
        <v>44915</v>
      </c>
      <c r="I230" s="118">
        <f t="shared" si="200"/>
        <v>44915</v>
      </c>
      <c r="J230" s="119">
        <f t="shared" si="208"/>
        <v>21</v>
      </c>
      <c r="K230" s="119">
        <f t="shared" si="187"/>
        <v>5</v>
      </c>
      <c r="L230" s="8">
        <f t="shared" si="209"/>
        <v>1.0014018</v>
      </c>
      <c r="M230" s="120">
        <f t="shared" si="188"/>
        <v>1</v>
      </c>
      <c r="N230" s="120">
        <f t="shared" si="220"/>
        <v>1.0237191385482711</v>
      </c>
      <c r="O230" s="113">
        <f t="shared" si="184"/>
        <v>1.0251541799999999</v>
      </c>
      <c r="P230" s="113">
        <f t="shared" si="201"/>
        <v>1025.15418</v>
      </c>
      <c r="Q230" s="11">
        <f t="shared" si="214"/>
        <v>0</v>
      </c>
      <c r="R230" s="30">
        <f t="shared" si="210"/>
        <v>0</v>
      </c>
      <c r="S230" s="8">
        <f t="shared" si="202"/>
        <v>0</v>
      </c>
      <c r="T230" s="122">
        <f t="shared" si="211"/>
        <v>0.12559999999999999</v>
      </c>
      <c r="U230" s="121">
        <f t="shared" si="222"/>
        <v>5</v>
      </c>
      <c r="V230" s="121">
        <v>252</v>
      </c>
      <c r="W230" s="120">
        <f t="shared" si="203"/>
        <v>1.002350302</v>
      </c>
      <c r="X230" s="189">
        <f t="shared" si="221"/>
        <v>12.313131578723386</v>
      </c>
      <c r="Y230" s="113">
        <f t="shared" si="205"/>
        <v>0</v>
      </c>
      <c r="Z230" s="125" t="str">
        <f t="shared" si="215"/>
        <v>A+J=</v>
      </c>
      <c r="AA230" s="118">
        <f t="shared" si="216"/>
        <v>44915</v>
      </c>
      <c r="AB230" s="4"/>
      <c r="AD230" s="171">
        <f>[2]Plan1!$A284</f>
        <v>45442</v>
      </c>
      <c r="AE230" s="143" t="str">
        <f>[2]Plan1!$C284</f>
        <v>Corpus Christi</v>
      </c>
      <c r="AG230" s="133">
        <f t="shared" si="193"/>
        <v>54</v>
      </c>
      <c r="AH230" s="135">
        <f t="shared" si="195"/>
        <v>46315</v>
      </c>
      <c r="AI230" s="135">
        <f t="shared" si="217"/>
        <v>46314</v>
      </c>
      <c r="AJ230" s="135">
        <f t="shared" si="218"/>
        <v>46315</v>
      </c>
      <c r="AK230" s="135">
        <f t="shared" si="196"/>
        <v>46349</v>
      </c>
      <c r="AL230" s="133">
        <f t="shared" si="219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5" x14ac:dyDescent="0.2">
      <c r="A231" s="112">
        <f t="shared" si="206"/>
        <v>44892</v>
      </c>
      <c r="B231" s="113">
        <f t="shared" si="198"/>
        <v>1037.4705309716667</v>
      </c>
      <c r="C231" s="113">
        <f t="shared" si="212"/>
        <v>1000</v>
      </c>
      <c r="D231" s="114">
        <f t="shared" si="207"/>
        <v>6370.34</v>
      </c>
      <c r="E231" s="115">
        <f t="shared" si="185"/>
        <v>6407.93</v>
      </c>
      <c r="F231" s="116">
        <f t="shared" si="186"/>
        <v>44855</v>
      </c>
      <c r="G231" s="117">
        <f t="shared" si="199"/>
        <v>5.9007839455980093E-3</v>
      </c>
      <c r="H231" s="118">
        <f t="shared" si="213"/>
        <v>44915</v>
      </c>
      <c r="I231" s="118">
        <f t="shared" si="200"/>
        <v>44915</v>
      </c>
      <c r="J231" s="119">
        <f t="shared" si="208"/>
        <v>21</v>
      </c>
      <c r="K231" s="119">
        <f t="shared" si="187"/>
        <v>5</v>
      </c>
      <c r="L231" s="8">
        <f t="shared" si="209"/>
        <v>1.0014018</v>
      </c>
      <c r="M231" s="120">
        <f t="shared" si="188"/>
        <v>1</v>
      </c>
      <c r="N231" s="120">
        <f t="shared" si="220"/>
        <v>1.0237191385482711</v>
      </c>
      <c r="O231" s="113">
        <f t="shared" si="184"/>
        <v>1.0251541799999999</v>
      </c>
      <c r="P231" s="113">
        <f t="shared" si="201"/>
        <v>1025.15418</v>
      </c>
      <c r="Q231" s="11">
        <f t="shared" si="214"/>
        <v>0</v>
      </c>
      <c r="R231" s="30">
        <f t="shared" si="210"/>
        <v>0</v>
      </c>
      <c r="S231" s="8">
        <f t="shared" si="202"/>
        <v>0</v>
      </c>
      <c r="T231" s="122">
        <f t="shared" si="211"/>
        <v>0.12559999999999999</v>
      </c>
      <c r="U231" s="121">
        <f t="shared" si="222"/>
        <v>5</v>
      </c>
      <c r="V231" s="121">
        <v>252</v>
      </c>
      <c r="W231" s="120">
        <f t="shared" si="203"/>
        <v>1.002350302</v>
      </c>
      <c r="X231" s="189">
        <f t="shared" si="221"/>
        <v>12.316350971666719</v>
      </c>
      <c r="Y231" s="113">
        <f t="shared" si="205"/>
        <v>0</v>
      </c>
      <c r="Z231" s="125" t="str">
        <f t="shared" si="215"/>
        <v>A+J=</v>
      </c>
      <c r="AA231" s="118">
        <f t="shared" si="216"/>
        <v>44915</v>
      </c>
      <c r="AB231" s="4"/>
      <c r="AD231" s="171">
        <f>[2]Plan1!$A285</f>
        <v>45542</v>
      </c>
      <c r="AE231" s="143" t="str">
        <f>[2]Plan1!$C285</f>
        <v>Independência do Brasil</v>
      </c>
      <c r="AG231" s="133">
        <f t="shared" si="193"/>
        <v>55</v>
      </c>
      <c r="AH231" s="135">
        <f t="shared" si="195"/>
        <v>46346</v>
      </c>
      <c r="AI231" s="135">
        <f t="shared" si="217"/>
        <v>46345</v>
      </c>
      <c r="AJ231" s="135">
        <f t="shared" si="218"/>
        <v>46349</v>
      </c>
      <c r="AK231" s="135">
        <f t="shared" si="196"/>
        <v>46377</v>
      </c>
      <c r="AL231" s="133">
        <f t="shared" si="219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5" x14ac:dyDescent="0.2">
      <c r="A232" s="112">
        <f t="shared" si="206"/>
        <v>44893</v>
      </c>
      <c r="B232" s="113">
        <f t="shared" si="198"/>
        <v>1037.4737503646099</v>
      </c>
      <c r="C232" s="113">
        <f t="shared" si="212"/>
        <v>1000</v>
      </c>
      <c r="D232" s="114">
        <f t="shared" si="207"/>
        <v>6370.34</v>
      </c>
      <c r="E232" s="115">
        <f t="shared" si="185"/>
        <v>6407.93</v>
      </c>
      <c r="F232" s="116">
        <f t="shared" si="186"/>
        <v>44855</v>
      </c>
      <c r="G232" s="117">
        <f t="shared" si="199"/>
        <v>5.9007839455980093E-3</v>
      </c>
      <c r="H232" s="118">
        <f t="shared" si="213"/>
        <v>44915</v>
      </c>
      <c r="I232" s="118">
        <f t="shared" si="200"/>
        <v>44915</v>
      </c>
      <c r="J232" s="119">
        <f t="shared" si="208"/>
        <v>21</v>
      </c>
      <c r="K232" s="119">
        <f t="shared" si="187"/>
        <v>5</v>
      </c>
      <c r="L232" s="8">
        <f t="shared" si="209"/>
        <v>1.0014018</v>
      </c>
      <c r="M232" s="120">
        <f t="shared" si="188"/>
        <v>1</v>
      </c>
      <c r="N232" s="120">
        <f t="shared" si="220"/>
        <v>1.0237191385482711</v>
      </c>
      <c r="O232" s="113">
        <f t="shared" si="184"/>
        <v>1.0251541799999999</v>
      </c>
      <c r="P232" s="113">
        <f t="shared" si="201"/>
        <v>1025.15418</v>
      </c>
      <c r="Q232" s="11">
        <f t="shared" si="214"/>
        <v>0</v>
      </c>
      <c r="R232" s="30">
        <f t="shared" si="210"/>
        <v>0</v>
      </c>
      <c r="S232" s="8">
        <f t="shared" si="202"/>
        <v>0</v>
      </c>
      <c r="T232" s="122">
        <f t="shared" si="211"/>
        <v>0.12559999999999999</v>
      </c>
      <c r="U232" s="121">
        <f t="shared" si="222"/>
        <v>5</v>
      </c>
      <c r="V232" s="121">
        <v>252</v>
      </c>
      <c r="W232" s="120">
        <f t="shared" si="203"/>
        <v>1.002350302</v>
      </c>
      <c r="X232" s="189">
        <f t="shared" si="221"/>
        <v>12.319570364610053</v>
      </c>
      <c r="Y232" s="113">
        <f t="shared" si="205"/>
        <v>0</v>
      </c>
      <c r="Z232" s="125" t="str">
        <f t="shared" si="215"/>
        <v>A+J=</v>
      </c>
      <c r="AA232" s="118">
        <f t="shared" si="216"/>
        <v>44915</v>
      </c>
      <c r="AB232" s="4"/>
      <c r="AD232" s="171">
        <f>[2]Plan1!$A286</f>
        <v>45577</v>
      </c>
      <c r="AE232" s="143" t="str">
        <f>[2]Plan1!$C286</f>
        <v>Nossa Sr.a Aparecida - Padroeira do Brasil</v>
      </c>
      <c r="AG232" s="133">
        <f t="shared" si="193"/>
        <v>56</v>
      </c>
      <c r="AH232" s="135">
        <f t="shared" si="195"/>
        <v>46376</v>
      </c>
      <c r="AI232" s="135">
        <f t="shared" si="217"/>
        <v>46374</v>
      </c>
      <c r="AJ232" s="135">
        <f t="shared" si="218"/>
        <v>46377</v>
      </c>
      <c r="AK232" s="135">
        <f t="shared" si="196"/>
        <v>46407</v>
      </c>
      <c r="AL232" s="133">
        <f t="shared" si="219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5" x14ac:dyDescent="0.2">
      <c r="A233" s="112">
        <f t="shared" si="206"/>
        <v>44894</v>
      </c>
      <c r="B233" s="113">
        <f t="shared" si="198"/>
        <v>1038.2548641348403</v>
      </c>
      <c r="C233" s="113">
        <f t="shared" si="212"/>
        <v>1000</v>
      </c>
      <c r="D233" s="114">
        <f t="shared" si="207"/>
        <v>6370.34</v>
      </c>
      <c r="E233" s="115">
        <f t="shared" si="185"/>
        <v>6407.93</v>
      </c>
      <c r="F233" s="116">
        <f t="shared" si="186"/>
        <v>44855</v>
      </c>
      <c r="G233" s="117">
        <f t="shared" si="199"/>
        <v>5.9007839455980093E-3</v>
      </c>
      <c r="H233" s="118">
        <f t="shared" si="213"/>
        <v>44915</v>
      </c>
      <c r="I233" s="118">
        <f t="shared" si="200"/>
        <v>44915</v>
      </c>
      <c r="J233" s="119">
        <f t="shared" si="208"/>
        <v>21</v>
      </c>
      <c r="K233" s="119">
        <f t="shared" si="187"/>
        <v>6</v>
      </c>
      <c r="L233" s="8">
        <f t="shared" si="209"/>
        <v>1.00168239</v>
      </c>
      <c r="M233" s="120">
        <f t="shared" si="188"/>
        <v>1</v>
      </c>
      <c r="N233" s="120">
        <f t="shared" si="220"/>
        <v>1.0237191385482711</v>
      </c>
      <c r="O233" s="113">
        <f t="shared" ref="O233:O296" si="223">TRUNC(TRUNC((L233*N233),15),8)</f>
        <v>1.0254414300000001</v>
      </c>
      <c r="P233" s="113">
        <f t="shared" si="201"/>
        <v>1025.4414300000001</v>
      </c>
      <c r="Q233" s="11">
        <f t="shared" si="214"/>
        <v>0</v>
      </c>
      <c r="R233" s="30">
        <f t="shared" si="210"/>
        <v>0</v>
      </c>
      <c r="S233" s="8">
        <f t="shared" si="202"/>
        <v>0</v>
      </c>
      <c r="T233" s="122">
        <f t="shared" si="211"/>
        <v>0.12559999999999999</v>
      </c>
      <c r="U233" s="121">
        <f t="shared" si="222"/>
        <v>6</v>
      </c>
      <c r="V233" s="121">
        <v>252</v>
      </c>
      <c r="W233" s="120">
        <f t="shared" si="203"/>
        <v>1.002821025</v>
      </c>
      <c r="X233" s="189">
        <f t="shared" si="221"/>
        <v>12.813434134840337</v>
      </c>
      <c r="Y233" s="113">
        <f t="shared" si="205"/>
        <v>0</v>
      </c>
      <c r="Z233" s="125" t="str">
        <f t="shared" si="215"/>
        <v>A+J=</v>
      </c>
      <c r="AA233" s="118">
        <f t="shared" si="216"/>
        <v>44915</v>
      </c>
      <c r="AB233" s="4"/>
      <c r="AD233" s="171">
        <f>[2]Plan1!$A287</f>
        <v>45598</v>
      </c>
      <c r="AE233" s="143" t="str">
        <f>[2]Plan1!$C287</f>
        <v>Finados</v>
      </c>
      <c r="AG233" s="133">
        <f t="shared" si="193"/>
        <v>57</v>
      </c>
      <c r="AH233" s="135">
        <f t="shared" si="195"/>
        <v>46407</v>
      </c>
      <c r="AI233" s="135">
        <f t="shared" si="217"/>
        <v>46406</v>
      </c>
      <c r="AJ233" s="135">
        <f t="shared" si="218"/>
        <v>46407</v>
      </c>
      <c r="AK233" s="135">
        <f t="shared" si="196"/>
        <v>46440</v>
      </c>
      <c r="AL233" s="133">
        <f t="shared" si="219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5" x14ac:dyDescent="0.25">
      <c r="A234" s="192">
        <f t="shared" si="206"/>
        <v>44895</v>
      </c>
      <c r="B234" s="189">
        <f t="shared" si="198"/>
        <v>1039.0365698072815</v>
      </c>
      <c r="C234" s="189">
        <f t="shared" si="212"/>
        <v>1000</v>
      </c>
      <c r="D234" s="193">
        <f t="shared" si="207"/>
        <v>6370.34</v>
      </c>
      <c r="E234" s="194">
        <f t="shared" ref="E234:E297" si="224">IF($K234=1,VLOOKUP($A233,$AO$10:$AS$131,4),E233)</f>
        <v>6407.93</v>
      </c>
      <c r="F234" s="195">
        <f t="shared" ref="F234:F297" si="225">IF($K234=1,VLOOKUP($A233,$AO$10:$AS$131,5),F233)</f>
        <v>44855</v>
      </c>
      <c r="G234" s="196">
        <f t="shared" si="199"/>
        <v>5.9007839455980093E-3</v>
      </c>
      <c r="H234" s="192">
        <f t="shared" si="213"/>
        <v>44915</v>
      </c>
      <c r="I234" s="192">
        <f t="shared" si="200"/>
        <v>44915</v>
      </c>
      <c r="J234" s="190">
        <f t="shared" si="208"/>
        <v>21</v>
      </c>
      <c r="K234" s="190">
        <f t="shared" ref="K234:K297" si="226">(J234-(NETWORKDAYS(A234,I234,AD$176:AD$502)-1))</f>
        <v>7</v>
      </c>
      <c r="L234" s="189">
        <f t="shared" si="209"/>
        <v>1.00196307</v>
      </c>
      <c r="M234" s="197">
        <f t="shared" ref="M234:M297" si="227">IF(I234&gt;I233,L233,M233)</f>
        <v>1</v>
      </c>
      <c r="N234" s="197">
        <f t="shared" si="220"/>
        <v>1.0237191385482711</v>
      </c>
      <c r="O234" s="189">
        <f t="shared" si="223"/>
        <v>1.02572877</v>
      </c>
      <c r="P234" s="189">
        <f t="shared" si="201"/>
        <v>1025.7287699999999</v>
      </c>
      <c r="Q234" s="198">
        <f t="shared" si="214"/>
        <v>0</v>
      </c>
      <c r="R234" s="199">
        <f t="shared" si="210"/>
        <v>0</v>
      </c>
      <c r="S234" s="189">
        <f t="shared" si="202"/>
        <v>0</v>
      </c>
      <c r="T234" s="200">
        <f t="shared" si="211"/>
        <v>0.12559999999999999</v>
      </c>
      <c r="U234" s="198">
        <f t="shared" si="222"/>
        <v>7</v>
      </c>
      <c r="V234" s="198">
        <v>252</v>
      </c>
      <c r="W234" s="197">
        <f t="shared" si="203"/>
        <v>1.0032919680000001</v>
      </c>
      <c r="X234" s="189">
        <f t="shared" si="221"/>
        <v>13.307799807281427</v>
      </c>
      <c r="Y234" s="189">
        <f t="shared" si="205"/>
        <v>0</v>
      </c>
      <c r="Z234" s="201" t="str">
        <f t="shared" si="215"/>
        <v>A+J=</v>
      </c>
      <c r="AA234" s="192">
        <f t="shared" si="216"/>
        <v>44915</v>
      </c>
      <c r="AB234" s="4"/>
      <c r="AD234" s="171">
        <f>[2]Plan1!$A288</f>
        <v>45611</v>
      </c>
      <c r="AE234" s="143" t="str">
        <f>[2]Plan1!$C288</f>
        <v>Proclamação da República</v>
      </c>
      <c r="AG234" s="133">
        <f t="shared" si="193"/>
        <v>58</v>
      </c>
      <c r="AH234" s="135">
        <f t="shared" si="195"/>
        <v>46438</v>
      </c>
      <c r="AI234" s="135">
        <f t="shared" si="217"/>
        <v>46437</v>
      </c>
      <c r="AJ234" s="135">
        <f t="shared" si="218"/>
        <v>46440</v>
      </c>
      <c r="AK234" s="135">
        <f t="shared" si="196"/>
        <v>46468</v>
      </c>
      <c r="AL234" s="133">
        <f t="shared" si="219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5" x14ac:dyDescent="0.2">
      <c r="A235" s="112">
        <f t="shared" si="206"/>
        <v>44896</v>
      </c>
      <c r="B235" s="113">
        <f t="shared" si="198"/>
        <v>1029.87721534</v>
      </c>
      <c r="C235" s="113">
        <f t="shared" si="212"/>
        <v>1000</v>
      </c>
      <c r="D235" s="114">
        <f t="shared" si="207"/>
        <v>6370.34</v>
      </c>
      <c r="E235" s="115">
        <f t="shared" si="224"/>
        <v>6407.93</v>
      </c>
      <c r="F235" s="116">
        <f t="shared" si="225"/>
        <v>44855</v>
      </c>
      <c r="G235" s="117">
        <f t="shared" si="199"/>
        <v>5.9007839455980093E-3</v>
      </c>
      <c r="H235" s="118">
        <f t="shared" si="213"/>
        <v>44915</v>
      </c>
      <c r="I235" s="118">
        <f t="shared" si="200"/>
        <v>44915</v>
      </c>
      <c r="J235" s="119">
        <f t="shared" si="208"/>
        <v>21</v>
      </c>
      <c r="K235" s="119">
        <f t="shared" si="226"/>
        <v>8</v>
      </c>
      <c r="L235" s="8">
        <f t="shared" si="209"/>
        <v>1.0022438199999999</v>
      </c>
      <c r="M235" s="120">
        <f t="shared" si="227"/>
        <v>1</v>
      </c>
      <c r="N235" s="120">
        <f t="shared" si="220"/>
        <v>1.0237191385482711</v>
      </c>
      <c r="O235" s="113">
        <f t="shared" si="223"/>
        <v>1.0260161800000001</v>
      </c>
      <c r="P235" s="113">
        <f t="shared" si="201"/>
        <v>1026.0161800000001</v>
      </c>
      <c r="Q235" s="11">
        <f t="shared" si="214"/>
        <v>0</v>
      </c>
      <c r="R235" s="30">
        <f t="shared" si="210"/>
        <v>0</v>
      </c>
      <c r="S235" s="8">
        <f t="shared" si="202"/>
        <v>0</v>
      </c>
      <c r="T235" s="122">
        <f t="shared" si="211"/>
        <v>0.12559999999999999</v>
      </c>
      <c r="U235" s="121">
        <f t="shared" si="222"/>
        <v>8</v>
      </c>
      <c r="V235" s="121">
        <v>252</v>
      </c>
      <c r="W235" s="120">
        <f t="shared" si="203"/>
        <v>1.0037631330000001</v>
      </c>
      <c r="X235" s="189">
        <f>TRUNC((P235*(W235-1)),8)</f>
        <v>3.8610353399999999</v>
      </c>
      <c r="Y235" s="113">
        <f t="shared" si="205"/>
        <v>0</v>
      </c>
      <c r="Z235" s="125" t="str">
        <f t="shared" si="215"/>
        <v>A+J=</v>
      </c>
      <c r="AA235" s="118">
        <f t="shared" si="216"/>
        <v>44915</v>
      </c>
      <c r="AB235" s="4"/>
      <c r="AD235" s="171">
        <f>[2]Plan1!$A289</f>
        <v>45616</v>
      </c>
      <c r="AE235" s="143" t="str">
        <f>[2]Plan1!$C289</f>
        <v>Dia Nacional de Zumbi e da Consciência Negra</v>
      </c>
      <c r="AG235" s="133">
        <f t="shared" si="193"/>
        <v>59</v>
      </c>
      <c r="AH235" s="135">
        <f t="shared" si="195"/>
        <v>46466</v>
      </c>
      <c r="AI235" s="135">
        <f t="shared" si="217"/>
        <v>46465</v>
      </c>
      <c r="AJ235" s="135">
        <f t="shared" si="218"/>
        <v>46468</v>
      </c>
      <c r="AK235" s="135">
        <f t="shared" si="196"/>
        <v>46497</v>
      </c>
      <c r="AL235" s="133">
        <f t="shared" si="219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5" x14ac:dyDescent="0.2">
      <c r="A236" s="112">
        <f t="shared" si="206"/>
        <v>44897</v>
      </c>
      <c r="B236" s="113">
        <f t="shared" si="198"/>
        <v>1030.6495734099999</v>
      </c>
      <c r="C236" s="113">
        <f t="shared" si="212"/>
        <v>1000</v>
      </c>
      <c r="D236" s="114">
        <f t="shared" si="207"/>
        <v>6370.34</v>
      </c>
      <c r="E236" s="115">
        <f t="shared" si="224"/>
        <v>6407.93</v>
      </c>
      <c r="F236" s="116">
        <f t="shared" si="225"/>
        <v>44855</v>
      </c>
      <c r="G236" s="117">
        <f t="shared" si="199"/>
        <v>5.9007839455980093E-3</v>
      </c>
      <c r="H236" s="118">
        <f t="shared" si="213"/>
        <v>44915</v>
      </c>
      <c r="I236" s="118">
        <f t="shared" si="200"/>
        <v>44915</v>
      </c>
      <c r="J236" s="119">
        <f t="shared" si="208"/>
        <v>21</v>
      </c>
      <c r="K236" s="119">
        <f t="shared" si="226"/>
        <v>9</v>
      </c>
      <c r="L236" s="8">
        <f t="shared" si="209"/>
        <v>1.00252465</v>
      </c>
      <c r="M236" s="120">
        <f t="shared" si="227"/>
        <v>1</v>
      </c>
      <c r="N236" s="120">
        <f t="shared" si="220"/>
        <v>1.0237191385482711</v>
      </c>
      <c r="O236" s="113">
        <f t="shared" si="223"/>
        <v>1.0263036699999999</v>
      </c>
      <c r="P236" s="113">
        <f t="shared" si="201"/>
        <v>1026.30367</v>
      </c>
      <c r="Q236" s="11">
        <f t="shared" si="214"/>
        <v>0</v>
      </c>
      <c r="R236" s="30">
        <f t="shared" si="210"/>
        <v>0</v>
      </c>
      <c r="S236" s="8">
        <f t="shared" si="202"/>
        <v>0</v>
      </c>
      <c r="T236" s="122">
        <f t="shared" si="211"/>
        <v>0.12559999999999999</v>
      </c>
      <c r="U236" s="121">
        <f t="shared" si="222"/>
        <v>9</v>
      </c>
      <c r="V236" s="121">
        <v>252</v>
      </c>
      <c r="W236" s="120">
        <f t="shared" si="203"/>
        <v>1.00423452</v>
      </c>
      <c r="X236" s="189">
        <f t="shared" ref="X236:X254" si="228">TRUNC((P236*(W236-1)),8)</f>
        <v>4.34590341</v>
      </c>
      <c r="Y236" s="113">
        <f t="shared" si="205"/>
        <v>0</v>
      </c>
      <c r="Z236" s="125" t="str">
        <f t="shared" si="215"/>
        <v>A+J=</v>
      </c>
      <c r="AA236" s="118">
        <f t="shared" si="216"/>
        <v>44915</v>
      </c>
      <c r="AB236" s="4"/>
      <c r="AD236" s="171">
        <f>[2]Plan1!$A290</f>
        <v>45651</v>
      </c>
      <c r="AE236" s="143" t="str">
        <f>[2]Plan1!$C290</f>
        <v>Natal</v>
      </c>
      <c r="AG236" s="133">
        <f t="shared" si="193"/>
        <v>60</v>
      </c>
      <c r="AH236" s="135">
        <f t="shared" si="195"/>
        <v>46497</v>
      </c>
      <c r="AI236" s="135">
        <f t="shared" ref="AI236:AI260" si="229">WORKDAY(AH236,-1,AD$176:AD$502)</f>
        <v>46496</v>
      </c>
      <c r="AJ236" s="135">
        <f t="shared" ref="AJ236:AJ260" si="230">WORKDAY(AI236,1,AD$176:AD$502)</f>
        <v>46497</v>
      </c>
      <c r="AK236" s="135">
        <f t="shared" ref="AK236:AK260" si="231">AJ237</f>
        <v>46527</v>
      </c>
      <c r="AL236" s="133">
        <f t="shared" ref="AL236:AL260" si="232">NETWORKDAYS(AJ236,AJ237,$AD$176:$AD$502)-1</f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5" x14ac:dyDescent="0.2">
      <c r="A237" s="112">
        <f t="shared" si="206"/>
        <v>44898</v>
      </c>
      <c r="B237" s="113">
        <f t="shared" si="198"/>
        <v>1031.4225087499999</v>
      </c>
      <c r="C237" s="113">
        <f t="shared" si="212"/>
        <v>1000</v>
      </c>
      <c r="D237" s="114">
        <f t="shared" si="207"/>
        <v>6370.34</v>
      </c>
      <c r="E237" s="115">
        <f t="shared" si="224"/>
        <v>6407.93</v>
      </c>
      <c r="F237" s="116">
        <f t="shared" si="225"/>
        <v>44855</v>
      </c>
      <c r="G237" s="117">
        <f t="shared" si="199"/>
        <v>5.9007839455980093E-3</v>
      </c>
      <c r="H237" s="118">
        <f t="shared" si="213"/>
        <v>44915</v>
      </c>
      <c r="I237" s="118">
        <f t="shared" si="200"/>
        <v>44915</v>
      </c>
      <c r="J237" s="119">
        <f t="shared" si="208"/>
        <v>21</v>
      </c>
      <c r="K237" s="119">
        <f t="shared" si="226"/>
        <v>10</v>
      </c>
      <c r="L237" s="8">
        <f t="shared" si="209"/>
        <v>1.0028055600000001</v>
      </c>
      <c r="M237" s="120">
        <f t="shared" si="227"/>
        <v>1</v>
      </c>
      <c r="N237" s="120">
        <f t="shared" si="220"/>
        <v>1.0237191385482711</v>
      </c>
      <c r="O237" s="113">
        <f t="shared" si="223"/>
        <v>1.0265912399999999</v>
      </c>
      <c r="P237" s="113">
        <f t="shared" si="201"/>
        <v>1026.59124</v>
      </c>
      <c r="Q237" s="11">
        <f t="shared" si="214"/>
        <v>0</v>
      </c>
      <c r="R237" s="30">
        <f t="shared" si="210"/>
        <v>0</v>
      </c>
      <c r="S237" s="8">
        <f t="shared" si="202"/>
        <v>0</v>
      </c>
      <c r="T237" s="122">
        <f t="shared" si="211"/>
        <v>0.12559999999999999</v>
      </c>
      <c r="U237" s="121">
        <f t="shared" si="222"/>
        <v>10</v>
      </c>
      <c r="V237" s="121">
        <v>252</v>
      </c>
      <c r="W237" s="120">
        <f t="shared" si="203"/>
        <v>1.0047061269999999</v>
      </c>
      <c r="X237" s="189">
        <f t="shared" si="228"/>
        <v>4.8312687499999996</v>
      </c>
      <c r="Y237" s="113">
        <f t="shared" si="205"/>
        <v>0</v>
      </c>
      <c r="Z237" s="125" t="str">
        <f t="shared" si="215"/>
        <v>A+J=</v>
      </c>
      <c r="AA237" s="118">
        <f t="shared" si="216"/>
        <v>44915</v>
      </c>
      <c r="AB237" s="4"/>
      <c r="AD237" s="171">
        <f>[2]Plan1!$A291</f>
        <v>45658</v>
      </c>
      <c r="AE237" s="143" t="str">
        <f>[2]Plan1!$C291</f>
        <v>Confraternização Universal</v>
      </c>
      <c r="AG237" s="133">
        <f t="shared" si="193"/>
        <v>61</v>
      </c>
      <c r="AH237" s="135">
        <f t="shared" si="195"/>
        <v>46527</v>
      </c>
      <c r="AI237" s="135">
        <f t="shared" si="229"/>
        <v>46526</v>
      </c>
      <c r="AJ237" s="135">
        <f t="shared" si="230"/>
        <v>46527</v>
      </c>
      <c r="AK237" s="135">
        <f t="shared" si="231"/>
        <v>46559</v>
      </c>
      <c r="AL237" s="133">
        <f t="shared" si="232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5" x14ac:dyDescent="0.2">
      <c r="A238" s="112">
        <f t="shared" si="206"/>
        <v>44899</v>
      </c>
      <c r="B238" s="113">
        <f t="shared" si="198"/>
        <v>1031.4225087499999</v>
      </c>
      <c r="C238" s="113">
        <f t="shared" si="212"/>
        <v>1000</v>
      </c>
      <c r="D238" s="114">
        <f t="shared" si="207"/>
        <v>6370.34</v>
      </c>
      <c r="E238" s="115">
        <f t="shared" si="224"/>
        <v>6407.93</v>
      </c>
      <c r="F238" s="116">
        <f t="shared" si="225"/>
        <v>44855</v>
      </c>
      <c r="G238" s="117">
        <f t="shared" si="199"/>
        <v>5.9007839455980093E-3</v>
      </c>
      <c r="H238" s="118">
        <f t="shared" si="213"/>
        <v>44915</v>
      </c>
      <c r="I238" s="118">
        <f t="shared" si="200"/>
        <v>44915</v>
      </c>
      <c r="J238" s="119">
        <f t="shared" si="208"/>
        <v>21</v>
      </c>
      <c r="K238" s="119">
        <f t="shared" si="226"/>
        <v>10</v>
      </c>
      <c r="L238" s="8">
        <f t="shared" si="209"/>
        <v>1.0028055600000001</v>
      </c>
      <c r="M238" s="120">
        <f t="shared" si="227"/>
        <v>1</v>
      </c>
      <c r="N238" s="120">
        <f t="shared" si="220"/>
        <v>1.0237191385482711</v>
      </c>
      <c r="O238" s="113">
        <f t="shared" si="223"/>
        <v>1.0265912399999999</v>
      </c>
      <c r="P238" s="113">
        <f t="shared" si="201"/>
        <v>1026.59124</v>
      </c>
      <c r="Q238" s="11">
        <f t="shared" si="214"/>
        <v>0</v>
      </c>
      <c r="R238" s="30">
        <f t="shared" si="210"/>
        <v>0</v>
      </c>
      <c r="S238" s="8">
        <f t="shared" si="202"/>
        <v>0</v>
      </c>
      <c r="T238" s="122">
        <f t="shared" si="211"/>
        <v>0.12559999999999999</v>
      </c>
      <c r="U238" s="121">
        <f t="shared" si="222"/>
        <v>10</v>
      </c>
      <c r="V238" s="121">
        <v>252</v>
      </c>
      <c r="W238" s="120">
        <f t="shared" si="203"/>
        <v>1.0047061269999999</v>
      </c>
      <c r="X238" s="189">
        <f t="shared" si="228"/>
        <v>4.8312687499999996</v>
      </c>
      <c r="Y238" s="113">
        <f t="shared" si="205"/>
        <v>0</v>
      </c>
      <c r="Z238" s="125" t="str">
        <f t="shared" si="215"/>
        <v>A+J=</v>
      </c>
      <c r="AA238" s="118">
        <f t="shared" si="216"/>
        <v>44915</v>
      </c>
      <c r="AB238" s="4"/>
      <c r="AD238" s="171">
        <f>[2]Plan1!$A292</f>
        <v>45719</v>
      </c>
      <c r="AE238" s="143" t="str">
        <f>[2]Plan1!$C292</f>
        <v>Carnaval</v>
      </c>
      <c r="AG238" s="133">
        <f t="shared" si="193"/>
        <v>62</v>
      </c>
      <c r="AH238" s="135">
        <f t="shared" si="195"/>
        <v>46558</v>
      </c>
      <c r="AI238" s="135">
        <f t="shared" si="229"/>
        <v>46556</v>
      </c>
      <c r="AJ238" s="135">
        <f t="shared" si="230"/>
        <v>46559</v>
      </c>
      <c r="AK238" s="135">
        <f t="shared" si="231"/>
        <v>46588</v>
      </c>
      <c r="AL238" s="133">
        <f t="shared" si="232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5" x14ac:dyDescent="0.2">
      <c r="A239" s="112">
        <f t="shared" si="206"/>
        <v>44900</v>
      </c>
      <c r="B239" s="113">
        <f t="shared" si="198"/>
        <v>1031.4225087499999</v>
      </c>
      <c r="C239" s="113">
        <f t="shared" si="212"/>
        <v>1000</v>
      </c>
      <c r="D239" s="114">
        <f t="shared" si="207"/>
        <v>6370.34</v>
      </c>
      <c r="E239" s="115">
        <f t="shared" si="224"/>
        <v>6407.93</v>
      </c>
      <c r="F239" s="116">
        <f t="shared" si="225"/>
        <v>44855</v>
      </c>
      <c r="G239" s="117">
        <f t="shared" si="199"/>
        <v>5.9007839455980093E-3</v>
      </c>
      <c r="H239" s="118">
        <f t="shared" si="213"/>
        <v>44915</v>
      </c>
      <c r="I239" s="118">
        <f t="shared" si="200"/>
        <v>44915</v>
      </c>
      <c r="J239" s="119">
        <f t="shared" si="208"/>
        <v>21</v>
      </c>
      <c r="K239" s="119">
        <f t="shared" si="226"/>
        <v>10</v>
      </c>
      <c r="L239" s="8">
        <f t="shared" si="209"/>
        <v>1.0028055600000001</v>
      </c>
      <c r="M239" s="120">
        <f t="shared" si="227"/>
        <v>1</v>
      </c>
      <c r="N239" s="120">
        <f t="shared" si="220"/>
        <v>1.0237191385482711</v>
      </c>
      <c r="O239" s="113">
        <f t="shared" si="223"/>
        <v>1.0265912399999999</v>
      </c>
      <c r="P239" s="113">
        <f t="shared" si="201"/>
        <v>1026.59124</v>
      </c>
      <c r="Q239" s="11">
        <f t="shared" si="214"/>
        <v>0</v>
      </c>
      <c r="R239" s="30">
        <f t="shared" si="210"/>
        <v>0</v>
      </c>
      <c r="S239" s="8">
        <f t="shared" si="202"/>
        <v>0</v>
      </c>
      <c r="T239" s="122">
        <f t="shared" si="211"/>
        <v>0.12559999999999999</v>
      </c>
      <c r="U239" s="121">
        <f t="shared" si="222"/>
        <v>10</v>
      </c>
      <c r="V239" s="121">
        <v>252</v>
      </c>
      <c r="W239" s="120">
        <f t="shared" si="203"/>
        <v>1.0047061269999999</v>
      </c>
      <c r="X239" s="189">
        <f t="shared" si="228"/>
        <v>4.8312687499999996</v>
      </c>
      <c r="Y239" s="113">
        <f t="shared" si="205"/>
        <v>0</v>
      </c>
      <c r="Z239" s="125" t="str">
        <f t="shared" si="215"/>
        <v>A+J=</v>
      </c>
      <c r="AA239" s="118">
        <f t="shared" si="216"/>
        <v>44915</v>
      </c>
      <c r="AB239" s="4"/>
      <c r="AD239" s="171">
        <f>[2]Plan1!$A293</f>
        <v>45720</v>
      </c>
      <c r="AE239" s="143" t="str">
        <f>[2]Plan1!$C293</f>
        <v>Carnaval</v>
      </c>
      <c r="AG239" s="133">
        <f t="shared" si="193"/>
        <v>63</v>
      </c>
      <c r="AH239" s="135">
        <f t="shared" si="195"/>
        <v>46588</v>
      </c>
      <c r="AI239" s="135">
        <f t="shared" si="229"/>
        <v>46587</v>
      </c>
      <c r="AJ239" s="135">
        <f t="shared" si="230"/>
        <v>46588</v>
      </c>
      <c r="AK239" s="135">
        <f t="shared" si="231"/>
        <v>46619</v>
      </c>
      <c r="AL239" s="133">
        <f t="shared" si="232"/>
        <v>23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5" x14ac:dyDescent="0.2">
      <c r="A240" s="112">
        <f t="shared" si="206"/>
        <v>44901</v>
      </c>
      <c r="B240" s="113">
        <f t="shared" si="198"/>
        <v>1032.1960247299999</v>
      </c>
      <c r="C240" s="113">
        <f t="shared" si="212"/>
        <v>1000</v>
      </c>
      <c r="D240" s="114">
        <f t="shared" si="207"/>
        <v>6370.34</v>
      </c>
      <c r="E240" s="115">
        <f t="shared" si="224"/>
        <v>6407.93</v>
      </c>
      <c r="F240" s="116">
        <f t="shared" si="225"/>
        <v>44855</v>
      </c>
      <c r="G240" s="117">
        <f t="shared" si="199"/>
        <v>5.9007839455980093E-3</v>
      </c>
      <c r="H240" s="118">
        <f t="shared" si="213"/>
        <v>44915</v>
      </c>
      <c r="I240" s="118">
        <f t="shared" si="200"/>
        <v>44915</v>
      </c>
      <c r="J240" s="119">
        <f t="shared" si="208"/>
        <v>21</v>
      </c>
      <c r="K240" s="119">
        <f t="shared" si="226"/>
        <v>11</v>
      </c>
      <c r="L240" s="8">
        <f t="shared" si="209"/>
        <v>1.0030865499999999</v>
      </c>
      <c r="M240" s="120">
        <f t="shared" si="227"/>
        <v>1</v>
      </c>
      <c r="N240" s="120">
        <f t="shared" si="220"/>
        <v>1.0237191385482711</v>
      </c>
      <c r="O240" s="113">
        <f t="shared" si="223"/>
        <v>1.0268788900000001</v>
      </c>
      <c r="P240" s="113">
        <f t="shared" si="201"/>
        <v>1026.87889</v>
      </c>
      <c r="Q240" s="11">
        <f t="shared" si="214"/>
        <v>0</v>
      </c>
      <c r="R240" s="30">
        <f t="shared" si="210"/>
        <v>0</v>
      </c>
      <c r="S240" s="8">
        <f t="shared" si="202"/>
        <v>0</v>
      </c>
      <c r="T240" s="122">
        <f t="shared" si="211"/>
        <v>0.12559999999999999</v>
      </c>
      <c r="U240" s="121">
        <f t="shared" si="222"/>
        <v>11</v>
      </c>
      <c r="V240" s="121">
        <v>252</v>
      </c>
      <c r="W240" s="120">
        <f t="shared" si="203"/>
        <v>1.0051779569999999</v>
      </c>
      <c r="X240" s="189">
        <f t="shared" si="228"/>
        <v>5.3171347300000003</v>
      </c>
      <c r="Y240" s="113">
        <f t="shared" si="205"/>
        <v>0</v>
      </c>
      <c r="Z240" s="125" t="str">
        <f t="shared" si="215"/>
        <v>A+J=</v>
      </c>
      <c r="AA240" s="118">
        <f t="shared" si="216"/>
        <v>44915</v>
      </c>
      <c r="AB240" s="4"/>
      <c r="AD240" s="171">
        <f>[2]Plan1!$A294</f>
        <v>45765</v>
      </c>
      <c r="AE240" s="143" t="str">
        <f>[2]Plan1!$C294</f>
        <v>Paixão de Cristo</v>
      </c>
      <c r="AG240" s="133">
        <f t="shared" si="193"/>
        <v>64</v>
      </c>
      <c r="AH240" s="135">
        <f t="shared" si="195"/>
        <v>46619</v>
      </c>
      <c r="AI240" s="135">
        <f t="shared" si="229"/>
        <v>46618</v>
      </c>
      <c r="AJ240" s="135">
        <f t="shared" si="230"/>
        <v>46619</v>
      </c>
      <c r="AK240" s="135">
        <f t="shared" si="231"/>
        <v>46650</v>
      </c>
      <c r="AL240" s="133">
        <f t="shared" si="232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5" x14ac:dyDescent="0.2">
      <c r="A241" s="112">
        <f t="shared" si="206"/>
        <v>44902</v>
      </c>
      <c r="B241" s="113">
        <f t="shared" si="198"/>
        <v>1032.97012864</v>
      </c>
      <c r="C241" s="113">
        <f t="shared" si="212"/>
        <v>1000</v>
      </c>
      <c r="D241" s="114">
        <f t="shared" si="207"/>
        <v>6370.34</v>
      </c>
      <c r="E241" s="115">
        <f t="shared" si="224"/>
        <v>6407.93</v>
      </c>
      <c r="F241" s="116">
        <f t="shared" si="225"/>
        <v>44855</v>
      </c>
      <c r="G241" s="117">
        <f t="shared" si="199"/>
        <v>5.9007839455980093E-3</v>
      </c>
      <c r="H241" s="118">
        <f t="shared" si="213"/>
        <v>44915</v>
      </c>
      <c r="I241" s="118">
        <f t="shared" si="200"/>
        <v>44915</v>
      </c>
      <c r="J241" s="119">
        <f t="shared" si="208"/>
        <v>21</v>
      </c>
      <c r="K241" s="119">
        <f t="shared" si="226"/>
        <v>12</v>
      </c>
      <c r="L241" s="8">
        <f t="shared" si="209"/>
        <v>1.0033676199999999</v>
      </c>
      <c r="M241" s="120">
        <f t="shared" si="227"/>
        <v>1</v>
      </c>
      <c r="N241" s="120">
        <f t="shared" si="220"/>
        <v>1.0237191385482711</v>
      </c>
      <c r="O241" s="113">
        <f t="shared" si="223"/>
        <v>1.02716663</v>
      </c>
      <c r="P241" s="113">
        <f t="shared" si="201"/>
        <v>1027.1666299999999</v>
      </c>
      <c r="Q241" s="11">
        <f t="shared" si="214"/>
        <v>0</v>
      </c>
      <c r="R241" s="30">
        <f t="shared" si="210"/>
        <v>0</v>
      </c>
      <c r="S241" s="8">
        <f t="shared" si="202"/>
        <v>0</v>
      </c>
      <c r="T241" s="122">
        <f t="shared" si="211"/>
        <v>0.12559999999999999</v>
      </c>
      <c r="U241" s="121">
        <f t="shared" si="222"/>
        <v>12</v>
      </c>
      <c r="V241" s="121">
        <v>252</v>
      </c>
      <c r="W241" s="120">
        <f t="shared" si="203"/>
        <v>1.0056500070000001</v>
      </c>
      <c r="X241" s="189">
        <f t="shared" si="228"/>
        <v>5.8034986399999999</v>
      </c>
      <c r="Y241" s="113">
        <f t="shared" si="205"/>
        <v>0</v>
      </c>
      <c r="Z241" s="125" t="str">
        <f t="shared" si="215"/>
        <v>A+J=</v>
      </c>
      <c r="AA241" s="118">
        <f t="shared" si="216"/>
        <v>44915</v>
      </c>
      <c r="AB241" s="4"/>
      <c r="AD241" s="171">
        <f>[2]Plan1!$A295</f>
        <v>45768</v>
      </c>
      <c r="AE241" s="143" t="str">
        <f>[2]Plan1!$C295</f>
        <v>Tiradentes</v>
      </c>
      <c r="AG241" s="133">
        <f t="shared" si="193"/>
        <v>65</v>
      </c>
      <c r="AH241" s="135">
        <f t="shared" si="195"/>
        <v>46650</v>
      </c>
      <c r="AI241" s="135">
        <f t="shared" si="229"/>
        <v>46647</v>
      </c>
      <c r="AJ241" s="135">
        <f t="shared" si="230"/>
        <v>46650</v>
      </c>
      <c r="AK241" s="135">
        <f t="shared" si="231"/>
        <v>46680</v>
      </c>
      <c r="AL241" s="133">
        <f t="shared" si="232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5" x14ac:dyDescent="0.2">
      <c r="A242" s="112">
        <f t="shared" si="206"/>
        <v>44903</v>
      </c>
      <c r="B242" s="113">
        <f t="shared" si="198"/>
        <v>1033.7448138299999</v>
      </c>
      <c r="C242" s="113">
        <f t="shared" si="212"/>
        <v>1000</v>
      </c>
      <c r="D242" s="114">
        <f t="shared" si="207"/>
        <v>6370.34</v>
      </c>
      <c r="E242" s="115">
        <f t="shared" si="224"/>
        <v>6407.93</v>
      </c>
      <c r="F242" s="116">
        <f t="shared" si="225"/>
        <v>44855</v>
      </c>
      <c r="G242" s="117">
        <f t="shared" si="199"/>
        <v>5.9007839455980093E-3</v>
      </c>
      <c r="H242" s="118">
        <f t="shared" si="213"/>
        <v>44915</v>
      </c>
      <c r="I242" s="118">
        <f t="shared" si="200"/>
        <v>44915</v>
      </c>
      <c r="J242" s="119">
        <f t="shared" si="208"/>
        <v>21</v>
      </c>
      <c r="K242" s="119">
        <f t="shared" si="226"/>
        <v>13</v>
      </c>
      <c r="L242" s="8">
        <f t="shared" si="209"/>
        <v>1.0036487700000001</v>
      </c>
      <c r="M242" s="120">
        <f t="shared" si="227"/>
        <v>1</v>
      </c>
      <c r="N242" s="120">
        <f t="shared" si="220"/>
        <v>1.0237191385482711</v>
      </c>
      <c r="O242" s="113">
        <f t="shared" si="223"/>
        <v>1.02745445</v>
      </c>
      <c r="P242" s="113">
        <f t="shared" si="201"/>
        <v>1027.45445</v>
      </c>
      <c r="Q242" s="11">
        <f t="shared" si="214"/>
        <v>0</v>
      </c>
      <c r="R242" s="30">
        <f t="shared" si="210"/>
        <v>0</v>
      </c>
      <c r="S242" s="8">
        <f t="shared" si="202"/>
        <v>0</v>
      </c>
      <c r="T242" s="122">
        <f t="shared" si="211"/>
        <v>0.12559999999999999</v>
      </c>
      <c r="U242" s="121">
        <f t="shared" si="222"/>
        <v>13</v>
      </c>
      <c r="V242" s="121">
        <v>252</v>
      </c>
      <c r="W242" s="120">
        <f t="shared" si="203"/>
        <v>1.00612228</v>
      </c>
      <c r="X242" s="189">
        <f t="shared" si="228"/>
        <v>6.2903638300000004</v>
      </c>
      <c r="Y242" s="113">
        <f t="shared" si="205"/>
        <v>0</v>
      </c>
      <c r="Z242" s="125" t="str">
        <f t="shared" si="215"/>
        <v>A+J=</v>
      </c>
      <c r="AA242" s="118">
        <f t="shared" si="216"/>
        <v>44915</v>
      </c>
      <c r="AB242" s="4"/>
      <c r="AD242" s="171">
        <f>[2]Plan1!$A296</f>
        <v>45778</v>
      </c>
      <c r="AE242" s="143" t="str">
        <f>[2]Plan1!$C296</f>
        <v>Dia do Trabalho</v>
      </c>
      <c r="AG242" s="133">
        <f t="shared" si="193"/>
        <v>66</v>
      </c>
      <c r="AH242" s="135">
        <f t="shared" si="195"/>
        <v>46680</v>
      </c>
      <c r="AI242" s="135">
        <f t="shared" si="229"/>
        <v>46679</v>
      </c>
      <c r="AJ242" s="135">
        <f t="shared" si="230"/>
        <v>46680</v>
      </c>
      <c r="AK242" s="135">
        <f t="shared" si="231"/>
        <v>46713</v>
      </c>
      <c r="AL242" s="133">
        <f t="shared" si="232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5" x14ac:dyDescent="0.2">
      <c r="A243" s="112">
        <f t="shared" si="206"/>
        <v>44904</v>
      </c>
      <c r="B243" s="113">
        <f t="shared" si="198"/>
        <v>1034.5200684599999</v>
      </c>
      <c r="C243" s="113">
        <f t="shared" si="212"/>
        <v>1000</v>
      </c>
      <c r="D243" s="114">
        <f t="shared" si="207"/>
        <v>6370.34</v>
      </c>
      <c r="E243" s="115">
        <f t="shared" si="224"/>
        <v>6407.93</v>
      </c>
      <c r="F243" s="116">
        <f t="shared" si="225"/>
        <v>44855</v>
      </c>
      <c r="G243" s="117">
        <f t="shared" si="199"/>
        <v>5.9007839455980093E-3</v>
      </c>
      <c r="H243" s="118">
        <f t="shared" si="213"/>
        <v>44915</v>
      </c>
      <c r="I243" s="118">
        <f t="shared" si="200"/>
        <v>44915</v>
      </c>
      <c r="J243" s="119">
        <f t="shared" si="208"/>
        <v>21</v>
      </c>
      <c r="K243" s="119">
        <f t="shared" si="226"/>
        <v>14</v>
      </c>
      <c r="L243" s="8">
        <f t="shared" si="209"/>
        <v>1.00392999</v>
      </c>
      <c r="M243" s="120">
        <f t="shared" si="227"/>
        <v>1</v>
      </c>
      <c r="N243" s="120">
        <f t="shared" si="220"/>
        <v>1.0237191385482711</v>
      </c>
      <c r="O243" s="113">
        <f t="shared" si="223"/>
        <v>1.0277423400000001</v>
      </c>
      <c r="P243" s="113">
        <f t="shared" si="201"/>
        <v>1027.74234</v>
      </c>
      <c r="Q243" s="11">
        <f t="shared" si="214"/>
        <v>0</v>
      </c>
      <c r="R243" s="30">
        <f t="shared" si="210"/>
        <v>0</v>
      </c>
      <c r="S243" s="8">
        <f t="shared" si="202"/>
        <v>0</v>
      </c>
      <c r="T243" s="122">
        <f t="shared" si="211"/>
        <v>0.12559999999999999</v>
      </c>
      <c r="U243" s="121">
        <f t="shared" si="222"/>
        <v>14</v>
      </c>
      <c r="V243" s="121">
        <v>252</v>
      </c>
      <c r="W243" s="120">
        <f t="shared" si="203"/>
        <v>1.0065947740000001</v>
      </c>
      <c r="X243" s="189">
        <f t="shared" si="228"/>
        <v>6.7777284599999996</v>
      </c>
      <c r="Y243" s="113">
        <f t="shared" si="205"/>
        <v>0</v>
      </c>
      <c r="Z243" s="125" t="str">
        <f t="shared" si="215"/>
        <v>A+J=</v>
      </c>
      <c r="AA243" s="118">
        <f t="shared" si="216"/>
        <v>44915</v>
      </c>
      <c r="AB243" s="4"/>
      <c r="AD243" s="171">
        <f>[2]Plan1!$A297</f>
        <v>45827</v>
      </c>
      <c r="AE243" s="143" t="str">
        <f>[2]Plan1!$C297</f>
        <v>Corpus Christi</v>
      </c>
      <c r="AG243" s="133">
        <f t="shared" ref="AG243:AG260" si="233">AG242+1</f>
        <v>67</v>
      </c>
      <c r="AH243" s="135">
        <f t="shared" si="195"/>
        <v>46711</v>
      </c>
      <c r="AI243" s="135">
        <f t="shared" si="229"/>
        <v>46710</v>
      </c>
      <c r="AJ243" s="135">
        <f t="shared" si="230"/>
        <v>46713</v>
      </c>
      <c r="AK243" s="135">
        <f t="shared" si="231"/>
        <v>46741</v>
      </c>
      <c r="AL243" s="133">
        <f t="shared" si="232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5" x14ac:dyDescent="0.2">
      <c r="A244" s="112">
        <f t="shared" si="206"/>
        <v>44905</v>
      </c>
      <c r="B244" s="113">
        <f t="shared" si="198"/>
        <v>1035.295914</v>
      </c>
      <c r="C244" s="113">
        <f t="shared" si="212"/>
        <v>1000</v>
      </c>
      <c r="D244" s="114">
        <f t="shared" si="207"/>
        <v>6370.34</v>
      </c>
      <c r="E244" s="115">
        <f t="shared" si="224"/>
        <v>6407.93</v>
      </c>
      <c r="F244" s="116">
        <f t="shared" si="225"/>
        <v>44855</v>
      </c>
      <c r="G244" s="117">
        <f t="shared" si="199"/>
        <v>5.9007839455980093E-3</v>
      </c>
      <c r="H244" s="118">
        <f t="shared" si="213"/>
        <v>44915</v>
      </c>
      <c r="I244" s="118">
        <f t="shared" si="200"/>
        <v>44915</v>
      </c>
      <c r="J244" s="119">
        <f t="shared" si="208"/>
        <v>21</v>
      </c>
      <c r="K244" s="119">
        <f t="shared" si="226"/>
        <v>15</v>
      </c>
      <c r="L244" s="8">
        <f t="shared" si="209"/>
        <v>1.0042112999999999</v>
      </c>
      <c r="M244" s="120">
        <f t="shared" si="227"/>
        <v>1</v>
      </c>
      <c r="N244" s="120">
        <f t="shared" si="220"/>
        <v>1.0237191385482711</v>
      </c>
      <c r="O244" s="113">
        <f t="shared" si="223"/>
        <v>1.0280303200000001</v>
      </c>
      <c r="P244" s="113">
        <f t="shared" si="201"/>
        <v>1028.0303200000001</v>
      </c>
      <c r="Q244" s="11">
        <f t="shared" si="214"/>
        <v>0</v>
      </c>
      <c r="R244" s="30">
        <f t="shared" si="210"/>
        <v>0</v>
      </c>
      <c r="S244" s="8">
        <f t="shared" si="202"/>
        <v>0</v>
      </c>
      <c r="T244" s="122">
        <f t="shared" si="211"/>
        <v>0.12559999999999999</v>
      </c>
      <c r="U244" s="121">
        <f t="shared" si="222"/>
        <v>15</v>
      </c>
      <c r="V244" s="121">
        <v>252</v>
      </c>
      <c r="W244" s="120">
        <f t="shared" si="203"/>
        <v>1.0070674900000001</v>
      </c>
      <c r="X244" s="189">
        <f t="shared" si="228"/>
        <v>7.2655940000000001</v>
      </c>
      <c r="Y244" s="113">
        <f t="shared" si="205"/>
        <v>0</v>
      </c>
      <c r="Z244" s="125" t="str">
        <f t="shared" si="215"/>
        <v>A+J=</v>
      </c>
      <c r="AA244" s="118">
        <f t="shared" si="216"/>
        <v>44915</v>
      </c>
      <c r="AB244" s="4"/>
      <c r="AD244" s="171">
        <f>[2]Plan1!$A298</f>
        <v>45907</v>
      </c>
      <c r="AE244" s="143" t="str">
        <f>[2]Plan1!$C298</f>
        <v>Independência do Brasil</v>
      </c>
      <c r="AG244" s="133">
        <f t="shared" si="233"/>
        <v>68</v>
      </c>
      <c r="AH244" s="135">
        <f t="shared" si="195"/>
        <v>46741</v>
      </c>
      <c r="AI244" s="135">
        <f t="shared" si="229"/>
        <v>46738</v>
      </c>
      <c r="AJ244" s="135">
        <f t="shared" si="230"/>
        <v>46741</v>
      </c>
      <c r="AK244" s="135">
        <f t="shared" si="231"/>
        <v>46772</v>
      </c>
      <c r="AL244" s="133">
        <f t="shared" si="232"/>
        <v>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5" x14ac:dyDescent="0.2">
      <c r="A245" s="112">
        <f t="shared" si="206"/>
        <v>44906</v>
      </c>
      <c r="B245" s="113">
        <f t="shared" si="198"/>
        <v>1035.295914</v>
      </c>
      <c r="C245" s="113">
        <f t="shared" si="212"/>
        <v>1000</v>
      </c>
      <c r="D245" s="114">
        <f t="shared" si="207"/>
        <v>6370.34</v>
      </c>
      <c r="E245" s="115">
        <f t="shared" si="224"/>
        <v>6407.93</v>
      </c>
      <c r="F245" s="116">
        <f t="shared" si="225"/>
        <v>44855</v>
      </c>
      <c r="G245" s="117">
        <f t="shared" si="199"/>
        <v>5.9007839455980093E-3</v>
      </c>
      <c r="H245" s="118">
        <f t="shared" si="213"/>
        <v>44915</v>
      </c>
      <c r="I245" s="118">
        <f t="shared" si="200"/>
        <v>44915</v>
      </c>
      <c r="J245" s="119">
        <f t="shared" si="208"/>
        <v>21</v>
      </c>
      <c r="K245" s="119">
        <f t="shared" si="226"/>
        <v>15</v>
      </c>
      <c r="L245" s="8">
        <f t="shared" si="209"/>
        <v>1.0042112999999999</v>
      </c>
      <c r="M245" s="120">
        <f t="shared" si="227"/>
        <v>1</v>
      </c>
      <c r="N245" s="120">
        <f t="shared" si="220"/>
        <v>1.0237191385482711</v>
      </c>
      <c r="O245" s="113">
        <f t="shared" si="223"/>
        <v>1.0280303200000001</v>
      </c>
      <c r="P245" s="113">
        <f t="shared" si="201"/>
        <v>1028.0303200000001</v>
      </c>
      <c r="Q245" s="11">
        <f t="shared" si="214"/>
        <v>0</v>
      </c>
      <c r="R245" s="30">
        <f t="shared" si="210"/>
        <v>0</v>
      </c>
      <c r="S245" s="8">
        <f t="shared" si="202"/>
        <v>0</v>
      </c>
      <c r="T245" s="122">
        <f t="shared" si="211"/>
        <v>0.12559999999999999</v>
      </c>
      <c r="U245" s="121">
        <f t="shared" si="222"/>
        <v>15</v>
      </c>
      <c r="V245" s="121">
        <v>252</v>
      </c>
      <c r="W245" s="120">
        <f t="shared" si="203"/>
        <v>1.0070674900000001</v>
      </c>
      <c r="X245" s="189">
        <f t="shared" si="228"/>
        <v>7.2655940000000001</v>
      </c>
      <c r="Y245" s="113">
        <f t="shared" si="205"/>
        <v>0</v>
      </c>
      <c r="Z245" s="125" t="str">
        <f t="shared" si="215"/>
        <v>A+J=</v>
      </c>
      <c r="AA245" s="118">
        <f t="shared" si="216"/>
        <v>44915</v>
      </c>
      <c r="AB245" s="4"/>
      <c r="AD245" s="171">
        <f>[2]Plan1!$A299</f>
        <v>45942</v>
      </c>
      <c r="AE245" s="143" t="str">
        <f>[2]Plan1!$C299</f>
        <v>Nossa Sr.a Aparecida - Padroeira do Brasil</v>
      </c>
      <c r="AG245" s="133">
        <f t="shared" si="233"/>
        <v>69</v>
      </c>
      <c r="AH245" s="135">
        <f t="shared" si="195"/>
        <v>46772</v>
      </c>
      <c r="AI245" s="135">
        <f t="shared" si="229"/>
        <v>46771</v>
      </c>
      <c r="AJ245" s="135">
        <f t="shared" si="230"/>
        <v>46772</v>
      </c>
      <c r="AK245" s="135">
        <f t="shared" si="231"/>
        <v>46804</v>
      </c>
      <c r="AL245" s="133">
        <f t="shared" si="232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5" x14ac:dyDescent="0.2">
      <c r="A246" s="112">
        <f t="shared" si="206"/>
        <v>44907</v>
      </c>
      <c r="B246" s="113">
        <f t="shared" si="198"/>
        <v>1035.295914</v>
      </c>
      <c r="C246" s="113">
        <f t="shared" si="212"/>
        <v>1000</v>
      </c>
      <c r="D246" s="114">
        <f t="shared" si="207"/>
        <v>6370.34</v>
      </c>
      <c r="E246" s="115">
        <f t="shared" si="224"/>
        <v>6407.93</v>
      </c>
      <c r="F246" s="116">
        <f t="shared" si="225"/>
        <v>44855</v>
      </c>
      <c r="G246" s="117">
        <f t="shared" si="199"/>
        <v>5.9007839455980093E-3</v>
      </c>
      <c r="H246" s="118">
        <f t="shared" si="213"/>
        <v>44915</v>
      </c>
      <c r="I246" s="118">
        <f t="shared" si="200"/>
        <v>44915</v>
      </c>
      <c r="J246" s="119">
        <f t="shared" si="208"/>
        <v>21</v>
      </c>
      <c r="K246" s="119">
        <f t="shared" si="226"/>
        <v>15</v>
      </c>
      <c r="L246" s="8">
        <f t="shared" si="209"/>
        <v>1.0042112999999999</v>
      </c>
      <c r="M246" s="120">
        <f t="shared" si="227"/>
        <v>1</v>
      </c>
      <c r="N246" s="120">
        <f t="shared" si="220"/>
        <v>1.0237191385482711</v>
      </c>
      <c r="O246" s="113">
        <f t="shared" si="223"/>
        <v>1.0280303200000001</v>
      </c>
      <c r="P246" s="113">
        <f t="shared" si="201"/>
        <v>1028.0303200000001</v>
      </c>
      <c r="Q246" s="11">
        <f t="shared" si="214"/>
        <v>0</v>
      </c>
      <c r="R246" s="30">
        <f t="shared" si="210"/>
        <v>0</v>
      </c>
      <c r="S246" s="8">
        <f t="shared" si="202"/>
        <v>0</v>
      </c>
      <c r="T246" s="122">
        <f t="shared" si="211"/>
        <v>0.12559999999999999</v>
      </c>
      <c r="U246" s="121">
        <f t="shared" si="222"/>
        <v>15</v>
      </c>
      <c r="V246" s="121">
        <v>252</v>
      </c>
      <c r="W246" s="120">
        <f t="shared" si="203"/>
        <v>1.0070674900000001</v>
      </c>
      <c r="X246" s="189">
        <f t="shared" si="228"/>
        <v>7.2655940000000001</v>
      </c>
      <c r="Y246" s="113">
        <f t="shared" si="205"/>
        <v>0</v>
      </c>
      <c r="Z246" s="125" t="str">
        <f t="shared" si="215"/>
        <v>A+J=</v>
      </c>
      <c r="AA246" s="118">
        <f t="shared" si="216"/>
        <v>44915</v>
      </c>
      <c r="AB246" s="4"/>
      <c r="AD246" s="171">
        <f>[2]Plan1!$A300</f>
        <v>45963</v>
      </c>
      <c r="AE246" s="143" t="str">
        <f>[2]Plan1!$C300</f>
        <v>Finados</v>
      </c>
      <c r="AG246" s="133">
        <f t="shared" si="233"/>
        <v>70</v>
      </c>
      <c r="AH246" s="135">
        <f t="shared" si="195"/>
        <v>46803</v>
      </c>
      <c r="AI246" s="135">
        <f t="shared" si="229"/>
        <v>46801</v>
      </c>
      <c r="AJ246" s="135">
        <f t="shared" si="230"/>
        <v>46804</v>
      </c>
      <c r="AK246" s="135">
        <f t="shared" si="231"/>
        <v>46832</v>
      </c>
      <c r="AL246" s="133">
        <f t="shared" si="232"/>
        <v>18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5" x14ac:dyDescent="0.2">
      <c r="A247" s="112">
        <f t="shared" si="206"/>
        <v>44908</v>
      </c>
      <c r="B247" s="113">
        <f t="shared" si="198"/>
        <v>1036.0723407</v>
      </c>
      <c r="C247" s="113">
        <f t="shared" si="212"/>
        <v>1000</v>
      </c>
      <c r="D247" s="114">
        <f t="shared" si="207"/>
        <v>6370.34</v>
      </c>
      <c r="E247" s="115">
        <f t="shared" si="224"/>
        <v>6407.93</v>
      </c>
      <c r="F247" s="116">
        <f t="shared" si="225"/>
        <v>44855</v>
      </c>
      <c r="G247" s="117">
        <f t="shared" si="199"/>
        <v>5.9007839455980093E-3</v>
      </c>
      <c r="H247" s="118">
        <f t="shared" si="213"/>
        <v>44915</v>
      </c>
      <c r="I247" s="118">
        <f t="shared" si="200"/>
        <v>44915</v>
      </c>
      <c r="J247" s="119">
        <f t="shared" si="208"/>
        <v>21</v>
      </c>
      <c r="K247" s="119">
        <f t="shared" si="226"/>
        <v>16</v>
      </c>
      <c r="L247" s="8">
        <f t="shared" si="209"/>
        <v>1.00449268</v>
      </c>
      <c r="M247" s="120">
        <f t="shared" si="227"/>
        <v>1</v>
      </c>
      <c r="N247" s="120">
        <f t="shared" si="220"/>
        <v>1.0237191385482711</v>
      </c>
      <c r="O247" s="113">
        <f t="shared" si="223"/>
        <v>1.02831838</v>
      </c>
      <c r="P247" s="113">
        <f t="shared" si="201"/>
        <v>1028.3183799999999</v>
      </c>
      <c r="Q247" s="11">
        <f t="shared" si="214"/>
        <v>0</v>
      </c>
      <c r="R247" s="30">
        <f t="shared" si="210"/>
        <v>0</v>
      </c>
      <c r="S247" s="8">
        <f t="shared" si="202"/>
        <v>0</v>
      </c>
      <c r="T247" s="122">
        <f t="shared" si="211"/>
        <v>0.12559999999999999</v>
      </c>
      <c r="U247" s="121">
        <f t="shared" si="222"/>
        <v>16</v>
      </c>
      <c r="V247" s="121">
        <v>252</v>
      </c>
      <c r="W247" s="120">
        <f t="shared" si="203"/>
        <v>1.007540428</v>
      </c>
      <c r="X247" s="189">
        <f t="shared" si="228"/>
        <v>7.7539607000000004</v>
      </c>
      <c r="Y247" s="113">
        <f t="shared" si="205"/>
        <v>0</v>
      </c>
      <c r="Z247" s="125" t="str">
        <f t="shared" si="215"/>
        <v>A+J=</v>
      </c>
      <c r="AA247" s="118">
        <f t="shared" si="216"/>
        <v>44915</v>
      </c>
      <c r="AB247" s="4"/>
      <c r="AD247" s="171">
        <f>[2]Plan1!$A301</f>
        <v>45976</v>
      </c>
      <c r="AE247" s="143" t="str">
        <f>[2]Plan1!$C301</f>
        <v>Proclamação da República</v>
      </c>
      <c r="AG247" s="133">
        <f t="shared" si="233"/>
        <v>71</v>
      </c>
      <c r="AH247" s="135">
        <f t="shared" si="195"/>
        <v>46832</v>
      </c>
      <c r="AI247" s="135">
        <f t="shared" si="229"/>
        <v>46829</v>
      </c>
      <c r="AJ247" s="135">
        <f t="shared" si="230"/>
        <v>46832</v>
      </c>
      <c r="AK247" s="135">
        <f t="shared" si="231"/>
        <v>46863</v>
      </c>
      <c r="AL247" s="133">
        <f t="shared" si="232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5" x14ac:dyDescent="0.2">
      <c r="A248" s="112">
        <f t="shared" si="206"/>
        <v>44909</v>
      </c>
      <c r="B248" s="113">
        <f t="shared" si="198"/>
        <v>1036.8493387800002</v>
      </c>
      <c r="C248" s="113">
        <f t="shared" si="212"/>
        <v>1000</v>
      </c>
      <c r="D248" s="114">
        <f t="shared" si="207"/>
        <v>6370.34</v>
      </c>
      <c r="E248" s="115">
        <f t="shared" si="224"/>
        <v>6407.93</v>
      </c>
      <c r="F248" s="116">
        <f t="shared" si="225"/>
        <v>44855</v>
      </c>
      <c r="G248" s="117">
        <f t="shared" si="199"/>
        <v>5.9007839455980093E-3</v>
      </c>
      <c r="H248" s="118">
        <f t="shared" si="213"/>
        <v>44915</v>
      </c>
      <c r="I248" s="118">
        <f t="shared" si="200"/>
        <v>44915</v>
      </c>
      <c r="J248" s="119">
        <f t="shared" si="208"/>
        <v>21</v>
      </c>
      <c r="K248" s="119">
        <f t="shared" si="226"/>
        <v>17</v>
      </c>
      <c r="L248" s="8">
        <f t="shared" si="209"/>
        <v>1.0047741400000001</v>
      </c>
      <c r="M248" s="120">
        <f t="shared" si="227"/>
        <v>1</v>
      </c>
      <c r="N248" s="120">
        <f t="shared" si="220"/>
        <v>1.0237191385482711</v>
      </c>
      <c r="O248" s="113">
        <f t="shared" si="223"/>
        <v>1.0286065099999999</v>
      </c>
      <c r="P248" s="113">
        <f t="shared" si="201"/>
        <v>1028.6065100000001</v>
      </c>
      <c r="Q248" s="11">
        <f t="shared" si="214"/>
        <v>0</v>
      </c>
      <c r="R248" s="30">
        <f t="shared" si="210"/>
        <v>0</v>
      </c>
      <c r="S248" s="8">
        <f t="shared" si="202"/>
        <v>0</v>
      </c>
      <c r="T248" s="122">
        <f t="shared" si="211"/>
        <v>0.12559999999999999</v>
      </c>
      <c r="U248" s="121">
        <f t="shared" si="222"/>
        <v>17</v>
      </c>
      <c r="V248" s="121">
        <v>252</v>
      </c>
      <c r="W248" s="120">
        <f t="shared" si="203"/>
        <v>1.0080135880000001</v>
      </c>
      <c r="X248" s="189">
        <f t="shared" si="228"/>
        <v>8.24282878</v>
      </c>
      <c r="Y248" s="113">
        <f t="shared" si="205"/>
        <v>0</v>
      </c>
      <c r="Z248" s="125" t="str">
        <f t="shared" si="215"/>
        <v>A+J=</v>
      </c>
      <c r="AA248" s="118">
        <f t="shared" si="216"/>
        <v>44915</v>
      </c>
      <c r="AB248" s="4"/>
      <c r="AD248" s="171">
        <f>[2]Plan1!$A302</f>
        <v>45981</v>
      </c>
      <c r="AE248" s="143" t="str">
        <f>[2]Plan1!$C302</f>
        <v>Dia Nacional de Zumbi e da Consciência Negra</v>
      </c>
      <c r="AG248" s="133">
        <f t="shared" si="233"/>
        <v>72</v>
      </c>
      <c r="AH248" s="135">
        <f t="shared" si="195"/>
        <v>46863</v>
      </c>
      <c r="AI248" s="135">
        <f t="shared" si="229"/>
        <v>46862</v>
      </c>
      <c r="AJ248" s="135">
        <f t="shared" si="230"/>
        <v>46863</v>
      </c>
      <c r="AK248" s="135">
        <f t="shared" si="231"/>
        <v>46895</v>
      </c>
      <c r="AL248" s="133">
        <f t="shared" si="232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5" x14ac:dyDescent="0.2">
      <c r="A249" s="112">
        <f t="shared" si="206"/>
        <v>44910</v>
      </c>
      <c r="B249" s="113">
        <f t="shared" si="198"/>
        <v>1037.62692973</v>
      </c>
      <c r="C249" s="113">
        <f t="shared" si="212"/>
        <v>1000</v>
      </c>
      <c r="D249" s="114">
        <f t="shared" si="207"/>
        <v>6370.34</v>
      </c>
      <c r="E249" s="115">
        <f t="shared" si="224"/>
        <v>6407.93</v>
      </c>
      <c r="F249" s="116">
        <f t="shared" si="225"/>
        <v>44855</v>
      </c>
      <c r="G249" s="117">
        <f t="shared" si="199"/>
        <v>5.9007839455980093E-3</v>
      </c>
      <c r="H249" s="118">
        <f t="shared" si="213"/>
        <v>44915</v>
      </c>
      <c r="I249" s="118">
        <f t="shared" si="200"/>
        <v>44915</v>
      </c>
      <c r="J249" s="119">
        <f t="shared" si="208"/>
        <v>21</v>
      </c>
      <c r="K249" s="119">
        <f t="shared" si="226"/>
        <v>18</v>
      </c>
      <c r="L249" s="8">
        <f t="shared" si="209"/>
        <v>1.0050556799999999</v>
      </c>
      <c r="M249" s="120">
        <f t="shared" si="227"/>
        <v>1</v>
      </c>
      <c r="N249" s="120">
        <f t="shared" si="220"/>
        <v>1.0237191385482711</v>
      </c>
      <c r="O249" s="113">
        <f t="shared" si="223"/>
        <v>1.02889473</v>
      </c>
      <c r="P249" s="113">
        <f t="shared" si="201"/>
        <v>1028.89473</v>
      </c>
      <c r="Q249" s="11">
        <f t="shared" si="214"/>
        <v>0</v>
      </c>
      <c r="R249" s="30">
        <f t="shared" si="210"/>
        <v>0</v>
      </c>
      <c r="S249" s="8">
        <f t="shared" si="202"/>
        <v>0</v>
      </c>
      <c r="T249" s="122">
        <f t="shared" si="211"/>
        <v>0.12559999999999999</v>
      </c>
      <c r="U249" s="121">
        <f t="shared" si="222"/>
        <v>18</v>
      </c>
      <c r="V249" s="121">
        <v>252</v>
      </c>
      <c r="W249" s="120">
        <f t="shared" si="203"/>
        <v>1.008486971</v>
      </c>
      <c r="X249" s="189">
        <f t="shared" si="228"/>
        <v>8.7321997299999996</v>
      </c>
      <c r="Y249" s="113">
        <f t="shared" si="205"/>
        <v>0</v>
      </c>
      <c r="Z249" s="125" t="str">
        <f t="shared" si="215"/>
        <v>A+J=</v>
      </c>
      <c r="AA249" s="118">
        <f t="shared" si="216"/>
        <v>44915</v>
      </c>
      <c r="AB249" s="4"/>
      <c r="AD249" s="171">
        <f>[2]Plan1!$A303</f>
        <v>46016</v>
      </c>
      <c r="AE249" s="143" t="str">
        <f>[2]Plan1!$C303</f>
        <v>Natal</v>
      </c>
      <c r="AG249" s="133">
        <f t="shared" si="233"/>
        <v>73</v>
      </c>
      <c r="AH249" s="135">
        <f t="shared" si="195"/>
        <v>46893</v>
      </c>
      <c r="AI249" s="135">
        <f t="shared" si="229"/>
        <v>46892</v>
      </c>
      <c r="AJ249" s="135">
        <f t="shared" si="230"/>
        <v>46895</v>
      </c>
      <c r="AK249" s="135">
        <f t="shared" si="231"/>
        <v>46924</v>
      </c>
      <c r="AL249" s="133">
        <f t="shared" si="232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5" x14ac:dyDescent="0.2">
      <c r="A250" s="112">
        <f t="shared" si="206"/>
        <v>44911</v>
      </c>
      <c r="B250" s="113">
        <f t="shared" si="198"/>
        <v>1038.40510275</v>
      </c>
      <c r="C250" s="113">
        <f t="shared" si="212"/>
        <v>1000</v>
      </c>
      <c r="D250" s="114">
        <f t="shared" si="207"/>
        <v>6370.34</v>
      </c>
      <c r="E250" s="115">
        <f t="shared" si="224"/>
        <v>6407.93</v>
      </c>
      <c r="F250" s="116">
        <f t="shared" si="225"/>
        <v>44855</v>
      </c>
      <c r="G250" s="117">
        <f t="shared" si="199"/>
        <v>5.9007839455980093E-3</v>
      </c>
      <c r="H250" s="118">
        <f t="shared" si="213"/>
        <v>44915</v>
      </c>
      <c r="I250" s="118">
        <f t="shared" si="200"/>
        <v>44915</v>
      </c>
      <c r="J250" s="119">
        <f t="shared" si="208"/>
        <v>21</v>
      </c>
      <c r="K250" s="119">
        <f t="shared" si="226"/>
        <v>19</v>
      </c>
      <c r="L250" s="8">
        <f t="shared" si="209"/>
        <v>1.0053373000000001</v>
      </c>
      <c r="M250" s="120">
        <f t="shared" si="227"/>
        <v>1</v>
      </c>
      <c r="N250" s="120">
        <f t="shared" si="220"/>
        <v>1.0237191385482711</v>
      </c>
      <c r="O250" s="113">
        <f t="shared" si="223"/>
        <v>1.02918303</v>
      </c>
      <c r="P250" s="113">
        <f t="shared" si="201"/>
        <v>1029.1830299999999</v>
      </c>
      <c r="Q250" s="11">
        <f t="shared" si="214"/>
        <v>0</v>
      </c>
      <c r="R250" s="30">
        <f t="shared" si="210"/>
        <v>0</v>
      </c>
      <c r="S250" s="8">
        <f t="shared" si="202"/>
        <v>0</v>
      </c>
      <c r="T250" s="122">
        <f t="shared" si="211"/>
        <v>0.12559999999999999</v>
      </c>
      <c r="U250" s="121">
        <f t="shared" si="222"/>
        <v>19</v>
      </c>
      <c r="V250" s="121">
        <v>252</v>
      </c>
      <c r="W250" s="120">
        <f t="shared" si="203"/>
        <v>1.008960576</v>
      </c>
      <c r="X250" s="189">
        <f t="shared" si="228"/>
        <v>9.2220727500000006</v>
      </c>
      <c r="Y250" s="113">
        <f t="shared" si="205"/>
        <v>0</v>
      </c>
      <c r="Z250" s="125" t="str">
        <f t="shared" si="215"/>
        <v>A+J=</v>
      </c>
      <c r="AA250" s="118">
        <f t="shared" si="216"/>
        <v>44915</v>
      </c>
      <c r="AB250" s="4"/>
      <c r="AD250" s="171">
        <f>[2]Plan1!$A304</f>
        <v>46023</v>
      </c>
      <c r="AE250" s="143" t="str">
        <f>[2]Plan1!$C304</f>
        <v>Confraternização Universal</v>
      </c>
      <c r="AG250" s="133">
        <f t="shared" si="233"/>
        <v>74</v>
      </c>
      <c r="AH250" s="135">
        <f t="shared" si="195"/>
        <v>46924</v>
      </c>
      <c r="AI250" s="135">
        <f t="shared" si="229"/>
        <v>46923</v>
      </c>
      <c r="AJ250" s="135">
        <f t="shared" si="230"/>
        <v>46924</v>
      </c>
      <c r="AK250" s="135">
        <f t="shared" si="231"/>
        <v>46954</v>
      </c>
      <c r="AL250" s="133">
        <f t="shared" si="232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5" x14ac:dyDescent="0.2">
      <c r="A251" s="112">
        <f t="shared" si="206"/>
        <v>44912</v>
      </c>
      <c r="B251" s="113">
        <f t="shared" si="198"/>
        <v>1039.1838581500001</v>
      </c>
      <c r="C251" s="113">
        <f t="shared" si="212"/>
        <v>1000</v>
      </c>
      <c r="D251" s="114">
        <f t="shared" si="207"/>
        <v>6370.34</v>
      </c>
      <c r="E251" s="115">
        <f t="shared" si="224"/>
        <v>6407.93</v>
      </c>
      <c r="F251" s="116">
        <f t="shared" si="225"/>
        <v>44855</v>
      </c>
      <c r="G251" s="117">
        <f t="shared" si="199"/>
        <v>5.9007839455980093E-3</v>
      </c>
      <c r="H251" s="118">
        <f t="shared" si="213"/>
        <v>44915</v>
      </c>
      <c r="I251" s="118">
        <f t="shared" si="200"/>
        <v>44915</v>
      </c>
      <c r="J251" s="119">
        <f t="shared" si="208"/>
        <v>21</v>
      </c>
      <c r="K251" s="119">
        <f t="shared" si="226"/>
        <v>20</v>
      </c>
      <c r="L251" s="8">
        <f t="shared" si="209"/>
        <v>1.005619</v>
      </c>
      <c r="M251" s="120">
        <f t="shared" si="227"/>
        <v>1</v>
      </c>
      <c r="N251" s="120">
        <f t="shared" si="220"/>
        <v>1.0237191385482711</v>
      </c>
      <c r="O251" s="113">
        <f t="shared" si="223"/>
        <v>1.02947141</v>
      </c>
      <c r="P251" s="113">
        <f t="shared" si="201"/>
        <v>1029.4714100000001</v>
      </c>
      <c r="Q251" s="11">
        <f t="shared" si="214"/>
        <v>0</v>
      </c>
      <c r="R251" s="30">
        <f t="shared" si="210"/>
        <v>0</v>
      </c>
      <c r="S251" s="8">
        <f t="shared" si="202"/>
        <v>0</v>
      </c>
      <c r="T251" s="122">
        <f t="shared" si="211"/>
        <v>0.12559999999999999</v>
      </c>
      <c r="U251" s="121">
        <f t="shared" si="222"/>
        <v>20</v>
      </c>
      <c r="V251" s="121">
        <v>252</v>
      </c>
      <c r="W251" s="120">
        <f t="shared" si="203"/>
        <v>1.009434403</v>
      </c>
      <c r="X251" s="189">
        <f t="shared" si="228"/>
        <v>9.7124481500000002</v>
      </c>
      <c r="Y251" s="113">
        <f t="shared" si="205"/>
        <v>0</v>
      </c>
      <c r="Z251" s="125" t="str">
        <f t="shared" si="215"/>
        <v>A+J=</v>
      </c>
      <c r="AA251" s="118">
        <f t="shared" si="216"/>
        <v>44915</v>
      </c>
      <c r="AB251" s="4"/>
      <c r="AD251" s="171">
        <f>[2]Plan1!$A305</f>
        <v>46069</v>
      </c>
      <c r="AE251" s="143" t="str">
        <f>[2]Plan1!$C305</f>
        <v>Carnaval</v>
      </c>
      <c r="AG251" s="133">
        <f t="shared" si="233"/>
        <v>75</v>
      </c>
      <c r="AH251" s="135">
        <f t="shared" si="195"/>
        <v>46954</v>
      </c>
      <c r="AI251" s="135">
        <f t="shared" si="229"/>
        <v>46953</v>
      </c>
      <c r="AJ251" s="135">
        <f t="shared" si="230"/>
        <v>46954</v>
      </c>
      <c r="AK251" s="135">
        <f t="shared" si="231"/>
        <v>46986</v>
      </c>
      <c r="AL251" s="133">
        <f t="shared" si="232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5" x14ac:dyDescent="0.2">
      <c r="A252" s="112">
        <f t="shared" si="206"/>
        <v>44913</v>
      </c>
      <c r="B252" s="113">
        <f t="shared" si="198"/>
        <v>1039.1838581500001</v>
      </c>
      <c r="C252" s="113">
        <f t="shared" si="212"/>
        <v>1000</v>
      </c>
      <c r="D252" s="114">
        <f t="shared" si="207"/>
        <v>6370.34</v>
      </c>
      <c r="E252" s="115">
        <f t="shared" si="224"/>
        <v>6407.93</v>
      </c>
      <c r="F252" s="116">
        <f t="shared" si="225"/>
        <v>44855</v>
      </c>
      <c r="G252" s="117">
        <f t="shared" si="199"/>
        <v>5.9007839455980093E-3</v>
      </c>
      <c r="H252" s="118">
        <f t="shared" si="213"/>
        <v>44915</v>
      </c>
      <c r="I252" s="118">
        <f t="shared" si="200"/>
        <v>44915</v>
      </c>
      <c r="J252" s="119">
        <f t="shared" si="208"/>
        <v>21</v>
      </c>
      <c r="K252" s="119">
        <f t="shared" si="226"/>
        <v>20</v>
      </c>
      <c r="L252" s="8">
        <f t="shared" si="209"/>
        <v>1.005619</v>
      </c>
      <c r="M252" s="120">
        <f t="shared" si="227"/>
        <v>1</v>
      </c>
      <c r="N252" s="120">
        <f t="shared" si="220"/>
        <v>1.0237191385482711</v>
      </c>
      <c r="O252" s="113">
        <f t="shared" si="223"/>
        <v>1.02947141</v>
      </c>
      <c r="P252" s="113">
        <f t="shared" si="201"/>
        <v>1029.4714100000001</v>
      </c>
      <c r="Q252" s="11">
        <f t="shared" si="214"/>
        <v>0</v>
      </c>
      <c r="R252" s="30">
        <f t="shared" si="210"/>
        <v>0</v>
      </c>
      <c r="S252" s="8">
        <f t="shared" si="202"/>
        <v>0</v>
      </c>
      <c r="T252" s="122">
        <f t="shared" si="211"/>
        <v>0.12559999999999999</v>
      </c>
      <c r="U252" s="121">
        <f t="shared" si="222"/>
        <v>20</v>
      </c>
      <c r="V252" s="121">
        <v>252</v>
      </c>
      <c r="W252" s="120">
        <f t="shared" si="203"/>
        <v>1.009434403</v>
      </c>
      <c r="X252" s="189">
        <f t="shared" si="228"/>
        <v>9.7124481500000002</v>
      </c>
      <c r="Y252" s="113">
        <f t="shared" si="205"/>
        <v>0</v>
      </c>
      <c r="Z252" s="125" t="str">
        <f t="shared" si="215"/>
        <v>A+J=</v>
      </c>
      <c r="AA252" s="118">
        <f t="shared" si="216"/>
        <v>44915</v>
      </c>
      <c r="AB252" s="4"/>
      <c r="AD252" s="171">
        <f>[2]Plan1!$A306</f>
        <v>46070</v>
      </c>
      <c r="AE252" s="143" t="str">
        <f>[2]Plan1!$C306</f>
        <v>Carnaval</v>
      </c>
      <c r="AG252" s="133">
        <f t="shared" si="233"/>
        <v>76</v>
      </c>
      <c r="AH252" s="135">
        <f t="shared" si="195"/>
        <v>46985</v>
      </c>
      <c r="AI252" s="135">
        <f t="shared" si="229"/>
        <v>46983</v>
      </c>
      <c r="AJ252" s="135">
        <f t="shared" si="230"/>
        <v>46986</v>
      </c>
      <c r="AK252" s="135">
        <f t="shared" si="231"/>
        <v>47016</v>
      </c>
      <c r="AL252" s="133">
        <f t="shared" si="232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5" x14ac:dyDescent="0.2">
      <c r="A253" s="112">
        <f t="shared" si="206"/>
        <v>44914</v>
      </c>
      <c r="B253" s="113">
        <f t="shared" si="198"/>
        <v>1039.1838581500001</v>
      </c>
      <c r="C253" s="113">
        <f t="shared" si="212"/>
        <v>1000</v>
      </c>
      <c r="D253" s="114">
        <f t="shared" si="207"/>
        <v>6370.34</v>
      </c>
      <c r="E253" s="115">
        <f t="shared" si="224"/>
        <v>6407.93</v>
      </c>
      <c r="F253" s="116">
        <f t="shared" si="225"/>
        <v>44855</v>
      </c>
      <c r="G253" s="117">
        <f t="shared" si="199"/>
        <v>5.9007839455980093E-3</v>
      </c>
      <c r="H253" s="118">
        <f t="shared" si="213"/>
        <v>44915</v>
      </c>
      <c r="I253" s="118">
        <f t="shared" si="200"/>
        <v>44915</v>
      </c>
      <c r="J253" s="119">
        <f t="shared" si="208"/>
        <v>21</v>
      </c>
      <c r="K253" s="119">
        <f t="shared" si="226"/>
        <v>20</v>
      </c>
      <c r="L253" s="8">
        <f t="shared" si="209"/>
        <v>1.005619</v>
      </c>
      <c r="M253" s="120">
        <f t="shared" si="227"/>
        <v>1</v>
      </c>
      <c r="N253" s="120">
        <f t="shared" si="220"/>
        <v>1.0237191385482711</v>
      </c>
      <c r="O253" s="113">
        <f t="shared" si="223"/>
        <v>1.02947141</v>
      </c>
      <c r="P253" s="113">
        <f t="shared" si="201"/>
        <v>1029.4714100000001</v>
      </c>
      <c r="Q253" s="11">
        <f t="shared" si="214"/>
        <v>0</v>
      </c>
      <c r="R253" s="30">
        <f t="shared" si="210"/>
        <v>0</v>
      </c>
      <c r="S253" s="8">
        <f t="shared" si="202"/>
        <v>0</v>
      </c>
      <c r="T253" s="122">
        <f t="shared" si="211"/>
        <v>0.12559999999999999</v>
      </c>
      <c r="U253" s="121">
        <f t="shared" si="222"/>
        <v>20</v>
      </c>
      <c r="V253" s="121">
        <v>252</v>
      </c>
      <c r="W253" s="120">
        <f t="shared" si="203"/>
        <v>1.009434403</v>
      </c>
      <c r="X253" s="189">
        <f t="shared" si="228"/>
        <v>9.7124481500000002</v>
      </c>
      <c r="Y253" s="113">
        <f t="shared" si="205"/>
        <v>0</v>
      </c>
      <c r="Z253" s="125" t="str">
        <f t="shared" si="215"/>
        <v>A+J=</v>
      </c>
      <c r="AA253" s="118">
        <f t="shared" si="216"/>
        <v>44915</v>
      </c>
      <c r="AB253" s="190" t="s">
        <v>122</v>
      </c>
      <c r="AD253" s="171">
        <f>[2]Plan1!$A307</f>
        <v>46115</v>
      </c>
      <c r="AE253" s="143" t="str">
        <f>[2]Plan1!$C307</f>
        <v>Paixão de Cristo</v>
      </c>
      <c r="AG253" s="133">
        <f t="shared" si="233"/>
        <v>77</v>
      </c>
      <c r="AH253" s="135">
        <f t="shared" si="195"/>
        <v>47016</v>
      </c>
      <c r="AI253" s="135">
        <f t="shared" si="229"/>
        <v>47015</v>
      </c>
      <c r="AJ253" s="135">
        <f t="shared" si="230"/>
        <v>47016</v>
      </c>
      <c r="AK253" s="135">
        <f t="shared" si="231"/>
        <v>47046</v>
      </c>
      <c r="AL253" s="133">
        <f t="shared" si="232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5" x14ac:dyDescent="0.2">
      <c r="A254" s="112">
        <f t="shared" si="206"/>
        <v>44915</v>
      </c>
      <c r="B254" s="113">
        <f t="shared" si="198"/>
        <v>1039.9631962400001</v>
      </c>
      <c r="C254" s="113">
        <f t="shared" si="212"/>
        <v>1000</v>
      </c>
      <c r="D254" s="114">
        <f t="shared" si="207"/>
        <v>6370.34</v>
      </c>
      <c r="E254" s="115">
        <f t="shared" si="224"/>
        <v>6407.93</v>
      </c>
      <c r="F254" s="116">
        <f t="shared" si="225"/>
        <v>44855</v>
      </c>
      <c r="G254" s="117">
        <f t="shared" si="199"/>
        <v>5.9007839455980093E-3</v>
      </c>
      <c r="H254" s="118">
        <f t="shared" si="213"/>
        <v>44946</v>
      </c>
      <c r="I254" s="118">
        <f t="shared" si="200"/>
        <v>44915</v>
      </c>
      <c r="J254" s="119">
        <f t="shared" si="208"/>
        <v>21</v>
      </c>
      <c r="K254" s="119">
        <f t="shared" si="226"/>
        <v>21</v>
      </c>
      <c r="L254" s="8">
        <f t="shared" si="209"/>
        <v>1.0059007799999999</v>
      </c>
      <c r="M254" s="120">
        <f t="shared" si="227"/>
        <v>1</v>
      </c>
      <c r="N254" s="120">
        <f t="shared" si="220"/>
        <v>1.0237191385482711</v>
      </c>
      <c r="O254" s="113">
        <f t="shared" si="223"/>
        <v>1.0297598699999999</v>
      </c>
      <c r="P254" s="113">
        <f t="shared" si="201"/>
        <v>1029.7598700000001</v>
      </c>
      <c r="Q254" s="11">
        <f t="shared" si="214"/>
        <v>8</v>
      </c>
      <c r="R254" s="30">
        <f t="shared" si="210"/>
        <v>0</v>
      </c>
      <c r="S254" s="8">
        <f t="shared" si="202"/>
        <v>0</v>
      </c>
      <c r="T254" s="122">
        <f t="shared" si="211"/>
        <v>0.12559999999999999</v>
      </c>
      <c r="U254" s="121">
        <f t="shared" si="222"/>
        <v>21</v>
      </c>
      <c r="V254" s="121">
        <v>252</v>
      </c>
      <c r="W254" s="120">
        <f t="shared" si="203"/>
        <v>1.0099084519999999</v>
      </c>
      <c r="X254" s="189">
        <f t="shared" si="228"/>
        <v>10.203326240000001</v>
      </c>
      <c r="Y254" s="113">
        <f t="shared" si="205"/>
        <v>10.203326240000001</v>
      </c>
      <c r="Z254" s="125" t="str">
        <f t="shared" si="215"/>
        <v>A+J=</v>
      </c>
      <c r="AA254" s="118">
        <f t="shared" si="216"/>
        <v>44915</v>
      </c>
      <c r="AB254" s="190" t="s">
        <v>120</v>
      </c>
      <c r="AD254" s="171">
        <f>[2]Plan1!$A308</f>
        <v>46133</v>
      </c>
      <c r="AE254" s="143" t="str">
        <f>[2]Plan1!$C308</f>
        <v>Tiradentes</v>
      </c>
      <c r="AG254" s="133">
        <f t="shared" si="233"/>
        <v>78</v>
      </c>
      <c r="AH254" s="135">
        <f t="shared" si="195"/>
        <v>47046</v>
      </c>
      <c r="AI254" s="135">
        <f t="shared" si="229"/>
        <v>47045</v>
      </c>
      <c r="AJ254" s="135">
        <f t="shared" si="230"/>
        <v>47046</v>
      </c>
      <c r="AK254" s="135">
        <f t="shared" si="231"/>
        <v>47078</v>
      </c>
      <c r="AL254" s="133">
        <f t="shared" si="232"/>
        <v>19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" x14ac:dyDescent="0.2">
      <c r="A255" s="112">
        <f t="shared" si="206"/>
        <v>44916</v>
      </c>
      <c r="B255" s="113">
        <f t="shared" si="198"/>
        <v>1040.8441423511526</v>
      </c>
      <c r="C255" s="113">
        <f t="shared" si="212"/>
        <v>1000</v>
      </c>
      <c r="D255" s="114">
        <f t="shared" si="207"/>
        <v>6407.93</v>
      </c>
      <c r="E255" s="115">
        <f t="shared" si="224"/>
        <v>6434.2</v>
      </c>
      <c r="F255" s="116">
        <f t="shared" si="225"/>
        <v>44885</v>
      </c>
      <c r="G255" s="117">
        <f t="shared" si="199"/>
        <v>4.0996078296735572E-3</v>
      </c>
      <c r="H255" s="118">
        <f t="shared" si="213"/>
        <v>44946</v>
      </c>
      <c r="I255" s="118">
        <f t="shared" si="200"/>
        <v>44946</v>
      </c>
      <c r="J255" s="119">
        <f t="shared" si="208"/>
        <v>23</v>
      </c>
      <c r="K255" s="119">
        <f t="shared" si="226"/>
        <v>1</v>
      </c>
      <c r="L255" s="8">
        <f t="shared" si="209"/>
        <v>1.00017789</v>
      </c>
      <c r="M255" s="120">
        <f t="shared" si="227"/>
        <v>1.0059007799999999</v>
      </c>
      <c r="N255" s="120">
        <f t="shared" si="220"/>
        <v>1.0297598799666339</v>
      </c>
      <c r="O255" s="113">
        <f t="shared" si="223"/>
        <v>1.0299430599999999</v>
      </c>
      <c r="P255" s="113">
        <f t="shared" si="201"/>
        <v>1029.9430600000001</v>
      </c>
      <c r="Q255" s="11">
        <f t="shared" si="214"/>
        <v>0</v>
      </c>
      <c r="R255" s="30">
        <f t="shared" si="210"/>
        <v>0</v>
      </c>
      <c r="S255" s="8">
        <f t="shared" si="202"/>
        <v>0</v>
      </c>
      <c r="T255" s="122">
        <f t="shared" si="211"/>
        <v>0.12559999999999999</v>
      </c>
      <c r="U255" s="121">
        <f t="shared" si="222"/>
        <v>1</v>
      </c>
      <c r="V255" s="121">
        <v>252</v>
      </c>
      <c r="W255" s="120">
        <f t="shared" si="203"/>
        <v>1.000469619</v>
      </c>
      <c r="X255" s="189">
        <f>TRUNC((P255*(W255-1)),8)+(X$254*(P255/P$254)*W255)+(0.02*X$254)+(((A255-A$254)/30)*0.01*X$254)</f>
        <v>10.901082351152658</v>
      </c>
      <c r="Y255" s="113">
        <f t="shared" si="205"/>
        <v>0</v>
      </c>
      <c r="Z255" s="125" t="str">
        <f t="shared" si="215"/>
        <v>A+J=</v>
      </c>
      <c r="AA255" s="118">
        <f t="shared" si="216"/>
        <v>44946</v>
      </c>
      <c r="AB255" s="202">
        <v>10.494384956269672</v>
      </c>
      <c r="AD255" s="171">
        <f>[2]Plan1!$A309</f>
        <v>46143</v>
      </c>
      <c r="AE255" s="143" t="str">
        <f>[2]Plan1!$C309</f>
        <v>Dia do Trabalho</v>
      </c>
      <c r="AG255" s="133">
        <f t="shared" si="233"/>
        <v>79</v>
      </c>
      <c r="AH255" s="135">
        <f t="shared" ref="AH255:AH260" si="234">EDATE(AH254,1)</f>
        <v>47077</v>
      </c>
      <c r="AI255" s="135">
        <f t="shared" si="229"/>
        <v>47074</v>
      </c>
      <c r="AJ255" s="135">
        <f t="shared" si="230"/>
        <v>47078</v>
      </c>
      <c r="AK255" s="135">
        <f t="shared" si="231"/>
        <v>47107</v>
      </c>
      <c r="AL255" s="133">
        <f t="shared" si="232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5" x14ac:dyDescent="0.2">
      <c r="A256" s="112">
        <f t="shared" si="206"/>
        <v>44917</v>
      </c>
      <c r="B256" s="113">
        <f t="shared" si="198"/>
        <v>1041.5214559556139</v>
      </c>
      <c r="C256" s="113">
        <f t="shared" si="212"/>
        <v>1000</v>
      </c>
      <c r="D256" s="114">
        <f t="shared" si="207"/>
        <v>6407.93</v>
      </c>
      <c r="E256" s="115">
        <f t="shared" si="224"/>
        <v>6434.2</v>
      </c>
      <c r="F256" s="116">
        <f t="shared" si="225"/>
        <v>44885</v>
      </c>
      <c r="G256" s="117">
        <f t="shared" si="199"/>
        <v>4.0996078296735572E-3</v>
      </c>
      <c r="H256" s="118">
        <f t="shared" si="213"/>
        <v>44946</v>
      </c>
      <c r="I256" s="118">
        <f t="shared" si="200"/>
        <v>44946</v>
      </c>
      <c r="J256" s="119">
        <f t="shared" si="208"/>
        <v>23</v>
      </c>
      <c r="K256" s="119">
        <f t="shared" si="226"/>
        <v>2</v>
      </c>
      <c r="L256" s="8">
        <f t="shared" si="209"/>
        <v>1.00035582</v>
      </c>
      <c r="M256" s="120">
        <f t="shared" si="227"/>
        <v>1.0059007799999999</v>
      </c>
      <c r="N256" s="120">
        <f t="shared" si="220"/>
        <v>1.0297598799666339</v>
      </c>
      <c r="O256" s="113">
        <f t="shared" si="223"/>
        <v>1.0301262799999999</v>
      </c>
      <c r="P256" s="113">
        <f t="shared" si="201"/>
        <v>1030.12628</v>
      </c>
      <c r="Q256" s="11">
        <f t="shared" si="214"/>
        <v>0</v>
      </c>
      <c r="R256" s="30">
        <f t="shared" si="210"/>
        <v>0</v>
      </c>
      <c r="S256" s="8">
        <f t="shared" si="202"/>
        <v>0</v>
      </c>
      <c r="T256" s="122">
        <f t="shared" si="211"/>
        <v>0.12559999999999999</v>
      </c>
      <c r="U256" s="121">
        <f t="shared" si="222"/>
        <v>2</v>
      </c>
      <c r="V256" s="121">
        <v>252</v>
      </c>
      <c r="W256" s="120">
        <f t="shared" si="203"/>
        <v>1.000939459</v>
      </c>
      <c r="X256" s="189">
        <f t="shared" ref="X256:X264" si="235">TRUNC((P256*(W256-1)),8)+(X$254*(P256/P$254)*W256)+(0.02*X$254)+(((A256-A$254)/30)*0.01*X$254)</f>
        <v>11.395175955613951</v>
      </c>
      <c r="Y256" s="113">
        <f t="shared" si="205"/>
        <v>0</v>
      </c>
      <c r="Z256" s="125" t="str">
        <f t="shared" si="215"/>
        <v>A+J=</v>
      </c>
      <c r="AA256" s="118">
        <f t="shared" si="216"/>
        <v>44946</v>
      </c>
      <c r="AB256" s="4"/>
      <c r="AD256" s="171">
        <f>[2]Plan1!$A310</f>
        <v>46177</v>
      </c>
      <c r="AE256" s="143" t="str">
        <f>[2]Plan1!$C310</f>
        <v>Corpus Christi</v>
      </c>
      <c r="AG256" s="133">
        <f t="shared" si="233"/>
        <v>80</v>
      </c>
      <c r="AH256" s="135">
        <f t="shared" si="234"/>
        <v>47107</v>
      </c>
      <c r="AI256" s="135">
        <f t="shared" si="229"/>
        <v>47106</v>
      </c>
      <c r="AJ256" s="135">
        <f t="shared" si="230"/>
        <v>47107</v>
      </c>
      <c r="AK256" s="135">
        <f t="shared" si="231"/>
        <v>47140</v>
      </c>
      <c r="AL256" s="133">
        <f t="shared" si="232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5" x14ac:dyDescent="0.2">
      <c r="A257" s="112">
        <f t="shared" si="206"/>
        <v>44918</v>
      </c>
      <c r="B257" s="113">
        <f t="shared" si="198"/>
        <v>1042.1992127988219</v>
      </c>
      <c r="C257" s="113">
        <f t="shared" si="212"/>
        <v>1000</v>
      </c>
      <c r="D257" s="114">
        <f t="shared" si="207"/>
        <v>6407.93</v>
      </c>
      <c r="E257" s="115">
        <f t="shared" si="224"/>
        <v>6434.2</v>
      </c>
      <c r="F257" s="116">
        <f t="shared" si="225"/>
        <v>44885</v>
      </c>
      <c r="G257" s="117">
        <f t="shared" si="199"/>
        <v>4.0996078296735572E-3</v>
      </c>
      <c r="H257" s="118">
        <f t="shared" si="213"/>
        <v>44946</v>
      </c>
      <c r="I257" s="118">
        <f t="shared" si="200"/>
        <v>44946</v>
      </c>
      <c r="J257" s="119">
        <f t="shared" si="208"/>
        <v>23</v>
      </c>
      <c r="K257" s="119">
        <f t="shared" si="226"/>
        <v>3</v>
      </c>
      <c r="L257" s="8">
        <f t="shared" si="209"/>
        <v>1.00053378</v>
      </c>
      <c r="M257" s="120">
        <f t="shared" si="227"/>
        <v>1.0059007799999999</v>
      </c>
      <c r="N257" s="120">
        <f t="shared" si="220"/>
        <v>1.0297598799666339</v>
      </c>
      <c r="O257" s="113">
        <f t="shared" si="223"/>
        <v>1.03030954</v>
      </c>
      <c r="P257" s="113">
        <f t="shared" si="201"/>
        <v>1030.30954</v>
      </c>
      <c r="Q257" s="11">
        <f t="shared" si="214"/>
        <v>0</v>
      </c>
      <c r="R257" s="30">
        <f t="shared" si="210"/>
        <v>0</v>
      </c>
      <c r="S257" s="8">
        <f t="shared" si="202"/>
        <v>0</v>
      </c>
      <c r="T257" s="122">
        <f t="shared" si="211"/>
        <v>0.12559999999999999</v>
      </c>
      <c r="U257" s="121">
        <f t="shared" si="222"/>
        <v>3</v>
      </c>
      <c r="V257" s="121">
        <v>252</v>
      </c>
      <c r="W257" s="120">
        <f t="shared" si="203"/>
        <v>1.0014095190000001</v>
      </c>
      <c r="X257" s="189">
        <f t="shared" si="235"/>
        <v>11.889672798821906</v>
      </c>
      <c r="Y257" s="113">
        <f t="shared" si="205"/>
        <v>0</v>
      </c>
      <c r="Z257" s="125" t="str">
        <f t="shared" si="215"/>
        <v>A+J=</v>
      </c>
      <c r="AA257" s="118">
        <f t="shared" si="216"/>
        <v>44946</v>
      </c>
      <c r="AB257" s="4"/>
      <c r="AD257" s="171">
        <f>[2]Plan1!$A311</f>
        <v>46272</v>
      </c>
      <c r="AE257" s="143" t="str">
        <f>[2]Plan1!$C311</f>
        <v>Independência do Brasil</v>
      </c>
      <c r="AG257" s="133">
        <f t="shared" si="233"/>
        <v>81</v>
      </c>
      <c r="AH257" s="135">
        <f t="shared" si="234"/>
        <v>47138</v>
      </c>
      <c r="AI257" s="135">
        <f t="shared" si="229"/>
        <v>47137</v>
      </c>
      <c r="AJ257" s="135">
        <f t="shared" si="230"/>
        <v>47140</v>
      </c>
      <c r="AK257" s="135">
        <f t="shared" si="231"/>
        <v>47169</v>
      </c>
      <c r="AL257" s="133">
        <f t="shared" si="232"/>
        <v>19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5" x14ac:dyDescent="0.2">
      <c r="A258" s="112">
        <f t="shared" si="206"/>
        <v>44919</v>
      </c>
      <c r="B258" s="113">
        <f t="shared" si="198"/>
        <v>1042.8774039834736</v>
      </c>
      <c r="C258" s="113">
        <f t="shared" si="212"/>
        <v>1000</v>
      </c>
      <c r="D258" s="114">
        <f t="shared" si="207"/>
        <v>6407.93</v>
      </c>
      <c r="E258" s="115">
        <f t="shared" si="224"/>
        <v>6434.2</v>
      </c>
      <c r="F258" s="116">
        <f t="shared" si="225"/>
        <v>44885</v>
      </c>
      <c r="G258" s="117">
        <f t="shared" si="199"/>
        <v>4.0996078296735572E-3</v>
      </c>
      <c r="H258" s="118">
        <f t="shared" si="213"/>
        <v>44946</v>
      </c>
      <c r="I258" s="118">
        <f t="shared" si="200"/>
        <v>44946</v>
      </c>
      <c r="J258" s="119">
        <f t="shared" si="208"/>
        <v>23</v>
      </c>
      <c r="K258" s="119">
        <f t="shared" si="226"/>
        <v>4</v>
      </c>
      <c r="L258" s="8">
        <f t="shared" si="209"/>
        <v>1.0007117699999999</v>
      </c>
      <c r="M258" s="120">
        <f t="shared" si="227"/>
        <v>1.0059007799999999</v>
      </c>
      <c r="N258" s="120">
        <f t="shared" si="220"/>
        <v>1.0297598799666339</v>
      </c>
      <c r="O258" s="113">
        <f t="shared" si="223"/>
        <v>1.03049283</v>
      </c>
      <c r="P258" s="113">
        <f t="shared" si="201"/>
        <v>1030.4928299999999</v>
      </c>
      <c r="Q258" s="11">
        <f t="shared" si="214"/>
        <v>0</v>
      </c>
      <c r="R258" s="30">
        <f t="shared" si="210"/>
        <v>0</v>
      </c>
      <c r="S258" s="8">
        <f t="shared" si="202"/>
        <v>0</v>
      </c>
      <c r="T258" s="122">
        <f t="shared" si="211"/>
        <v>0.12559999999999999</v>
      </c>
      <c r="U258" s="121">
        <f t="shared" si="222"/>
        <v>4</v>
      </c>
      <c r="V258" s="121">
        <v>252</v>
      </c>
      <c r="W258" s="120">
        <f t="shared" si="203"/>
        <v>1.0018798</v>
      </c>
      <c r="X258" s="189">
        <f t="shared" si="235"/>
        <v>12.384573983473675</v>
      </c>
      <c r="Y258" s="113">
        <f t="shared" si="205"/>
        <v>0</v>
      </c>
      <c r="Z258" s="125" t="str">
        <f t="shared" si="215"/>
        <v>A+J=</v>
      </c>
      <c r="AA258" s="118">
        <f t="shared" si="216"/>
        <v>44946</v>
      </c>
      <c r="AB258" s="4"/>
      <c r="AD258" s="171">
        <f>[2]Plan1!$A312</f>
        <v>46307</v>
      </c>
      <c r="AE258" s="143" t="str">
        <f>[2]Plan1!$C312</f>
        <v>Nossa Sr.a Aparecida - Padroeira do Brasil</v>
      </c>
      <c r="AG258" s="133">
        <f t="shared" si="233"/>
        <v>82</v>
      </c>
      <c r="AH258" s="135">
        <f t="shared" si="234"/>
        <v>47169</v>
      </c>
      <c r="AI258" s="135">
        <f t="shared" si="229"/>
        <v>47168</v>
      </c>
      <c r="AJ258" s="135">
        <f t="shared" si="230"/>
        <v>47169</v>
      </c>
      <c r="AK258" s="135">
        <f t="shared" si="231"/>
        <v>47197</v>
      </c>
      <c r="AL258" s="133">
        <f t="shared" si="232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5" x14ac:dyDescent="0.2">
      <c r="A259" s="112">
        <f t="shared" si="206"/>
        <v>44920</v>
      </c>
      <c r="B259" s="113">
        <f t="shared" si="198"/>
        <v>1042.8808050922203</v>
      </c>
      <c r="C259" s="113">
        <f t="shared" si="212"/>
        <v>1000</v>
      </c>
      <c r="D259" s="114">
        <f t="shared" si="207"/>
        <v>6407.93</v>
      </c>
      <c r="E259" s="115">
        <f t="shared" si="224"/>
        <v>6434.2</v>
      </c>
      <c r="F259" s="116">
        <f t="shared" si="225"/>
        <v>44885</v>
      </c>
      <c r="G259" s="117">
        <f t="shared" si="199"/>
        <v>4.0996078296735572E-3</v>
      </c>
      <c r="H259" s="118">
        <f t="shared" si="213"/>
        <v>44946</v>
      </c>
      <c r="I259" s="118">
        <f t="shared" si="200"/>
        <v>44946</v>
      </c>
      <c r="J259" s="119">
        <f t="shared" si="208"/>
        <v>23</v>
      </c>
      <c r="K259" s="119">
        <f t="shared" si="226"/>
        <v>4</v>
      </c>
      <c r="L259" s="8">
        <f t="shared" si="209"/>
        <v>1.0007117699999999</v>
      </c>
      <c r="M259" s="120">
        <f t="shared" si="227"/>
        <v>1.0059007799999999</v>
      </c>
      <c r="N259" s="120">
        <f t="shared" si="220"/>
        <v>1.0297598799666339</v>
      </c>
      <c r="O259" s="113">
        <f t="shared" si="223"/>
        <v>1.03049283</v>
      </c>
      <c r="P259" s="113">
        <f t="shared" si="201"/>
        <v>1030.4928299999999</v>
      </c>
      <c r="Q259" s="11">
        <f t="shared" si="214"/>
        <v>0</v>
      </c>
      <c r="R259" s="30">
        <f t="shared" si="210"/>
        <v>0</v>
      </c>
      <c r="S259" s="8">
        <f t="shared" si="202"/>
        <v>0</v>
      </c>
      <c r="T259" s="122">
        <f t="shared" si="211"/>
        <v>0.12559999999999999</v>
      </c>
      <c r="U259" s="121">
        <f t="shared" si="222"/>
        <v>4</v>
      </c>
      <c r="V259" s="121">
        <v>252</v>
      </c>
      <c r="W259" s="120">
        <f t="shared" si="203"/>
        <v>1.0018798</v>
      </c>
      <c r="X259" s="189">
        <f t="shared" si="235"/>
        <v>12.387975092220342</v>
      </c>
      <c r="Y259" s="113">
        <f t="shared" si="205"/>
        <v>0</v>
      </c>
      <c r="Z259" s="125" t="str">
        <f t="shared" si="215"/>
        <v>A+J=</v>
      </c>
      <c r="AA259" s="118">
        <f t="shared" si="216"/>
        <v>44946</v>
      </c>
      <c r="AB259" s="4"/>
      <c r="AD259" s="171">
        <f>[2]Plan1!$A313</f>
        <v>46328</v>
      </c>
      <c r="AE259" s="143" t="str">
        <f>[2]Plan1!$C313</f>
        <v>Finados</v>
      </c>
      <c r="AG259" s="133">
        <f t="shared" si="233"/>
        <v>83</v>
      </c>
      <c r="AH259" s="135">
        <f t="shared" si="234"/>
        <v>47197</v>
      </c>
      <c r="AI259" s="135">
        <f t="shared" si="229"/>
        <v>47196</v>
      </c>
      <c r="AJ259" s="135">
        <f t="shared" si="230"/>
        <v>47197</v>
      </c>
      <c r="AK259" s="135">
        <f t="shared" si="231"/>
        <v>47228</v>
      </c>
      <c r="AL259" s="133">
        <f t="shared" si="232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5" x14ac:dyDescent="0.2">
      <c r="A260" s="112">
        <f t="shared" si="206"/>
        <v>44921</v>
      </c>
      <c r="B260" s="113">
        <f t="shared" si="198"/>
        <v>1042.8842062009669</v>
      </c>
      <c r="C260" s="113">
        <f t="shared" si="212"/>
        <v>1000</v>
      </c>
      <c r="D260" s="114">
        <f t="shared" si="207"/>
        <v>6407.93</v>
      </c>
      <c r="E260" s="115">
        <f t="shared" si="224"/>
        <v>6434.2</v>
      </c>
      <c r="F260" s="116">
        <f t="shared" si="225"/>
        <v>44885</v>
      </c>
      <c r="G260" s="117">
        <f t="shared" si="199"/>
        <v>4.0996078296735572E-3</v>
      </c>
      <c r="H260" s="118">
        <f t="shared" si="213"/>
        <v>44946</v>
      </c>
      <c r="I260" s="118">
        <f t="shared" si="200"/>
        <v>44946</v>
      </c>
      <c r="J260" s="119">
        <f t="shared" si="208"/>
        <v>23</v>
      </c>
      <c r="K260" s="119">
        <f t="shared" si="226"/>
        <v>4</v>
      </c>
      <c r="L260" s="8">
        <f t="shared" si="209"/>
        <v>1.0007117699999999</v>
      </c>
      <c r="M260" s="120">
        <f t="shared" si="227"/>
        <v>1.0059007799999999</v>
      </c>
      <c r="N260" s="120">
        <f t="shared" si="220"/>
        <v>1.0297598799666339</v>
      </c>
      <c r="O260" s="113">
        <f t="shared" si="223"/>
        <v>1.03049283</v>
      </c>
      <c r="P260" s="113">
        <f t="shared" si="201"/>
        <v>1030.4928299999999</v>
      </c>
      <c r="Q260" s="11">
        <f t="shared" si="214"/>
        <v>0</v>
      </c>
      <c r="R260" s="30">
        <f t="shared" si="210"/>
        <v>0</v>
      </c>
      <c r="S260" s="8">
        <f t="shared" si="202"/>
        <v>0</v>
      </c>
      <c r="T260" s="122">
        <f t="shared" si="211"/>
        <v>0.12559999999999999</v>
      </c>
      <c r="U260" s="121">
        <f t="shared" si="222"/>
        <v>4</v>
      </c>
      <c r="V260" s="121">
        <v>252</v>
      </c>
      <c r="W260" s="120">
        <f t="shared" si="203"/>
        <v>1.0018798</v>
      </c>
      <c r="X260" s="189">
        <f t="shared" si="235"/>
        <v>12.391376200967009</v>
      </c>
      <c r="Y260" s="113">
        <f t="shared" si="205"/>
        <v>0</v>
      </c>
      <c r="Z260" s="125" t="str">
        <f t="shared" si="215"/>
        <v>A+J=</v>
      </c>
      <c r="AA260" s="118">
        <f t="shared" si="216"/>
        <v>44946</v>
      </c>
      <c r="AB260" s="4"/>
      <c r="AD260" s="171">
        <f>[2]Plan1!$A314</f>
        <v>46341</v>
      </c>
      <c r="AE260" s="143" t="str">
        <f>[2]Plan1!$C314</f>
        <v>Proclamação da República</v>
      </c>
      <c r="AG260" s="133">
        <f t="shared" si="233"/>
        <v>84</v>
      </c>
      <c r="AH260" s="135">
        <f t="shared" si="234"/>
        <v>47228</v>
      </c>
      <c r="AI260" s="135">
        <f t="shared" si="229"/>
        <v>47227</v>
      </c>
      <c r="AJ260" s="135">
        <f t="shared" si="230"/>
        <v>47228</v>
      </c>
      <c r="AK260" s="135">
        <f t="shared" si="231"/>
        <v>0</v>
      </c>
      <c r="AL260" s="133">
        <f t="shared" si="232"/>
        <v>-33639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5" x14ac:dyDescent="0.2">
      <c r="A261" s="112">
        <f t="shared" si="206"/>
        <v>44922</v>
      </c>
      <c r="B261" s="113">
        <f t="shared" si="198"/>
        <v>1043.5628318886861</v>
      </c>
      <c r="C261" s="113">
        <f t="shared" si="212"/>
        <v>1000</v>
      </c>
      <c r="D261" s="114">
        <f t="shared" si="207"/>
        <v>6407.93</v>
      </c>
      <c r="E261" s="115">
        <f t="shared" si="224"/>
        <v>6434.2</v>
      </c>
      <c r="F261" s="116">
        <f t="shared" si="225"/>
        <v>44885</v>
      </c>
      <c r="G261" s="117">
        <f t="shared" si="199"/>
        <v>4.0996078296735572E-3</v>
      </c>
      <c r="H261" s="118">
        <f t="shared" si="213"/>
        <v>44946</v>
      </c>
      <c r="I261" s="118">
        <f t="shared" si="200"/>
        <v>44946</v>
      </c>
      <c r="J261" s="119">
        <f t="shared" si="208"/>
        <v>23</v>
      </c>
      <c r="K261" s="119">
        <f t="shared" si="226"/>
        <v>5</v>
      </c>
      <c r="L261" s="8">
        <f t="shared" si="209"/>
        <v>1.00088979</v>
      </c>
      <c r="M261" s="120">
        <f t="shared" si="227"/>
        <v>1.0059007799999999</v>
      </c>
      <c r="N261" s="120">
        <f t="shared" si="220"/>
        <v>1.0297598799666339</v>
      </c>
      <c r="O261" s="113">
        <f t="shared" si="223"/>
        <v>1.0306761499999999</v>
      </c>
      <c r="P261" s="113">
        <f t="shared" si="201"/>
        <v>1030.67615</v>
      </c>
      <c r="Q261" s="11">
        <f t="shared" si="214"/>
        <v>0</v>
      </c>
      <c r="R261" s="30">
        <f t="shared" si="210"/>
        <v>0</v>
      </c>
      <c r="S261" s="8">
        <f t="shared" si="202"/>
        <v>0</v>
      </c>
      <c r="T261" s="122">
        <f t="shared" si="211"/>
        <v>0.12559999999999999</v>
      </c>
      <c r="U261" s="121">
        <f t="shared" si="222"/>
        <v>5</v>
      </c>
      <c r="V261" s="121">
        <v>252</v>
      </c>
      <c r="W261" s="120">
        <f t="shared" si="203"/>
        <v>1.002350302</v>
      </c>
      <c r="X261" s="189">
        <f t="shared" si="235"/>
        <v>12.886681888686068</v>
      </c>
      <c r="Y261" s="113">
        <f t="shared" si="205"/>
        <v>0</v>
      </c>
      <c r="Z261" s="125" t="str">
        <f t="shared" si="215"/>
        <v>A+J=</v>
      </c>
      <c r="AA261" s="118">
        <f t="shared" si="216"/>
        <v>44946</v>
      </c>
      <c r="AB261" s="4"/>
      <c r="AD261" s="171">
        <f>[2]Plan1!$A315</f>
        <v>46346</v>
      </c>
      <c r="AE261" s="143" t="str">
        <f>[2]Plan1!$C315</f>
        <v>Dia Nacional de Zumbi e da Consciência Negra</v>
      </c>
      <c r="AG261" s="133"/>
      <c r="AH261" s="135"/>
      <c r="AI261" s="135"/>
      <c r="AJ261" s="135"/>
      <c r="AK261" s="135"/>
      <c r="AL261" s="13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5" x14ac:dyDescent="0.2">
      <c r="A262" s="112">
        <f t="shared" si="206"/>
        <v>44923</v>
      </c>
      <c r="B262" s="113">
        <f t="shared" si="198"/>
        <v>1044.2418821317324</v>
      </c>
      <c r="C262" s="113">
        <f t="shared" si="212"/>
        <v>1000</v>
      </c>
      <c r="D262" s="114">
        <f t="shared" si="207"/>
        <v>6407.93</v>
      </c>
      <c r="E262" s="115">
        <f t="shared" si="224"/>
        <v>6434.2</v>
      </c>
      <c r="F262" s="116">
        <f t="shared" si="225"/>
        <v>44885</v>
      </c>
      <c r="G262" s="117">
        <f t="shared" si="199"/>
        <v>4.0996078296735572E-3</v>
      </c>
      <c r="H262" s="118">
        <f t="shared" si="213"/>
        <v>44946</v>
      </c>
      <c r="I262" s="118">
        <f t="shared" si="200"/>
        <v>44946</v>
      </c>
      <c r="J262" s="119">
        <f t="shared" si="208"/>
        <v>23</v>
      </c>
      <c r="K262" s="119">
        <f t="shared" si="226"/>
        <v>6</v>
      </c>
      <c r="L262" s="8">
        <f t="shared" si="209"/>
        <v>1.0010678399999999</v>
      </c>
      <c r="M262" s="120">
        <f t="shared" si="227"/>
        <v>1.0059007799999999</v>
      </c>
      <c r="N262" s="120">
        <f t="shared" si="220"/>
        <v>1.0297598799666339</v>
      </c>
      <c r="O262" s="113">
        <f t="shared" si="223"/>
        <v>1.0308594900000001</v>
      </c>
      <c r="P262" s="113">
        <f t="shared" si="201"/>
        <v>1030.8594900000001</v>
      </c>
      <c r="Q262" s="11">
        <f t="shared" si="214"/>
        <v>0</v>
      </c>
      <c r="R262" s="30">
        <f t="shared" si="210"/>
        <v>0</v>
      </c>
      <c r="S262" s="8">
        <f t="shared" si="202"/>
        <v>0</v>
      </c>
      <c r="T262" s="122">
        <f t="shared" si="211"/>
        <v>0.12559999999999999</v>
      </c>
      <c r="U262" s="121">
        <f t="shared" si="222"/>
        <v>6</v>
      </c>
      <c r="V262" s="121">
        <v>252</v>
      </c>
      <c r="W262" s="120">
        <f t="shared" si="203"/>
        <v>1.002821025</v>
      </c>
      <c r="X262" s="189">
        <f t="shared" si="235"/>
        <v>13.382392131732233</v>
      </c>
      <c r="Y262" s="113">
        <f t="shared" si="205"/>
        <v>0</v>
      </c>
      <c r="Z262" s="125" t="str">
        <f t="shared" si="215"/>
        <v>A+J=</v>
      </c>
      <c r="AA262" s="118">
        <f t="shared" si="216"/>
        <v>44946</v>
      </c>
      <c r="AB262" s="4"/>
      <c r="AD262" s="171">
        <f>[2]Plan1!$A316</f>
        <v>46381</v>
      </c>
      <c r="AE262" s="143" t="str">
        <f>[2]Plan1!$C316</f>
        <v>Natal</v>
      </c>
      <c r="AG262" s="133"/>
      <c r="AH262" s="135"/>
      <c r="AI262" s="135"/>
      <c r="AJ262" s="135"/>
      <c r="AK262" s="135"/>
      <c r="AL262" s="13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5" x14ac:dyDescent="0.2">
      <c r="A263" s="112">
        <f t="shared" si="206"/>
        <v>44924</v>
      </c>
      <c r="B263" s="113">
        <f t="shared" si="198"/>
        <v>1044.9213864196058</v>
      </c>
      <c r="C263" s="113">
        <f t="shared" si="212"/>
        <v>1000</v>
      </c>
      <c r="D263" s="114">
        <f t="shared" si="207"/>
        <v>6407.93</v>
      </c>
      <c r="E263" s="115">
        <f t="shared" si="224"/>
        <v>6434.2</v>
      </c>
      <c r="F263" s="116">
        <f t="shared" si="225"/>
        <v>44885</v>
      </c>
      <c r="G263" s="117">
        <f t="shared" si="199"/>
        <v>4.0996078296735572E-3</v>
      </c>
      <c r="H263" s="118">
        <f t="shared" si="213"/>
        <v>44946</v>
      </c>
      <c r="I263" s="118">
        <f t="shared" si="200"/>
        <v>44946</v>
      </c>
      <c r="J263" s="119">
        <f t="shared" si="208"/>
        <v>23</v>
      </c>
      <c r="K263" s="119">
        <f t="shared" si="226"/>
        <v>7</v>
      </c>
      <c r="L263" s="8">
        <f t="shared" si="209"/>
        <v>1.0012459300000001</v>
      </c>
      <c r="M263" s="120">
        <f t="shared" si="227"/>
        <v>1.0059007799999999</v>
      </c>
      <c r="N263" s="120">
        <f t="shared" si="220"/>
        <v>1.0297598799666339</v>
      </c>
      <c r="O263" s="113">
        <f t="shared" si="223"/>
        <v>1.03104288</v>
      </c>
      <c r="P263" s="113">
        <f t="shared" si="201"/>
        <v>1031.04288</v>
      </c>
      <c r="Q263" s="11">
        <f t="shared" si="214"/>
        <v>0</v>
      </c>
      <c r="R263" s="30">
        <f t="shared" si="210"/>
        <v>0</v>
      </c>
      <c r="S263" s="8">
        <f t="shared" si="202"/>
        <v>0</v>
      </c>
      <c r="T263" s="122">
        <f t="shared" si="211"/>
        <v>0.12559999999999999</v>
      </c>
      <c r="U263" s="121">
        <f t="shared" si="222"/>
        <v>7</v>
      </c>
      <c r="V263" s="121">
        <v>252</v>
      </c>
      <c r="W263" s="120">
        <f t="shared" si="203"/>
        <v>1.0032919680000001</v>
      </c>
      <c r="X263" s="189">
        <f t="shared" si="235"/>
        <v>13.878506419605836</v>
      </c>
      <c r="Y263" s="113">
        <f t="shared" si="205"/>
        <v>0</v>
      </c>
      <c r="Z263" s="125" t="str">
        <f t="shared" si="215"/>
        <v>A+J=</v>
      </c>
      <c r="AA263" s="118">
        <f t="shared" si="216"/>
        <v>44946</v>
      </c>
      <c r="AB263" s="4"/>
      <c r="AD263" s="171">
        <f>[2]Plan1!$A317</f>
        <v>46388</v>
      </c>
      <c r="AE263" s="143" t="str">
        <f>[2]Plan1!$C317</f>
        <v>Confraternização Universal</v>
      </c>
      <c r="AG263" s="133"/>
      <c r="AH263" s="135"/>
      <c r="AI263" s="135"/>
      <c r="AJ263" s="135"/>
      <c r="AK263" s="135"/>
      <c r="AL263" s="13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5" x14ac:dyDescent="0.25">
      <c r="A264" s="192">
        <f t="shared" si="206"/>
        <v>44925</v>
      </c>
      <c r="B264" s="189">
        <f t="shared" si="198"/>
        <v>1045.6013166362698</v>
      </c>
      <c r="C264" s="189">
        <f t="shared" si="212"/>
        <v>1000</v>
      </c>
      <c r="D264" s="193">
        <f t="shared" si="207"/>
        <v>6407.93</v>
      </c>
      <c r="E264" s="194">
        <f t="shared" si="224"/>
        <v>6434.2</v>
      </c>
      <c r="F264" s="195">
        <f t="shared" si="225"/>
        <v>44885</v>
      </c>
      <c r="G264" s="196">
        <f t="shared" si="199"/>
        <v>4.0996078296735572E-3</v>
      </c>
      <c r="H264" s="192">
        <f t="shared" si="213"/>
        <v>44946</v>
      </c>
      <c r="I264" s="192">
        <f t="shared" si="200"/>
        <v>44946</v>
      </c>
      <c r="J264" s="190">
        <f t="shared" si="208"/>
        <v>23</v>
      </c>
      <c r="K264" s="190">
        <f t="shared" si="226"/>
        <v>8</v>
      </c>
      <c r="L264" s="189">
        <f t="shared" si="209"/>
        <v>1.0014240400000001</v>
      </c>
      <c r="M264" s="197">
        <f t="shared" si="227"/>
        <v>1.0059007799999999</v>
      </c>
      <c r="N264" s="197">
        <f t="shared" si="220"/>
        <v>1.0297598799666339</v>
      </c>
      <c r="O264" s="189">
        <f t="shared" si="223"/>
        <v>1.03122629</v>
      </c>
      <c r="P264" s="189">
        <f t="shared" si="201"/>
        <v>1031.2262900000001</v>
      </c>
      <c r="Q264" s="198">
        <f t="shared" si="214"/>
        <v>0</v>
      </c>
      <c r="R264" s="199">
        <f t="shared" si="210"/>
        <v>0</v>
      </c>
      <c r="S264" s="189">
        <f t="shared" si="202"/>
        <v>0</v>
      </c>
      <c r="T264" s="200">
        <f t="shared" si="211"/>
        <v>0.12559999999999999</v>
      </c>
      <c r="U264" s="198">
        <f t="shared" si="222"/>
        <v>8</v>
      </c>
      <c r="V264" s="198">
        <v>252</v>
      </c>
      <c r="W264" s="197">
        <f t="shared" si="203"/>
        <v>1.0037631330000001</v>
      </c>
      <c r="X264" s="189">
        <f t="shared" si="235"/>
        <v>14.375026636269672</v>
      </c>
      <c r="Y264" s="189">
        <f t="shared" si="205"/>
        <v>0</v>
      </c>
      <c r="Z264" s="201" t="str">
        <f t="shared" si="215"/>
        <v>A+J=</v>
      </c>
      <c r="AA264" s="192">
        <f t="shared" si="216"/>
        <v>44946</v>
      </c>
      <c r="AB264" s="4"/>
      <c r="AD264" s="171">
        <f>[2]Plan1!$A318</f>
        <v>46426</v>
      </c>
      <c r="AE264" s="143" t="str">
        <f>[2]Plan1!$C318</f>
        <v>Carnaval</v>
      </c>
      <c r="AG264" s="133"/>
      <c r="AH264" s="135"/>
      <c r="AI264" s="135"/>
      <c r="AJ264" s="135"/>
      <c r="AK264" s="135"/>
      <c r="AL264" s="13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5" x14ac:dyDescent="0.2">
      <c r="A265" s="112">
        <f t="shared" si="206"/>
        <v>44926</v>
      </c>
      <c r="B265" s="113">
        <f t="shared" si="198"/>
        <v>1035.77727521</v>
      </c>
      <c r="C265" s="113">
        <f t="shared" si="212"/>
        <v>1000</v>
      </c>
      <c r="D265" s="114">
        <f t="shared" si="207"/>
        <v>6407.93</v>
      </c>
      <c r="E265" s="115">
        <f t="shared" si="224"/>
        <v>6434.2</v>
      </c>
      <c r="F265" s="116">
        <f t="shared" si="225"/>
        <v>44885</v>
      </c>
      <c r="G265" s="117">
        <f t="shared" si="199"/>
        <v>4.0996078296735572E-3</v>
      </c>
      <c r="H265" s="118">
        <f t="shared" si="213"/>
        <v>44946</v>
      </c>
      <c r="I265" s="118">
        <f t="shared" si="200"/>
        <v>44946</v>
      </c>
      <c r="J265" s="119">
        <f t="shared" si="208"/>
        <v>23</v>
      </c>
      <c r="K265" s="119">
        <f t="shared" si="226"/>
        <v>9</v>
      </c>
      <c r="L265" s="8">
        <f t="shared" si="209"/>
        <v>1.0016021900000001</v>
      </c>
      <c r="M265" s="120">
        <f t="shared" si="227"/>
        <v>1.0059007799999999</v>
      </c>
      <c r="N265" s="120">
        <f t="shared" si="220"/>
        <v>1.0297598799666339</v>
      </c>
      <c r="O265" s="113">
        <f t="shared" si="223"/>
        <v>1.0314097499999999</v>
      </c>
      <c r="P265" s="113">
        <f t="shared" si="201"/>
        <v>1031.40975</v>
      </c>
      <c r="Q265" s="11">
        <f t="shared" si="214"/>
        <v>0</v>
      </c>
      <c r="R265" s="30">
        <f t="shared" si="210"/>
        <v>0</v>
      </c>
      <c r="S265" s="8">
        <f t="shared" si="202"/>
        <v>0</v>
      </c>
      <c r="T265" s="122">
        <f t="shared" si="211"/>
        <v>0.12559999999999999</v>
      </c>
      <c r="U265" s="121">
        <f t="shared" si="222"/>
        <v>9</v>
      </c>
      <c r="V265" s="121">
        <v>252</v>
      </c>
      <c r="W265" s="120">
        <f t="shared" si="203"/>
        <v>1.00423452</v>
      </c>
      <c r="X265" s="189">
        <f>TRUNC((P265*(W265-1)),8)</f>
        <v>4.3675252100000002</v>
      </c>
      <c r="Y265" s="113">
        <f t="shared" si="205"/>
        <v>0</v>
      </c>
      <c r="Z265" s="125" t="str">
        <f t="shared" si="215"/>
        <v>A+J=</v>
      </c>
      <c r="AA265" s="118">
        <f t="shared" si="216"/>
        <v>44946</v>
      </c>
      <c r="AB265" s="4"/>
      <c r="AD265" s="171">
        <f>[2]Plan1!$A319</f>
        <v>46427</v>
      </c>
      <c r="AE265" s="143" t="str">
        <f>[2]Plan1!$C319</f>
        <v>Carnaval</v>
      </c>
      <c r="AG265" s="133"/>
      <c r="AH265" s="135"/>
      <c r="AI265" s="135"/>
      <c r="AJ265" s="135"/>
      <c r="AK265" s="135"/>
      <c r="AL265" s="13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5" x14ac:dyDescent="0.2">
      <c r="A266" s="112">
        <f t="shared" si="206"/>
        <v>44927</v>
      </c>
      <c r="B266" s="113">
        <f t="shared" ref="B266:B329" si="236">(P266+X266)</f>
        <v>1035.77727521</v>
      </c>
      <c r="C266" s="113">
        <f t="shared" si="212"/>
        <v>1000</v>
      </c>
      <c r="D266" s="114">
        <f t="shared" si="207"/>
        <v>6407.93</v>
      </c>
      <c r="E266" s="115">
        <f t="shared" si="224"/>
        <v>6434.2</v>
      </c>
      <c r="F266" s="116">
        <f t="shared" si="225"/>
        <v>44885</v>
      </c>
      <c r="G266" s="117">
        <f t="shared" ref="G266:G329" si="237">(E266/D266)-1</f>
        <v>4.0996078296735572E-3</v>
      </c>
      <c r="H266" s="118">
        <f t="shared" si="213"/>
        <v>44946</v>
      </c>
      <c r="I266" s="118">
        <f t="shared" ref="I266:I329" si="238">IF(A266&gt;I265,H266,I265)</f>
        <v>44946</v>
      </c>
      <c r="J266" s="119">
        <f t="shared" si="208"/>
        <v>23</v>
      </c>
      <c r="K266" s="119">
        <f t="shared" si="226"/>
        <v>9</v>
      </c>
      <c r="L266" s="8">
        <f t="shared" si="209"/>
        <v>1.0016021900000001</v>
      </c>
      <c r="M266" s="120">
        <f t="shared" si="227"/>
        <v>1.0059007799999999</v>
      </c>
      <c r="N266" s="120">
        <f t="shared" si="220"/>
        <v>1.0297598799666339</v>
      </c>
      <c r="O266" s="113">
        <f t="shared" si="223"/>
        <v>1.0314097499999999</v>
      </c>
      <c r="P266" s="113">
        <f t="shared" ref="P266:P329" si="239">TRUNC(C266*O266,8)</f>
        <v>1031.40975</v>
      </c>
      <c r="Q266" s="11">
        <f t="shared" si="214"/>
        <v>0</v>
      </c>
      <c r="R266" s="30">
        <f t="shared" si="210"/>
        <v>0</v>
      </c>
      <c r="S266" s="8">
        <f t="shared" ref="S266:S329" si="240">IF(R266&gt;0,TRUNC(R266*P266,8),0)</f>
        <v>0</v>
      </c>
      <c r="T266" s="122">
        <f t="shared" si="211"/>
        <v>0.12559999999999999</v>
      </c>
      <c r="U266" s="121">
        <f t="shared" si="222"/>
        <v>9</v>
      </c>
      <c r="V266" s="121">
        <v>252</v>
      </c>
      <c r="W266" s="120">
        <f t="shared" ref="W266:W329" si="241">ROUND((1+T266)^TRUNC((U266/V266),9),9)</f>
        <v>1.00423452</v>
      </c>
      <c r="X266" s="189">
        <f t="shared" ref="X266:X285" si="242">TRUNC((P266*(W266-1)),8)</f>
        <v>4.3675252100000002</v>
      </c>
      <c r="Y266" s="113">
        <f t="shared" ref="Y266:Y285" si="243">IF(Q266&gt;0,S266+X266,0)</f>
        <v>0</v>
      </c>
      <c r="Z266" s="125" t="str">
        <f t="shared" si="215"/>
        <v>A+J=</v>
      </c>
      <c r="AA266" s="118">
        <f t="shared" si="216"/>
        <v>44946</v>
      </c>
      <c r="AB266" s="4"/>
      <c r="AD266" s="171">
        <f>[2]Plan1!$A320</f>
        <v>46472</v>
      </c>
      <c r="AE266" s="143" t="str">
        <f>[2]Plan1!$C320</f>
        <v>Paixão de Cristo</v>
      </c>
      <c r="AG266" s="133"/>
      <c r="AH266" s="135"/>
      <c r="AI266" s="135"/>
      <c r="AJ266" s="135"/>
      <c r="AK266" s="135"/>
      <c r="AL266" s="13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5" x14ac:dyDescent="0.2">
      <c r="A267" s="112">
        <f t="shared" ref="A267:A330" si="244">(A266+1)</f>
        <v>44928</v>
      </c>
      <c r="B267" s="113">
        <f t="shared" si="236"/>
        <v>1035.77727521</v>
      </c>
      <c r="C267" s="113">
        <f t="shared" si="212"/>
        <v>1000</v>
      </c>
      <c r="D267" s="114">
        <f t="shared" ref="D267:D330" si="245">IF(E267=E266,D266,E266)</f>
        <v>6407.93</v>
      </c>
      <c r="E267" s="115">
        <f t="shared" si="224"/>
        <v>6434.2</v>
      </c>
      <c r="F267" s="116">
        <f t="shared" si="225"/>
        <v>44885</v>
      </c>
      <c r="G267" s="117">
        <f t="shared" si="237"/>
        <v>4.0996078296735572E-3</v>
      </c>
      <c r="H267" s="118">
        <f t="shared" si="213"/>
        <v>44946</v>
      </c>
      <c r="I267" s="118">
        <f t="shared" si="238"/>
        <v>44946</v>
      </c>
      <c r="J267" s="119">
        <f t="shared" ref="J267:J330" si="246">IF(I267=I266,J266,NETWORKDAYS(I266,I267,$AD$176:$AD$502)-1)</f>
        <v>23</v>
      </c>
      <c r="K267" s="119">
        <f t="shared" si="226"/>
        <v>9</v>
      </c>
      <c r="L267" s="8">
        <f t="shared" ref="L267:L330" si="247">IF(E267&lt;D267,1,TRUNC((E267/D267)^TRUNC((K267/J267),9),8))</f>
        <v>1.0016021900000001</v>
      </c>
      <c r="M267" s="120">
        <f t="shared" si="227"/>
        <v>1.0059007799999999</v>
      </c>
      <c r="N267" s="120">
        <f t="shared" si="220"/>
        <v>1.0297598799666339</v>
      </c>
      <c r="O267" s="113">
        <f t="shared" si="223"/>
        <v>1.0314097499999999</v>
      </c>
      <c r="P267" s="113">
        <f t="shared" si="239"/>
        <v>1031.40975</v>
      </c>
      <c r="Q267" s="11">
        <f t="shared" si="214"/>
        <v>0</v>
      </c>
      <c r="R267" s="30">
        <f t="shared" ref="R267:R330" si="248">IF(Q267&gt;0,VLOOKUP($A267,$AD$10:$AI$170,6),0)</f>
        <v>0</v>
      </c>
      <c r="S267" s="8">
        <f t="shared" si="240"/>
        <v>0</v>
      </c>
      <c r="T267" s="122">
        <f t="shared" ref="T267:T330" si="249">(T266)</f>
        <v>0.12559999999999999</v>
      </c>
      <c r="U267" s="121">
        <f t="shared" si="222"/>
        <v>9</v>
      </c>
      <c r="V267" s="121">
        <v>252</v>
      </c>
      <c r="W267" s="120">
        <f t="shared" si="241"/>
        <v>1.00423452</v>
      </c>
      <c r="X267" s="189">
        <f t="shared" si="242"/>
        <v>4.3675252100000002</v>
      </c>
      <c r="Y267" s="113">
        <f t="shared" si="243"/>
        <v>0</v>
      </c>
      <c r="Z267" s="125" t="str">
        <f t="shared" si="215"/>
        <v>A+J=</v>
      </c>
      <c r="AA267" s="118">
        <f t="shared" si="216"/>
        <v>44946</v>
      </c>
      <c r="AB267" s="4"/>
      <c r="AD267" s="171">
        <f>[2]Plan1!$A321</f>
        <v>46498</v>
      </c>
      <c r="AE267" s="143" t="str">
        <f>[2]Plan1!$C321</f>
        <v>Tiradentes</v>
      </c>
      <c r="AG267" s="133"/>
      <c r="AH267" s="135"/>
      <c r="AI267" s="135"/>
      <c r="AJ267" s="135"/>
      <c r="AK267" s="135"/>
      <c r="AL267" s="13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5" x14ac:dyDescent="0.2">
      <c r="A268" s="112">
        <f t="shared" si="244"/>
        <v>44929</v>
      </c>
      <c r="B268" s="113">
        <f t="shared" si="236"/>
        <v>1036.44803875</v>
      </c>
      <c r="C268" s="113">
        <f t="shared" ref="C268:C331" si="250">TRUNC(IF(Q267&gt;0,VLOOKUP(A267,$AD$12:$AE$170,2),C267),8)</f>
        <v>1000</v>
      </c>
      <c r="D268" s="114">
        <f t="shared" si="245"/>
        <v>6407.93</v>
      </c>
      <c r="E268" s="115">
        <f t="shared" si="224"/>
        <v>6434.2</v>
      </c>
      <c r="F268" s="116">
        <f t="shared" si="225"/>
        <v>44885</v>
      </c>
      <c r="G268" s="117">
        <f t="shared" si="237"/>
        <v>4.0996078296735572E-3</v>
      </c>
      <c r="H268" s="118">
        <f t="shared" ref="H268:H331" si="251">IF(DAY(A268)=H$9,VLOOKUP(A268,AH$118:AN$450,4),H267)</f>
        <v>44946</v>
      </c>
      <c r="I268" s="118">
        <f t="shared" si="238"/>
        <v>44946</v>
      </c>
      <c r="J268" s="119">
        <f t="shared" si="246"/>
        <v>23</v>
      </c>
      <c r="K268" s="119">
        <f t="shared" si="226"/>
        <v>10</v>
      </c>
      <c r="L268" s="8">
        <f t="shared" si="247"/>
        <v>1.0017803700000001</v>
      </c>
      <c r="M268" s="120">
        <f t="shared" si="227"/>
        <v>1.0059007799999999</v>
      </c>
      <c r="N268" s="120">
        <f t="shared" si="220"/>
        <v>1.0297598799666339</v>
      </c>
      <c r="O268" s="113">
        <f t="shared" si="223"/>
        <v>1.0315932299999999</v>
      </c>
      <c r="P268" s="113">
        <f t="shared" si="239"/>
        <v>1031.5932299999999</v>
      </c>
      <c r="Q268" s="11">
        <f t="shared" ref="Q268:Q331" si="252">IF(VLOOKUP(A268,AD$10:AK$170,8)=VLOOKUP(A267,AD$10:AK$170,8),0,VLOOKUP(A268,AD$10:AK$170,8))</f>
        <v>0</v>
      </c>
      <c r="R268" s="30">
        <f t="shared" si="248"/>
        <v>0</v>
      </c>
      <c r="S268" s="8">
        <f t="shared" si="240"/>
        <v>0</v>
      </c>
      <c r="T268" s="122">
        <f t="shared" si="249"/>
        <v>0.12559999999999999</v>
      </c>
      <c r="U268" s="121">
        <f t="shared" si="222"/>
        <v>10</v>
      </c>
      <c r="V268" s="121">
        <v>252</v>
      </c>
      <c r="W268" s="120">
        <f t="shared" si="241"/>
        <v>1.0047061269999999</v>
      </c>
      <c r="X268" s="189">
        <f t="shared" si="242"/>
        <v>4.8548087500000001</v>
      </c>
      <c r="Y268" s="113">
        <f t="shared" si="243"/>
        <v>0</v>
      </c>
      <c r="Z268" s="125" t="str">
        <f t="shared" ref="Z268:Z331" si="253">IF($Q267&gt;0,VLOOKUP($A267,$AD$10:$AM$170,9),Z267)</f>
        <v>A+J=</v>
      </c>
      <c r="AA268" s="118">
        <f t="shared" ref="AA268:AA331" si="254">IF($Q267&gt;0,VLOOKUP($A267,$AD$10:$AM$170,10),AA267)</f>
        <v>44946</v>
      </c>
      <c r="AB268" s="4"/>
      <c r="AD268" s="171">
        <f>[2]Plan1!$A322</f>
        <v>46508</v>
      </c>
      <c r="AE268" s="143" t="str">
        <f>[2]Plan1!$C322</f>
        <v>Dia do Trabalho</v>
      </c>
      <c r="AG268" s="133"/>
      <c r="AH268" s="135"/>
      <c r="AI268" s="135"/>
      <c r="AJ268" s="135"/>
      <c r="AK268" s="135"/>
      <c r="AL268" s="13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5" x14ac:dyDescent="0.2">
      <c r="A269" s="112">
        <f t="shared" si="244"/>
        <v>44930</v>
      </c>
      <c r="B269" s="113">
        <f t="shared" si="236"/>
        <v>1037.11923559</v>
      </c>
      <c r="C269" s="113">
        <f t="shared" si="250"/>
        <v>1000</v>
      </c>
      <c r="D269" s="114">
        <f t="shared" si="245"/>
        <v>6407.93</v>
      </c>
      <c r="E269" s="115">
        <f t="shared" si="224"/>
        <v>6434.2</v>
      </c>
      <c r="F269" s="116">
        <f t="shared" si="225"/>
        <v>44885</v>
      </c>
      <c r="G269" s="117">
        <f t="shared" si="237"/>
        <v>4.0996078296735572E-3</v>
      </c>
      <c r="H269" s="118">
        <f t="shared" si="251"/>
        <v>44946</v>
      </c>
      <c r="I269" s="118">
        <f t="shared" si="238"/>
        <v>44946</v>
      </c>
      <c r="J269" s="119">
        <f t="shared" si="246"/>
        <v>23</v>
      </c>
      <c r="K269" s="119">
        <f t="shared" si="226"/>
        <v>11</v>
      </c>
      <c r="L269" s="8">
        <f t="shared" si="247"/>
        <v>1.0019585799999999</v>
      </c>
      <c r="M269" s="120">
        <f t="shared" si="227"/>
        <v>1.0059007799999999</v>
      </c>
      <c r="N269" s="120">
        <f t="shared" si="220"/>
        <v>1.0297598799666339</v>
      </c>
      <c r="O269" s="113">
        <f t="shared" si="223"/>
        <v>1.03177674</v>
      </c>
      <c r="P269" s="113">
        <f t="shared" si="239"/>
        <v>1031.77674</v>
      </c>
      <c r="Q269" s="11">
        <f t="shared" si="252"/>
        <v>0</v>
      </c>
      <c r="R269" s="30">
        <f t="shared" si="248"/>
        <v>0</v>
      </c>
      <c r="S269" s="8">
        <f t="shared" si="240"/>
        <v>0</v>
      </c>
      <c r="T269" s="122">
        <f t="shared" si="249"/>
        <v>0.12559999999999999</v>
      </c>
      <c r="U269" s="121">
        <f t="shared" si="222"/>
        <v>11</v>
      </c>
      <c r="V269" s="121">
        <v>252</v>
      </c>
      <c r="W269" s="120">
        <f t="shared" si="241"/>
        <v>1.0051779569999999</v>
      </c>
      <c r="X269" s="189">
        <f t="shared" si="242"/>
        <v>5.3424955900000004</v>
      </c>
      <c r="Y269" s="113">
        <f t="shared" si="243"/>
        <v>0</v>
      </c>
      <c r="Z269" s="125" t="str">
        <f t="shared" si="253"/>
        <v>A+J=</v>
      </c>
      <c r="AA269" s="118">
        <f t="shared" si="254"/>
        <v>44946</v>
      </c>
      <c r="AB269" s="4"/>
      <c r="AD269" s="171">
        <f>[2]Plan1!$A323</f>
        <v>46534</v>
      </c>
      <c r="AE269" s="143" t="str">
        <f>[2]Plan1!$C323</f>
        <v>Corpus Christi</v>
      </c>
      <c r="AG269" s="133"/>
      <c r="AH269" s="135"/>
      <c r="AI269" s="135"/>
      <c r="AJ269" s="135"/>
      <c r="AK269" s="135"/>
      <c r="AL269" s="133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5" x14ac:dyDescent="0.2">
      <c r="A270" s="112">
        <f t="shared" si="244"/>
        <v>44931</v>
      </c>
      <c r="B270" s="113">
        <f t="shared" si="236"/>
        <v>1037.7908829099999</v>
      </c>
      <c r="C270" s="113">
        <f t="shared" si="250"/>
        <v>1000</v>
      </c>
      <c r="D270" s="114">
        <f t="shared" si="245"/>
        <v>6407.93</v>
      </c>
      <c r="E270" s="115">
        <f t="shared" si="224"/>
        <v>6434.2</v>
      </c>
      <c r="F270" s="116">
        <f t="shared" si="225"/>
        <v>44885</v>
      </c>
      <c r="G270" s="117">
        <f t="shared" si="237"/>
        <v>4.0996078296735572E-3</v>
      </c>
      <c r="H270" s="118">
        <f t="shared" si="251"/>
        <v>44946</v>
      </c>
      <c r="I270" s="118">
        <f t="shared" si="238"/>
        <v>44946</v>
      </c>
      <c r="J270" s="119">
        <f t="shared" si="246"/>
        <v>23</v>
      </c>
      <c r="K270" s="119">
        <f t="shared" si="226"/>
        <v>12</v>
      </c>
      <c r="L270" s="8">
        <f t="shared" si="247"/>
        <v>1.00213683</v>
      </c>
      <c r="M270" s="120">
        <f t="shared" si="227"/>
        <v>1.0059007799999999</v>
      </c>
      <c r="N270" s="120">
        <f t="shared" si="220"/>
        <v>1.0297598799666339</v>
      </c>
      <c r="O270" s="113">
        <f t="shared" si="223"/>
        <v>1.0319602999999999</v>
      </c>
      <c r="P270" s="113">
        <f t="shared" si="239"/>
        <v>1031.9603</v>
      </c>
      <c r="Q270" s="11">
        <f t="shared" si="252"/>
        <v>0</v>
      </c>
      <c r="R270" s="30">
        <f t="shared" si="248"/>
        <v>0</v>
      </c>
      <c r="S270" s="8">
        <f t="shared" si="240"/>
        <v>0</v>
      </c>
      <c r="T270" s="122">
        <f t="shared" si="249"/>
        <v>0.12559999999999999</v>
      </c>
      <c r="U270" s="121">
        <f t="shared" si="222"/>
        <v>12</v>
      </c>
      <c r="V270" s="121">
        <v>252</v>
      </c>
      <c r="W270" s="120">
        <f t="shared" si="241"/>
        <v>1.0056500070000001</v>
      </c>
      <c r="X270" s="189">
        <f t="shared" si="242"/>
        <v>5.8305829100000004</v>
      </c>
      <c r="Y270" s="113">
        <f t="shared" si="243"/>
        <v>0</v>
      </c>
      <c r="Z270" s="125" t="str">
        <f t="shared" si="253"/>
        <v>A+J=</v>
      </c>
      <c r="AA270" s="118">
        <f t="shared" si="254"/>
        <v>44946</v>
      </c>
      <c r="AB270" s="4"/>
      <c r="AD270" s="171">
        <f>[2]Plan1!$A324</f>
        <v>46637</v>
      </c>
      <c r="AE270" s="143" t="str">
        <f>[2]Plan1!$C324</f>
        <v>Independência do Brasil</v>
      </c>
      <c r="AG270" s="133"/>
      <c r="AH270" s="135"/>
      <c r="AI270" s="135"/>
      <c r="AJ270" s="135"/>
      <c r="AK270" s="135"/>
      <c r="AL270" s="133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5" x14ac:dyDescent="0.2">
      <c r="A271" s="112">
        <f t="shared" si="244"/>
        <v>44932</v>
      </c>
      <c r="B271" s="113">
        <f t="shared" si="236"/>
        <v>1038.46294377</v>
      </c>
      <c r="C271" s="113">
        <f t="shared" si="250"/>
        <v>1000</v>
      </c>
      <c r="D271" s="114">
        <f t="shared" si="245"/>
        <v>6407.93</v>
      </c>
      <c r="E271" s="115">
        <f t="shared" si="224"/>
        <v>6434.2</v>
      </c>
      <c r="F271" s="116">
        <f t="shared" si="225"/>
        <v>44885</v>
      </c>
      <c r="G271" s="117">
        <f t="shared" si="237"/>
        <v>4.0996078296735572E-3</v>
      </c>
      <c r="H271" s="118">
        <f t="shared" si="251"/>
        <v>44946</v>
      </c>
      <c r="I271" s="118">
        <f t="shared" si="238"/>
        <v>44946</v>
      </c>
      <c r="J271" s="119">
        <f t="shared" si="246"/>
        <v>23</v>
      </c>
      <c r="K271" s="119">
        <f t="shared" si="226"/>
        <v>13</v>
      </c>
      <c r="L271" s="8">
        <f t="shared" si="247"/>
        <v>1.0023150999999999</v>
      </c>
      <c r="M271" s="120">
        <f t="shared" si="227"/>
        <v>1.0059007799999999</v>
      </c>
      <c r="N271" s="120">
        <f t="shared" si="220"/>
        <v>1.0297598799666339</v>
      </c>
      <c r="O271" s="113">
        <f t="shared" si="223"/>
        <v>1.0321438700000001</v>
      </c>
      <c r="P271" s="113">
        <f t="shared" si="239"/>
        <v>1032.1438700000001</v>
      </c>
      <c r="Q271" s="11">
        <f t="shared" si="252"/>
        <v>0</v>
      </c>
      <c r="R271" s="30">
        <f t="shared" si="248"/>
        <v>0</v>
      </c>
      <c r="S271" s="8">
        <f t="shared" si="240"/>
        <v>0</v>
      </c>
      <c r="T271" s="122">
        <f t="shared" si="249"/>
        <v>0.12559999999999999</v>
      </c>
      <c r="U271" s="121">
        <f t="shared" si="222"/>
        <v>13</v>
      </c>
      <c r="V271" s="121">
        <v>252</v>
      </c>
      <c r="W271" s="120">
        <f t="shared" si="241"/>
        <v>1.00612228</v>
      </c>
      <c r="X271" s="189">
        <f t="shared" si="242"/>
        <v>6.3190737700000001</v>
      </c>
      <c r="Y271" s="113">
        <f t="shared" si="243"/>
        <v>0</v>
      </c>
      <c r="Z271" s="125" t="str">
        <f t="shared" si="253"/>
        <v>A+J=</v>
      </c>
      <c r="AA271" s="118">
        <f t="shared" si="254"/>
        <v>44946</v>
      </c>
      <c r="AB271" s="4"/>
      <c r="AD271" s="171">
        <f>[2]Plan1!$A325</f>
        <v>46672</v>
      </c>
      <c r="AE271" s="143" t="str">
        <f>[2]Plan1!$C325</f>
        <v>Nossa Sr.a Aparecida - Padroeira do Brasil</v>
      </c>
      <c r="AG271" s="133"/>
      <c r="AH271" s="135"/>
      <c r="AI271" s="135"/>
      <c r="AJ271" s="135"/>
      <c r="AK271" s="135"/>
      <c r="AL271" s="133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5" x14ac:dyDescent="0.2">
      <c r="A272" s="112">
        <f t="shared" si="244"/>
        <v>44933</v>
      </c>
      <c r="B272" s="113">
        <f t="shared" si="236"/>
        <v>1039.1354564899998</v>
      </c>
      <c r="C272" s="113">
        <f t="shared" si="250"/>
        <v>1000</v>
      </c>
      <c r="D272" s="114">
        <f t="shared" si="245"/>
        <v>6407.93</v>
      </c>
      <c r="E272" s="115">
        <f t="shared" si="224"/>
        <v>6434.2</v>
      </c>
      <c r="F272" s="116">
        <f t="shared" si="225"/>
        <v>44885</v>
      </c>
      <c r="G272" s="117">
        <f t="shared" si="237"/>
        <v>4.0996078296735572E-3</v>
      </c>
      <c r="H272" s="118">
        <f t="shared" si="251"/>
        <v>44946</v>
      </c>
      <c r="I272" s="118">
        <f t="shared" si="238"/>
        <v>44946</v>
      </c>
      <c r="J272" s="119">
        <f t="shared" si="246"/>
        <v>23</v>
      </c>
      <c r="K272" s="119">
        <f t="shared" si="226"/>
        <v>14</v>
      </c>
      <c r="L272" s="8">
        <f t="shared" si="247"/>
        <v>1.00249341</v>
      </c>
      <c r="M272" s="120">
        <f t="shared" si="227"/>
        <v>1.0059007799999999</v>
      </c>
      <c r="N272" s="120">
        <f t="shared" si="220"/>
        <v>1.0297598799666339</v>
      </c>
      <c r="O272" s="113">
        <f t="shared" si="223"/>
        <v>1.0323274899999999</v>
      </c>
      <c r="P272" s="113">
        <f t="shared" si="239"/>
        <v>1032.3274899999999</v>
      </c>
      <c r="Q272" s="11">
        <f t="shared" si="252"/>
        <v>0</v>
      </c>
      <c r="R272" s="30">
        <f t="shared" si="248"/>
        <v>0</v>
      </c>
      <c r="S272" s="8">
        <f t="shared" si="240"/>
        <v>0</v>
      </c>
      <c r="T272" s="122">
        <f t="shared" si="249"/>
        <v>0.12559999999999999</v>
      </c>
      <c r="U272" s="121">
        <f t="shared" si="222"/>
        <v>14</v>
      </c>
      <c r="V272" s="121">
        <v>252</v>
      </c>
      <c r="W272" s="120">
        <f t="shared" si="241"/>
        <v>1.0065947740000001</v>
      </c>
      <c r="X272" s="189">
        <f t="shared" si="242"/>
        <v>6.8079664900000001</v>
      </c>
      <c r="Y272" s="113">
        <f t="shared" si="243"/>
        <v>0</v>
      </c>
      <c r="Z272" s="125" t="str">
        <f t="shared" si="253"/>
        <v>A+J=</v>
      </c>
      <c r="AA272" s="118">
        <f t="shared" si="254"/>
        <v>44946</v>
      </c>
      <c r="AB272" s="4"/>
      <c r="AD272" s="171">
        <f>[2]Plan1!$A326</f>
        <v>46693</v>
      </c>
      <c r="AE272" s="143" t="str">
        <f>[2]Plan1!$C326</f>
        <v>Finados</v>
      </c>
      <c r="AG272" s="133"/>
      <c r="AH272" s="135"/>
      <c r="AI272" s="135"/>
      <c r="AJ272" s="135"/>
      <c r="AK272" s="135"/>
      <c r="AL272" s="133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5" x14ac:dyDescent="0.2">
      <c r="A273" s="112">
        <f t="shared" si="244"/>
        <v>44934</v>
      </c>
      <c r="B273" s="113">
        <f t="shared" si="236"/>
        <v>1039.1354564899998</v>
      </c>
      <c r="C273" s="113">
        <f t="shared" si="250"/>
        <v>1000</v>
      </c>
      <c r="D273" s="114">
        <f t="shared" si="245"/>
        <v>6407.93</v>
      </c>
      <c r="E273" s="115">
        <f t="shared" si="224"/>
        <v>6434.2</v>
      </c>
      <c r="F273" s="116">
        <f t="shared" si="225"/>
        <v>44885</v>
      </c>
      <c r="G273" s="117">
        <f t="shared" si="237"/>
        <v>4.0996078296735572E-3</v>
      </c>
      <c r="H273" s="118">
        <f t="shared" si="251"/>
        <v>44946</v>
      </c>
      <c r="I273" s="118">
        <f t="shared" si="238"/>
        <v>44946</v>
      </c>
      <c r="J273" s="119">
        <f t="shared" si="246"/>
        <v>23</v>
      </c>
      <c r="K273" s="119">
        <f t="shared" si="226"/>
        <v>14</v>
      </c>
      <c r="L273" s="8">
        <f t="shared" si="247"/>
        <v>1.00249341</v>
      </c>
      <c r="M273" s="120">
        <f t="shared" si="227"/>
        <v>1.0059007799999999</v>
      </c>
      <c r="N273" s="120">
        <f t="shared" si="220"/>
        <v>1.0297598799666339</v>
      </c>
      <c r="O273" s="113">
        <f t="shared" si="223"/>
        <v>1.0323274899999999</v>
      </c>
      <c r="P273" s="113">
        <f t="shared" si="239"/>
        <v>1032.3274899999999</v>
      </c>
      <c r="Q273" s="11">
        <f t="shared" si="252"/>
        <v>0</v>
      </c>
      <c r="R273" s="30">
        <f t="shared" si="248"/>
        <v>0</v>
      </c>
      <c r="S273" s="8">
        <f t="shared" si="240"/>
        <v>0</v>
      </c>
      <c r="T273" s="122">
        <f t="shared" si="249"/>
        <v>0.12559999999999999</v>
      </c>
      <c r="U273" s="121">
        <f t="shared" si="222"/>
        <v>14</v>
      </c>
      <c r="V273" s="121">
        <v>252</v>
      </c>
      <c r="W273" s="120">
        <f t="shared" si="241"/>
        <v>1.0065947740000001</v>
      </c>
      <c r="X273" s="189">
        <f t="shared" si="242"/>
        <v>6.8079664900000001</v>
      </c>
      <c r="Y273" s="113">
        <f t="shared" si="243"/>
        <v>0</v>
      </c>
      <c r="Z273" s="125" t="str">
        <f t="shared" si="253"/>
        <v>A+J=</v>
      </c>
      <c r="AA273" s="118">
        <f t="shared" si="254"/>
        <v>44946</v>
      </c>
      <c r="AB273" s="4"/>
      <c r="AD273" s="171">
        <f>[2]Plan1!$A327</f>
        <v>46706</v>
      </c>
      <c r="AE273" s="143" t="str">
        <f>[2]Plan1!$C327</f>
        <v>Proclamação da República</v>
      </c>
      <c r="AG273" s="133"/>
      <c r="AH273" s="135"/>
      <c r="AI273" s="135"/>
      <c r="AJ273" s="135"/>
      <c r="AK273" s="135"/>
      <c r="AL273" s="133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5" x14ac:dyDescent="0.2">
      <c r="A274" s="112">
        <f t="shared" si="244"/>
        <v>44935</v>
      </c>
      <c r="B274" s="113">
        <f t="shared" si="236"/>
        <v>1039.1354564899998</v>
      </c>
      <c r="C274" s="113">
        <f t="shared" si="250"/>
        <v>1000</v>
      </c>
      <c r="D274" s="114">
        <f t="shared" si="245"/>
        <v>6407.93</v>
      </c>
      <c r="E274" s="115">
        <f t="shared" si="224"/>
        <v>6434.2</v>
      </c>
      <c r="F274" s="116">
        <f t="shared" si="225"/>
        <v>44885</v>
      </c>
      <c r="G274" s="117">
        <f t="shared" si="237"/>
        <v>4.0996078296735572E-3</v>
      </c>
      <c r="H274" s="118">
        <f t="shared" si="251"/>
        <v>44946</v>
      </c>
      <c r="I274" s="118">
        <f t="shared" si="238"/>
        <v>44946</v>
      </c>
      <c r="J274" s="119">
        <f t="shared" si="246"/>
        <v>23</v>
      </c>
      <c r="K274" s="119">
        <f t="shared" si="226"/>
        <v>14</v>
      </c>
      <c r="L274" s="8">
        <f t="shared" si="247"/>
        <v>1.00249341</v>
      </c>
      <c r="M274" s="120">
        <f t="shared" si="227"/>
        <v>1.0059007799999999</v>
      </c>
      <c r="N274" s="120">
        <f t="shared" si="220"/>
        <v>1.0297598799666339</v>
      </c>
      <c r="O274" s="113">
        <f t="shared" si="223"/>
        <v>1.0323274899999999</v>
      </c>
      <c r="P274" s="113">
        <f t="shared" si="239"/>
        <v>1032.3274899999999</v>
      </c>
      <c r="Q274" s="11">
        <f t="shared" si="252"/>
        <v>0</v>
      </c>
      <c r="R274" s="30">
        <f t="shared" si="248"/>
        <v>0</v>
      </c>
      <c r="S274" s="8">
        <f t="shared" si="240"/>
        <v>0</v>
      </c>
      <c r="T274" s="122">
        <f t="shared" si="249"/>
        <v>0.12559999999999999</v>
      </c>
      <c r="U274" s="121">
        <f t="shared" si="222"/>
        <v>14</v>
      </c>
      <c r="V274" s="121">
        <v>252</v>
      </c>
      <c r="W274" s="120">
        <f t="shared" si="241"/>
        <v>1.0065947740000001</v>
      </c>
      <c r="X274" s="189">
        <f t="shared" si="242"/>
        <v>6.8079664900000001</v>
      </c>
      <c r="Y274" s="113">
        <f t="shared" si="243"/>
        <v>0</v>
      </c>
      <c r="Z274" s="125" t="str">
        <f t="shared" si="253"/>
        <v>A+J=</v>
      </c>
      <c r="AA274" s="118">
        <f t="shared" si="254"/>
        <v>44946</v>
      </c>
      <c r="AB274" s="4"/>
      <c r="AD274" s="171">
        <f>[2]Plan1!$A328</f>
        <v>46711</v>
      </c>
      <c r="AE274" s="143" t="str">
        <f>[2]Plan1!$C328</f>
        <v>Dia Nacional de Zumbi e da Consciência Negra</v>
      </c>
      <c r="AG274" s="133"/>
      <c r="AH274" s="135"/>
      <c r="AI274" s="135"/>
      <c r="AJ274" s="135"/>
      <c r="AK274" s="135"/>
      <c r="AL274" s="133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5" x14ac:dyDescent="0.2">
      <c r="A275" s="112">
        <f t="shared" si="244"/>
        <v>44936</v>
      </c>
      <c r="B275" s="113">
        <f t="shared" si="236"/>
        <v>1039.8084021500001</v>
      </c>
      <c r="C275" s="113">
        <f t="shared" si="250"/>
        <v>1000</v>
      </c>
      <c r="D275" s="114">
        <f t="shared" si="245"/>
        <v>6407.93</v>
      </c>
      <c r="E275" s="115">
        <f t="shared" si="224"/>
        <v>6434.2</v>
      </c>
      <c r="F275" s="116">
        <f t="shared" si="225"/>
        <v>44885</v>
      </c>
      <c r="G275" s="117">
        <f t="shared" si="237"/>
        <v>4.0996078296735572E-3</v>
      </c>
      <c r="H275" s="118">
        <f t="shared" si="251"/>
        <v>44946</v>
      </c>
      <c r="I275" s="118">
        <f t="shared" si="238"/>
        <v>44946</v>
      </c>
      <c r="J275" s="119">
        <f t="shared" si="246"/>
        <v>23</v>
      </c>
      <c r="K275" s="119">
        <f t="shared" si="226"/>
        <v>15</v>
      </c>
      <c r="L275" s="8">
        <f t="shared" si="247"/>
        <v>1.00267175</v>
      </c>
      <c r="M275" s="120">
        <f t="shared" si="227"/>
        <v>1.0059007799999999</v>
      </c>
      <c r="N275" s="120">
        <f t="shared" si="220"/>
        <v>1.0297598799666339</v>
      </c>
      <c r="O275" s="113">
        <f t="shared" si="223"/>
        <v>1.03251114</v>
      </c>
      <c r="P275" s="113">
        <f t="shared" si="239"/>
        <v>1032.5111400000001</v>
      </c>
      <c r="Q275" s="11">
        <f t="shared" si="252"/>
        <v>0</v>
      </c>
      <c r="R275" s="30">
        <f t="shared" si="248"/>
        <v>0</v>
      </c>
      <c r="S275" s="8">
        <f t="shared" si="240"/>
        <v>0</v>
      </c>
      <c r="T275" s="122">
        <f t="shared" si="249"/>
        <v>0.12559999999999999</v>
      </c>
      <c r="U275" s="121">
        <f t="shared" si="222"/>
        <v>15</v>
      </c>
      <c r="V275" s="121">
        <v>252</v>
      </c>
      <c r="W275" s="120">
        <f t="shared" si="241"/>
        <v>1.0070674900000001</v>
      </c>
      <c r="X275" s="189">
        <f t="shared" si="242"/>
        <v>7.2972621499999999</v>
      </c>
      <c r="Y275" s="113">
        <f t="shared" si="243"/>
        <v>0</v>
      </c>
      <c r="Z275" s="125" t="str">
        <f t="shared" si="253"/>
        <v>A+J=</v>
      </c>
      <c r="AA275" s="118">
        <f t="shared" si="254"/>
        <v>44946</v>
      </c>
      <c r="AB275" s="4"/>
      <c r="AD275" s="171">
        <f>[2]Plan1!$A329</f>
        <v>46746</v>
      </c>
      <c r="AE275" s="143" t="str">
        <f>[2]Plan1!$C329</f>
        <v>Natal</v>
      </c>
      <c r="AG275" s="133"/>
      <c r="AH275" s="135"/>
      <c r="AI275" s="135"/>
      <c r="AJ275" s="135"/>
      <c r="AK275" s="135"/>
      <c r="AL275" s="133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5" x14ac:dyDescent="0.2">
      <c r="A276" s="112">
        <f t="shared" si="244"/>
        <v>44937</v>
      </c>
      <c r="B276" s="113">
        <f t="shared" si="236"/>
        <v>1040.4817708599999</v>
      </c>
      <c r="C276" s="113">
        <f t="shared" si="250"/>
        <v>1000</v>
      </c>
      <c r="D276" s="114">
        <f t="shared" si="245"/>
        <v>6407.93</v>
      </c>
      <c r="E276" s="115">
        <f t="shared" si="224"/>
        <v>6434.2</v>
      </c>
      <c r="F276" s="116">
        <f t="shared" si="225"/>
        <v>44885</v>
      </c>
      <c r="G276" s="117">
        <f t="shared" si="237"/>
        <v>4.0996078296735572E-3</v>
      </c>
      <c r="H276" s="118">
        <f t="shared" si="251"/>
        <v>44946</v>
      </c>
      <c r="I276" s="118">
        <f t="shared" si="238"/>
        <v>44946</v>
      </c>
      <c r="J276" s="119">
        <f t="shared" si="246"/>
        <v>23</v>
      </c>
      <c r="K276" s="119">
        <f t="shared" si="226"/>
        <v>16</v>
      </c>
      <c r="L276" s="8">
        <f t="shared" si="247"/>
        <v>1.00285012</v>
      </c>
      <c r="M276" s="120">
        <f t="shared" si="227"/>
        <v>1.0059007799999999</v>
      </c>
      <c r="N276" s="120">
        <f t="shared" si="220"/>
        <v>1.0297598799666339</v>
      </c>
      <c r="O276" s="113">
        <f t="shared" si="223"/>
        <v>1.03269481</v>
      </c>
      <c r="P276" s="113">
        <f t="shared" si="239"/>
        <v>1032.69481</v>
      </c>
      <c r="Q276" s="11">
        <f t="shared" si="252"/>
        <v>0</v>
      </c>
      <c r="R276" s="30">
        <f t="shared" si="248"/>
        <v>0</v>
      </c>
      <c r="S276" s="8">
        <f t="shared" si="240"/>
        <v>0</v>
      </c>
      <c r="T276" s="122">
        <f t="shared" si="249"/>
        <v>0.12559999999999999</v>
      </c>
      <c r="U276" s="121">
        <f t="shared" si="222"/>
        <v>16</v>
      </c>
      <c r="V276" s="121">
        <v>252</v>
      </c>
      <c r="W276" s="120">
        <f t="shared" si="241"/>
        <v>1.007540428</v>
      </c>
      <c r="X276" s="189">
        <f t="shared" si="242"/>
        <v>7.7869608599999998</v>
      </c>
      <c r="Y276" s="113">
        <f t="shared" si="243"/>
        <v>0</v>
      </c>
      <c r="Z276" s="125" t="str">
        <f t="shared" si="253"/>
        <v>A+J=</v>
      </c>
      <c r="AA276" s="118">
        <f t="shared" si="254"/>
        <v>44946</v>
      </c>
      <c r="AB276" s="4"/>
      <c r="AD276" s="171">
        <f>[2]Plan1!$A330</f>
        <v>46753</v>
      </c>
      <c r="AE276" s="143" t="str">
        <f>[2]Plan1!$C330</f>
        <v>Confraternização Universal</v>
      </c>
      <c r="AG276" s="133"/>
      <c r="AH276" s="135"/>
      <c r="AI276" s="135"/>
      <c r="AJ276" s="135"/>
      <c r="AK276" s="135"/>
      <c r="AL276" s="133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5" x14ac:dyDescent="0.2">
      <c r="A277" s="112">
        <f t="shared" si="244"/>
        <v>44938</v>
      </c>
      <c r="B277" s="113">
        <f t="shared" si="236"/>
        <v>1041.15558291</v>
      </c>
      <c r="C277" s="113">
        <f t="shared" si="250"/>
        <v>1000</v>
      </c>
      <c r="D277" s="114">
        <f t="shared" si="245"/>
        <v>6407.93</v>
      </c>
      <c r="E277" s="115">
        <f t="shared" si="224"/>
        <v>6434.2</v>
      </c>
      <c r="F277" s="116">
        <f t="shared" si="225"/>
        <v>44885</v>
      </c>
      <c r="G277" s="117">
        <f t="shared" si="237"/>
        <v>4.0996078296735572E-3</v>
      </c>
      <c r="H277" s="118">
        <f t="shared" si="251"/>
        <v>44946</v>
      </c>
      <c r="I277" s="118">
        <f t="shared" si="238"/>
        <v>44946</v>
      </c>
      <c r="J277" s="119">
        <f t="shared" si="246"/>
        <v>23</v>
      </c>
      <c r="K277" s="119">
        <f t="shared" si="226"/>
        <v>17</v>
      </c>
      <c r="L277" s="8">
        <f t="shared" si="247"/>
        <v>1.00302852</v>
      </c>
      <c r="M277" s="120">
        <f t="shared" si="227"/>
        <v>1.0059007799999999</v>
      </c>
      <c r="N277" s="120">
        <f t="shared" si="220"/>
        <v>1.0297598799666339</v>
      </c>
      <c r="O277" s="113">
        <f t="shared" si="223"/>
        <v>1.0328785199999999</v>
      </c>
      <c r="P277" s="113">
        <f t="shared" si="239"/>
        <v>1032.87852</v>
      </c>
      <c r="Q277" s="11">
        <f t="shared" si="252"/>
        <v>0</v>
      </c>
      <c r="R277" s="30">
        <f t="shared" si="248"/>
        <v>0</v>
      </c>
      <c r="S277" s="8">
        <f t="shared" si="240"/>
        <v>0</v>
      </c>
      <c r="T277" s="122">
        <f t="shared" si="249"/>
        <v>0.12559999999999999</v>
      </c>
      <c r="U277" s="121">
        <f t="shared" si="222"/>
        <v>17</v>
      </c>
      <c r="V277" s="121">
        <v>252</v>
      </c>
      <c r="W277" s="120">
        <f t="shared" si="241"/>
        <v>1.0080135880000001</v>
      </c>
      <c r="X277" s="189">
        <f t="shared" si="242"/>
        <v>8.2770629099999997</v>
      </c>
      <c r="Y277" s="113">
        <f t="shared" si="243"/>
        <v>0</v>
      </c>
      <c r="Z277" s="125" t="str">
        <f t="shared" si="253"/>
        <v>A+J=</v>
      </c>
      <c r="AA277" s="118">
        <f t="shared" si="254"/>
        <v>44946</v>
      </c>
      <c r="AB277" s="4"/>
      <c r="AD277" s="171">
        <f>[2]Plan1!$A331</f>
        <v>46811</v>
      </c>
      <c r="AE277" s="143" t="str">
        <f>[2]Plan1!$C331</f>
        <v>Carnaval</v>
      </c>
      <c r="AG277" s="133"/>
      <c r="AH277" s="135"/>
      <c r="AI277" s="135"/>
      <c r="AJ277" s="135"/>
      <c r="AK277" s="135"/>
      <c r="AL277" s="133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5" x14ac:dyDescent="0.2">
      <c r="A278" s="112">
        <f t="shared" si="244"/>
        <v>44939</v>
      </c>
      <c r="B278" s="113">
        <f t="shared" si="236"/>
        <v>1041.82983952</v>
      </c>
      <c r="C278" s="113">
        <f t="shared" si="250"/>
        <v>1000</v>
      </c>
      <c r="D278" s="114">
        <f t="shared" si="245"/>
        <v>6407.93</v>
      </c>
      <c r="E278" s="115">
        <f t="shared" si="224"/>
        <v>6434.2</v>
      </c>
      <c r="F278" s="116">
        <f t="shared" si="225"/>
        <v>44885</v>
      </c>
      <c r="G278" s="117">
        <f t="shared" si="237"/>
        <v>4.0996078296735572E-3</v>
      </c>
      <c r="H278" s="118">
        <f t="shared" si="251"/>
        <v>44946</v>
      </c>
      <c r="I278" s="118">
        <f t="shared" si="238"/>
        <v>44946</v>
      </c>
      <c r="J278" s="119">
        <f t="shared" si="246"/>
        <v>23</v>
      </c>
      <c r="K278" s="119">
        <f t="shared" si="226"/>
        <v>18</v>
      </c>
      <c r="L278" s="8">
        <f t="shared" si="247"/>
        <v>1.00320696</v>
      </c>
      <c r="M278" s="120">
        <f t="shared" si="227"/>
        <v>1.0059007799999999</v>
      </c>
      <c r="N278" s="120">
        <f t="shared" si="220"/>
        <v>1.0297598799666339</v>
      </c>
      <c r="O278" s="113">
        <f t="shared" si="223"/>
        <v>1.0330622700000001</v>
      </c>
      <c r="P278" s="113">
        <f t="shared" si="239"/>
        <v>1033.0622699999999</v>
      </c>
      <c r="Q278" s="11">
        <f t="shared" si="252"/>
        <v>0</v>
      </c>
      <c r="R278" s="30">
        <f t="shared" si="248"/>
        <v>0</v>
      </c>
      <c r="S278" s="8">
        <f t="shared" si="240"/>
        <v>0</v>
      </c>
      <c r="T278" s="122">
        <f t="shared" si="249"/>
        <v>0.12559999999999999</v>
      </c>
      <c r="U278" s="121">
        <f t="shared" si="222"/>
        <v>18</v>
      </c>
      <c r="V278" s="121">
        <v>252</v>
      </c>
      <c r="W278" s="120">
        <f t="shared" si="241"/>
        <v>1.008486971</v>
      </c>
      <c r="X278" s="189">
        <f t="shared" si="242"/>
        <v>8.7675695200000003</v>
      </c>
      <c r="Y278" s="113">
        <f t="shared" si="243"/>
        <v>0</v>
      </c>
      <c r="Z278" s="125" t="str">
        <f t="shared" si="253"/>
        <v>A+J=</v>
      </c>
      <c r="AA278" s="118">
        <f t="shared" si="254"/>
        <v>44946</v>
      </c>
      <c r="AB278" s="4"/>
      <c r="AD278" s="171">
        <f>[2]Plan1!$A332</f>
        <v>46812</v>
      </c>
      <c r="AE278" s="143" t="str">
        <f>[2]Plan1!$C332</f>
        <v>Carnaval</v>
      </c>
      <c r="AG278" s="133"/>
      <c r="AH278" s="135"/>
      <c r="AI278" s="135"/>
      <c r="AJ278" s="135"/>
      <c r="AK278" s="135"/>
      <c r="AL278" s="133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5" x14ac:dyDescent="0.2">
      <c r="A279" s="112">
        <f t="shared" si="244"/>
        <v>44940</v>
      </c>
      <c r="B279" s="113">
        <f t="shared" si="236"/>
        <v>1042.5045196599999</v>
      </c>
      <c r="C279" s="113">
        <f t="shared" si="250"/>
        <v>1000</v>
      </c>
      <c r="D279" s="114">
        <f t="shared" si="245"/>
        <v>6407.93</v>
      </c>
      <c r="E279" s="115">
        <f t="shared" si="224"/>
        <v>6434.2</v>
      </c>
      <c r="F279" s="116">
        <f t="shared" si="225"/>
        <v>44885</v>
      </c>
      <c r="G279" s="117">
        <f t="shared" si="237"/>
        <v>4.0996078296735572E-3</v>
      </c>
      <c r="H279" s="118">
        <f t="shared" si="251"/>
        <v>44946</v>
      </c>
      <c r="I279" s="118">
        <f t="shared" si="238"/>
        <v>44946</v>
      </c>
      <c r="J279" s="119">
        <f t="shared" si="246"/>
        <v>23</v>
      </c>
      <c r="K279" s="119">
        <f t="shared" si="226"/>
        <v>19</v>
      </c>
      <c r="L279" s="8">
        <f t="shared" si="247"/>
        <v>1.0033854200000001</v>
      </c>
      <c r="M279" s="120">
        <f t="shared" si="227"/>
        <v>1.0059007799999999</v>
      </c>
      <c r="N279" s="120">
        <f t="shared" si="220"/>
        <v>1.0297598799666339</v>
      </c>
      <c r="O279" s="113">
        <f t="shared" si="223"/>
        <v>1.0332460400000001</v>
      </c>
      <c r="P279" s="113">
        <f t="shared" si="239"/>
        <v>1033.24604</v>
      </c>
      <c r="Q279" s="11">
        <f t="shared" si="252"/>
        <v>0</v>
      </c>
      <c r="R279" s="30">
        <f t="shared" si="248"/>
        <v>0</v>
      </c>
      <c r="S279" s="8">
        <f t="shared" si="240"/>
        <v>0</v>
      </c>
      <c r="T279" s="122">
        <f t="shared" si="249"/>
        <v>0.12559999999999999</v>
      </c>
      <c r="U279" s="121">
        <f t="shared" si="222"/>
        <v>19</v>
      </c>
      <c r="V279" s="121">
        <v>252</v>
      </c>
      <c r="W279" s="120">
        <f t="shared" si="241"/>
        <v>1.008960576</v>
      </c>
      <c r="X279" s="189">
        <f t="shared" si="242"/>
        <v>9.2584796600000008</v>
      </c>
      <c r="Y279" s="113">
        <f t="shared" si="243"/>
        <v>0</v>
      </c>
      <c r="Z279" s="125" t="str">
        <f t="shared" si="253"/>
        <v>A+J=</v>
      </c>
      <c r="AA279" s="118">
        <f t="shared" si="254"/>
        <v>44946</v>
      </c>
      <c r="AB279" s="4"/>
      <c r="AD279" s="171">
        <f>[2]Plan1!$A333</f>
        <v>46857</v>
      </c>
      <c r="AE279" s="143" t="str">
        <f>[2]Plan1!$C333</f>
        <v>Paixão de Cristo</v>
      </c>
      <c r="AG279" s="133"/>
      <c r="AH279" s="135"/>
      <c r="AI279" s="135"/>
      <c r="AJ279" s="135"/>
      <c r="AK279" s="135"/>
      <c r="AL279" s="133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5" x14ac:dyDescent="0.2">
      <c r="A280" s="112">
        <f t="shared" si="244"/>
        <v>44941</v>
      </c>
      <c r="B280" s="113">
        <f t="shared" si="236"/>
        <v>1042.5045196599999</v>
      </c>
      <c r="C280" s="113">
        <f t="shared" si="250"/>
        <v>1000</v>
      </c>
      <c r="D280" s="114">
        <f t="shared" si="245"/>
        <v>6407.93</v>
      </c>
      <c r="E280" s="115">
        <f t="shared" si="224"/>
        <v>6434.2</v>
      </c>
      <c r="F280" s="116">
        <f t="shared" si="225"/>
        <v>44885</v>
      </c>
      <c r="G280" s="117">
        <f t="shared" si="237"/>
        <v>4.0996078296735572E-3</v>
      </c>
      <c r="H280" s="118">
        <f t="shared" si="251"/>
        <v>44946</v>
      </c>
      <c r="I280" s="118">
        <f t="shared" si="238"/>
        <v>44946</v>
      </c>
      <c r="J280" s="119">
        <f t="shared" si="246"/>
        <v>23</v>
      </c>
      <c r="K280" s="119">
        <f t="shared" si="226"/>
        <v>19</v>
      </c>
      <c r="L280" s="8">
        <f t="shared" si="247"/>
        <v>1.0033854200000001</v>
      </c>
      <c r="M280" s="120">
        <f t="shared" si="227"/>
        <v>1.0059007799999999</v>
      </c>
      <c r="N280" s="120">
        <f t="shared" si="220"/>
        <v>1.0297598799666339</v>
      </c>
      <c r="O280" s="113">
        <f t="shared" si="223"/>
        <v>1.0332460400000001</v>
      </c>
      <c r="P280" s="113">
        <f t="shared" si="239"/>
        <v>1033.24604</v>
      </c>
      <c r="Q280" s="11">
        <f t="shared" si="252"/>
        <v>0</v>
      </c>
      <c r="R280" s="30">
        <f t="shared" si="248"/>
        <v>0</v>
      </c>
      <c r="S280" s="8">
        <f t="shared" si="240"/>
        <v>0</v>
      </c>
      <c r="T280" s="122">
        <f t="shared" si="249"/>
        <v>0.12559999999999999</v>
      </c>
      <c r="U280" s="121">
        <f t="shared" si="222"/>
        <v>19</v>
      </c>
      <c r="V280" s="121">
        <v>252</v>
      </c>
      <c r="W280" s="120">
        <f t="shared" si="241"/>
        <v>1.008960576</v>
      </c>
      <c r="X280" s="189">
        <f t="shared" si="242"/>
        <v>9.2584796600000008</v>
      </c>
      <c r="Y280" s="113">
        <f t="shared" si="243"/>
        <v>0</v>
      </c>
      <c r="Z280" s="125" t="str">
        <f t="shared" si="253"/>
        <v>A+J=</v>
      </c>
      <c r="AA280" s="118">
        <f t="shared" si="254"/>
        <v>44946</v>
      </c>
      <c r="AB280" s="4"/>
      <c r="AD280" s="171">
        <f>[2]Plan1!$A334</f>
        <v>46864</v>
      </c>
      <c r="AE280" s="143" t="str">
        <f>[2]Plan1!$C334</f>
        <v>Tiradentes</v>
      </c>
      <c r="AG280" s="133"/>
      <c r="AH280" s="135"/>
      <c r="AI280" s="135"/>
      <c r="AJ280" s="135"/>
      <c r="AK280" s="135"/>
      <c r="AL280" s="133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5" x14ac:dyDescent="0.2">
      <c r="A281" s="112">
        <f t="shared" si="244"/>
        <v>44942</v>
      </c>
      <c r="B281" s="113">
        <f t="shared" si="236"/>
        <v>1042.5045196599999</v>
      </c>
      <c r="C281" s="113">
        <f t="shared" si="250"/>
        <v>1000</v>
      </c>
      <c r="D281" s="114">
        <f t="shared" si="245"/>
        <v>6407.93</v>
      </c>
      <c r="E281" s="115">
        <f t="shared" si="224"/>
        <v>6434.2</v>
      </c>
      <c r="F281" s="116">
        <f t="shared" si="225"/>
        <v>44885</v>
      </c>
      <c r="G281" s="117">
        <f t="shared" si="237"/>
        <v>4.0996078296735572E-3</v>
      </c>
      <c r="H281" s="118">
        <f t="shared" si="251"/>
        <v>44946</v>
      </c>
      <c r="I281" s="118">
        <f t="shared" si="238"/>
        <v>44946</v>
      </c>
      <c r="J281" s="119">
        <f t="shared" si="246"/>
        <v>23</v>
      </c>
      <c r="K281" s="119">
        <f t="shared" si="226"/>
        <v>19</v>
      </c>
      <c r="L281" s="8">
        <f t="shared" si="247"/>
        <v>1.0033854200000001</v>
      </c>
      <c r="M281" s="120">
        <f t="shared" si="227"/>
        <v>1.0059007799999999</v>
      </c>
      <c r="N281" s="120">
        <f t="shared" si="220"/>
        <v>1.0297598799666339</v>
      </c>
      <c r="O281" s="113">
        <f t="shared" si="223"/>
        <v>1.0332460400000001</v>
      </c>
      <c r="P281" s="113">
        <f t="shared" si="239"/>
        <v>1033.24604</v>
      </c>
      <c r="Q281" s="11">
        <f t="shared" si="252"/>
        <v>0</v>
      </c>
      <c r="R281" s="30">
        <f t="shared" si="248"/>
        <v>0</v>
      </c>
      <c r="S281" s="8">
        <f t="shared" si="240"/>
        <v>0</v>
      </c>
      <c r="T281" s="122">
        <f t="shared" si="249"/>
        <v>0.12559999999999999</v>
      </c>
      <c r="U281" s="121">
        <f t="shared" si="222"/>
        <v>19</v>
      </c>
      <c r="V281" s="121">
        <v>252</v>
      </c>
      <c r="W281" s="120">
        <f t="shared" si="241"/>
        <v>1.008960576</v>
      </c>
      <c r="X281" s="189">
        <f t="shared" si="242"/>
        <v>9.2584796600000008</v>
      </c>
      <c r="Y281" s="113">
        <f t="shared" si="243"/>
        <v>0</v>
      </c>
      <c r="Z281" s="125" t="str">
        <f t="shared" si="253"/>
        <v>A+J=</v>
      </c>
      <c r="AA281" s="118">
        <f t="shared" si="254"/>
        <v>44946</v>
      </c>
      <c r="AB281" s="4"/>
      <c r="AD281" s="171">
        <f>[2]Plan1!$A335</f>
        <v>46874</v>
      </c>
      <c r="AE281" s="143" t="str">
        <f>[2]Plan1!$C335</f>
        <v>Dia do Trabalho</v>
      </c>
      <c r="AG281" s="133"/>
      <c r="AH281" s="135"/>
      <c r="AI281" s="135"/>
      <c r="AJ281" s="135"/>
      <c r="AK281" s="135"/>
      <c r="AL281" s="133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5" x14ac:dyDescent="0.2">
      <c r="A282" s="112">
        <f t="shared" si="244"/>
        <v>44943</v>
      </c>
      <c r="B282" s="113">
        <f t="shared" si="236"/>
        <v>1043.17965377</v>
      </c>
      <c r="C282" s="113">
        <f t="shared" si="250"/>
        <v>1000</v>
      </c>
      <c r="D282" s="114">
        <f t="shared" si="245"/>
        <v>6407.93</v>
      </c>
      <c r="E282" s="115">
        <f t="shared" si="224"/>
        <v>6434.2</v>
      </c>
      <c r="F282" s="116">
        <f t="shared" si="225"/>
        <v>44885</v>
      </c>
      <c r="G282" s="117">
        <f t="shared" si="237"/>
        <v>4.0996078296735572E-3</v>
      </c>
      <c r="H282" s="118">
        <f t="shared" si="251"/>
        <v>44946</v>
      </c>
      <c r="I282" s="118">
        <f t="shared" si="238"/>
        <v>44946</v>
      </c>
      <c r="J282" s="119">
        <f t="shared" si="246"/>
        <v>23</v>
      </c>
      <c r="K282" s="119">
        <f t="shared" si="226"/>
        <v>20</v>
      </c>
      <c r="L282" s="8">
        <f t="shared" si="247"/>
        <v>1.0035639199999999</v>
      </c>
      <c r="M282" s="120">
        <f t="shared" si="227"/>
        <v>1.0059007799999999</v>
      </c>
      <c r="N282" s="120">
        <f t="shared" si="220"/>
        <v>1.0297598799666339</v>
      </c>
      <c r="O282" s="113">
        <f t="shared" si="223"/>
        <v>1.03342986</v>
      </c>
      <c r="P282" s="113">
        <f t="shared" si="239"/>
        <v>1033.42986</v>
      </c>
      <c r="Q282" s="11">
        <f t="shared" si="252"/>
        <v>0</v>
      </c>
      <c r="R282" s="30">
        <f t="shared" si="248"/>
        <v>0</v>
      </c>
      <c r="S282" s="8">
        <f t="shared" si="240"/>
        <v>0</v>
      </c>
      <c r="T282" s="122">
        <f t="shared" si="249"/>
        <v>0.12559999999999999</v>
      </c>
      <c r="U282" s="121">
        <f t="shared" si="222"/>
        <v>20</v>
      </c>
      <c r="V282" s="121">
        <v>252</v>
      </c>
      <c r="W282" s="120">
        <f t="shared" si="241"/>
        <v>1.009434403</v>
      </c>
      <c r="X282" s="189">
        <f t="shared" si="242"/>
        <v>9.7497937700000001</v>
      </c>
      <c r="Y282" s="113">
        <f t="shared" si="243"/>
        <v>0</v>
      </c>
      <c r="Z282" s="125" t="str">
        <f t="shared" si="253"/>
        <v>A+J=</v>
      </c>
      <c r="AA282" s="118">
        <f t="shared" si="254"/>
        <v>44946</v>
      </c>
      <c r="AB282" s="4"/>
      <c r="AD282" s="171">
        <f>[2]Plan1!$A336</f>
        <v>46919</v>
      </c>
      <c r="AE282" s="143" t="str">
        <f>[2]Plan1!$C336</f>
        <v>Corpus Christi</v>
      </c>
      <c r="AG282" s="133"/>
      <c r="AH282" s="135"/>
      <c r="AI282" s="135"/>
      <c r="AJ282" s="135"/>
      <c r="AK282" s="135"/>
      <c r="AL282" s="133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5" x14ac:dyDescent="0.2">
      <c r="A283" s="112">
        <f t="shared" si="244"/>
        <v>44944</v>
      </c>
      <c r="B283" s="113">
        <f t="shared" si="236"/>
        <v>1043.8552117300001</v>
      </c>
      <c r="C283" s="113">
        <f t="shared" si="250"/>
        <v>1000</v>
      </c>
      <c r="D283" s="114">
        <f t="shared" si="245"/>
        <v>6407.93</v>
      </c>
      <c r="E283" s="115">
        <f t="shared" si="224"/>
        <v>6434.2</v>
      </c>
      <c r="F283" s="116">
        <f t="shared" si="225"/>
        <v>44885</v>
      </c>
      <c r="G283" s="117">
        <f t="shared" si="237"/>
        <v>4.0996078296735572E-3</v>
      </c>
      <c r="H283" s="118">
        <f t="shared" si="251"/>
        <v>44946</v>
      </c>
      <c r="I283" s="118">
        <f t="shared" si="238"/>
        <v>44946</v>
      </c>
      <c r="J283" s="119">
        <f t="shared" si="246"/>
        <v>23</v>
      </c>
      <c r="K283" s="119">
        <f t="shared" si="226"/>
        <v>21</v>
      </c>
      <c r="L283" s="8">
        <f t="shared" si="247"/>
        <v>1.0037424500000001</v>
      </c>
      <c r="M283" s="120">
        <f t="shared" si="227"/>
        <v>1.0059007799999999</v>
      </c>
      <c r="N283" s="120">
        <f t="shared" si="220"/>
        <v>1.0297598799666339</v>
      </c>
      <c r="O283" s="113">
        <f t="shared" si="223"/>
        <v>1.0336137000000001</v>
      </c>
      <c r="P283" s="113">
        <f t="shared" si="239"/>
        <v>1033.6137000000001</v>
      </c>
      <c r="Q283" s="11">
        <f t="shared" si="252"/>
        <v>0</v>
      </c>
      <c r="R283" s="30">
        <f t="shared" si="248"/>
        <v>0</v>
      </c>
      <c r="S283" s="8">
        <f t="shared" si="240"/>
        <v>0</v>
      </c>
      <c r="T283" s="122">
        <f t="shared" si="249"/>
        <v>0.12559999999999999</v>
      </c>
      <c r="U283" s="121">
        <f t="shared" si="222"/>
        <v>21</v>
      </c>
      <c r="V283" s="121">
        <v>252</v>
      </c>
      <c r="W283" s="120">
        <f t="shared" si="241"/>
        <v>1.0099084519999999</v>
      </c>
      <c r="X283" s="189">
        <f t="shared" si="242"/>
        <v>10.241511729999999</v>
      </c>
      <c r="Y283" s="113">
        <f t="shared" si="243"/>
        <v>0</v>
      </c>
      <c r="Z283" s="125" t="str">
        <f t="shared" si="253"/>
        <v>A+J=</v>
      </c>
      <c r="AA283" s="118">
        <f t="shared" si="254"/>
        <v>44946</v>
      </c>
      <c r="AB283" s="4"/>
      <c r="AD283" s="171">
        <f>[2]Plan1!$A337</f>
        <v>47003</v>
      </c>
      <c r="AE283" s="143" t="str">
        <f>[2]Plan1!$C337</f>
        <v>Independência do Brasil</v>
      </c>
      <c r="AG283" s="133"/>
      <c r="AH283" s="135"/>
      <c r="AI283" s="135"/>
      <c r="AJ283" s="135"/>
      <c r="AK283" s="135"/>
      <c r="AL283" s="133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" x14ac:dyDescent="0.2">
      <c r="A284" s="112">
        <f t="shared" si="244"/>
        <v>44945</v>
      </c>
      <c r="B284" s="113">
        <f t="shared" si="236"/>
        <v>1044.5312058699999</v>
      </c>
      <c r="C284" s="113">
        <f t="shared" si="250"/>
        <v>1000</v>
      </c>
      <c r="D284" s="114">
        <f t="shared" si="245"/>
        <v>6407.93</v>
      </c>
      <c r="E284" s="115">
        <f t="shared" si="224"/>
        <v>6434.2</v>
      </c>
      <c r="F284" s="116">
        <f t="shared" si="225"/>
        <v>44885</v>
      </c>
      <c r="G284" s="117">
        <f t="shared" si="237"/>
        <v>4.0996078296735572E-3</v>
      </c>
      <c r="H284" s="118">
        <f t="shared" si="251"/>
        <v>44946</v>
      </c>
      <c r="I284" s="118">
        <f t="shared" si="238"/>
        <v>44946</v>
      </c>
      <c r="J284" s="119">
        <f t="shared" si="246"/>
        <v>23</v>
      </c>
      <c r="K284" s="119">
        <f t="shared" si="226"/>
        <v>22</v>
      </c>
      <c r="L284" s="8">
        <f t="shared" si="247"/>
        <v>1.00392101</v>
      </c>
      <c r="M284" s="120">
        <f t="shared" si="227"/>
        <v>1.0059007799999999</v>
      </c>
      <c r="N284" s="120">
        <f t="shared" si="220"/>
        <v>1.0297598799666339</v>
      </c>
      <c r="O284" s="113">
        <f t="shared" si="223"/>
        <v>1.0337975699999999</v>
      </c>
      <c r="P284" s="113">
        <f t="shared" si="239"/>
        <v>1033.79757</v>
      </c>
      <c r="Q284" s="11">
        <f t="shared" si="252"/>
        <v>0</v>
      </c>
      <c r="R284" s="30">
        <f t="shared" si="248"/>
        <v>0</v>
      </c>
      <c r="S284" s="8">
        <f t="shared" si="240"/>
        <v>0</v>
      </c>
      <c r="T284" s="122">
        <f t="shared" si="249"/>
        <v>0.12559999999999999</v>
      </c>
      <c r="U284" s="121">
        <f t="shared" si="222"/>
        <v>22</v>
      </c>
      <c r="V284" s="121">
        <v>252</v>
      </c>
      <c r="W284" s="120">
        <f t="shared" si="241"/>
        <v>1.0103827249999999</v>
      </c>
      <c r="X284" s="189">
        <f t="shared" si="242"/>
        <v>10.733635870000001</v>
      </c>
      <c r="Y284" s="113">
        <f t="shared" si="243"/>
        <v>0</v>
      </c>
      <c r="Z284" s="125" t="str">
        <f t="shared" si="253"/>
        <v>A+J=</v>
      </c>
      <c r="AA284" s="118">
        <f t="shared" si="254"/>
        <v>44946</v>
      </c>
      <c r="AB284" s="4"/>
      <c r="AD284" s="171">
        <f>[2]Plan1!$A338</f>
        <v>47038</v>
      </c>
      <c r="AE284" s="143" t="str">
        <f>[2]Plan1!$C338</f>
        <v>Nossa Sr.a Aparecida - Padroeira do Brasil</v>
      </c>
      <c r="AG284" s="133"/>
      <c r="AH284" s="135"/>
      <c r="AI284" s="135"/>
      <c r="AJ284" s="135"/>
      <c r="AK284" s="135"/>
      <c r="AL284" s="133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5" x14ac:dyDescent="0.25">
      <c r="A285" s="192">
        <f t="shared" si="244"/>
        <v>44946</v>
      </c>
      <c r="B285" s="189">
        <f t="shared" si="236"/>
        <v>1045.2076443999999</v>
      </c>
      <c r="C285" s="189">
        <f t="shared" si="250"/>
        <v>1000</v>
      </c>
      <c r="D285" s="193">
        <f t="shared" si="245"/>
        <v>6407.93</v>
      </c>
      <c r="E285" s="194">
        <f t="shared" si="224"/>
        <v>6434.2</v>
      </c>
      <c r="F285" s="195">
        <f t="shared" si="225"/>
        <v>44885</v>
      </c>
      <c r="G285" s="196">
        <f t="shared" si="237"/>
        <v>4.0996078296735572E-3</v>
      </c>
      <c r="H285" s="192">
        <f t="shared" si="251"/>
        <v>44979</v>
      </c>
      <c r="I285" s="192">
        <f t="shared" si="238"/>
        <v>44946</v>
      </c>
      <c r="J285" s="190">
        <f t="shared" si="246"/>
        <v>23</v>
      </c>
      <c r="K285" s="190">
        <f t="shared" si="226"/>
        <v>23</v>
      </c>
      <c r="L285" s="189">
        <f t="shared" si="247"/>
        <v>1.0040996</v>
      </c>
      <c r="M285" s="197">
        <f t="shared" si="227"/>
        <v>1.0059007799999999</v>
      </c>
      <c r="N285" s="197">
        <f t="shared" si="220"/>
        <v>1.0297598799666339</v>
      </c>
      <c r="O285" s="189">
        <f t="shared" si="223"/>
        <v>1.03398148</v>
      </c>
      <c r="P285" s="189">
        <f t="shared" si="239"/>
        <v>1033.9814799999999</v>
      </c>
      <c r="Q285" s="198">
        <f t="shared" si="252"/>
        <v>9</v>
      </c>
      <c r="R285" s="199">
        <f t="shared" si="248"/>
        <v>0</v>
      </c>
      <c r="S285" s="189">
        <f t="shared" si="240"/>
        <v>0</v>
      </c>
      <c r="T285" s="200">
        <f t="shared" si="249"/>
        <v>0.12559999999999999</v>
      </c>
      <c r="U285" s="198">
        <f t="shared" si="222"/>
        <v>23</v>
      </c>
      <c r="V285" s="198">
        <v>252</v>
      </c>
      <c r="W285" s="197">
        <f t="shared" si="241"/>
        <v>1.0108572199999999</v>
      </c>
      <c r="X285" s="189">
        <f t="shared" si="242"/>
        <v>11.2261644</v>
      </c>
      <c r="Y285" s="189">
        <f t="shared" si="243"/>
        <v>11.2261644</v>
      </c>
      <c r="Z285" s="201" t="str">
        <f t="shared" si="253"/>
        <v>A+J=</v>
      </c>
      <c r="AA285" s="192">
        <f t="shared" si="254"/>
        <v>44946</v>
      </c>
      <c r="AB285" s="190" t="s">
        <v>123</v>
      </c>
      <c r="AD285" s="171">
        <f>[2]Plan1!$A339</f>
        <v>47059</v>
      </c>
      <c r="AE285" s="143" t="str">
        <f>[2]Plan1!$C339</f>
        <v>Finados</v>
      </c>
      <c r="AG285" s="133"/>
      <c r="AH285" s="135"/>
      <c r="AI285" s="135"/>
      <c r="AJ285" s="135"/>
      <c r="AK285" s="135"/>
      <c r="AL285" s="133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5" x14ac:dyDescent="0.2">
      <c r="A286" s="112">
        <f t="shared" si="244"/>
        <v>44947</v>
      </c>
      <c r="B286" s="113">
        <f t="shared" si="236"/>
        <v>1034.77155027</v>
      </c>
      <c r="C286" s="113">
        <f t="shared" si="250"/>
        <v>1000</v>
      </c>
      <c r="D286" s="114">
        <f t="shared" si="245"/>
        <v>6434.2</v>
      </c>
      <c r="E286" s="115">
        <f t="shared" si="224"/>
        <v>6474.09</v>
      </c>
      <c r="F286" s="116">
        <f t="shared" si="225"/>
        <v>44915</v>
      </c>
      <c r="G286" s="117">
        <f t="shared" si="237"/>
        <v>6.199682944266538E-3</v>
      </c>
      <c r="H286" s="118">
        <f t="shared" si="251"/>
        <v>44979</v>
      </c>
      <c r="I286" s="118">
        <f t="shared" si="238"/>
        <v>44979</v>
      </c>
      <c r="J286" s="119">
        <f t="shared" si="246"/>
        <v>21</v>
      </c>
      <c r="K286" s="119">
        <f t="shared" si="226"/>
        <v>1</v>
      </c>
      <c r="L286" s="8">
        <f t="shared" si="247"/>
        <v>1.0002943500000001</v>
      </c>
      <c r="M286" s="120">
        <f t="shared" si="227"/>
        <v>1.0040996</v>
      </c>
      <c r="N286" s="120">
        <f t="shared" si="220"/>
        <v>1.033981483570545</v>
      </c>
      <c r="O286" s="113">
        <f t="shared" si="223"/>
        <v>1.03428583</v>
      </c>
      <c r="P286" s="113">
        <f t="shared" si="239"/>
        <v>1034.28583</v>
      </c>
      <c r="Q286" s="11">
        <f t="shared" si="252"/>
        <v>0</v>
      </c>
      <c r="R286" s="30">
        <f t="shared" si="248"/>
        <v>0</v>
      </c>
      <c r="S286" s="8">
        <f t="shared" si="240"/>
        <v>0</v>
      </c>
      <c r="T286" s="122">
        <f t="shared" si="249"/>
        <v>0.12559999999999999</v>
      </c>
      <c r="U286" s="121">
        <f t="shared" si="222"/>
        <v>1</v>
      </c>
      <c r="V286" s="121">
        <v>252</v>
      </c>
      <c r="W286" s="120">
        <f t="shared" si="241"/>
        <v>1.000469619</v>
      </c>
      <c r="X286" s="113">
        <f t="shared" ref="X286:X349" si="255">TRUNC((P286*(W286-1)),8)</f>
        <v>0.48572027000000001</v>
      </c>
      <c r="Y286" s="186">
        <f t="shared" ref="Y286:Y349" si="256">IF(Z286="INCORPJ=",0,IF(Q286&gt;0,S286+X286,0))</f>
        <v>0</v>
      </c>
      <c r="Z286" s="125" t="str">
        <f t="shared" si="253"/>
        <v>INCORPJ=</v>
      </c>
      <c r="AA286" s="118">
        <f t="shared" si="254"/>
        <v>44979</v>
      </c>
      <c r="AB286" s="4"/>
      <c r="AD286" s="171">
        <f>[2]Plan1!$A340</f>
        <v>47072</v>
      </c>
      <c r="AE286" s="143" t="str">
        <f>[2]Plan1!$C340</f>
        <v>Proclamação da República</v>
      </c>
      <c r="AG286" s="133"/>
      <c r="AH286" s="135"/>
      <c r="AI286" s="135"/>
      <c r="AJ286" s="135"/>
      <c r="AK286" s="135"/>
      <c r="AL286" s="133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5" x14ac:dyDescent="0.2">
      <c r="A287" s="112">
        <f t="shared" si="244"/>
        <v>44948</v>
      </c>
      <c r="B287" s="113">
        <f t="shared" si="236"/>
        <v>1034.77155027</v>
      </c>
      <c r="C287" s="113">
        <f t="shared" si="250"/>
        <v>1000</v>
      </c>
      <c r="D287" s="114">
        <f t="shared" si="245"/>
        <v>6434.2</v>
      </c>
      <c r="E287" s="115">
        <f t="shared" si="224"/>
        <v>6474.09</v>
      </c>
      <c r="F287" s="116">
        <f t="shared" si="225"/>
        <v>44915</v>
      </c>
      <c r="G287" s="117">
        <f t="shared" si="237"/>
        <v>6.199682944266538E-3</v>
      </c>
      <c r="H287" s="118">
        <f t="shared" si="251"/>
        <v>44979</v>
      </c>
      <c r="I287" s="118">
        <f t="shared" si="238"/>
        <v>44979</v>
      </c>
      <c r="J287" s="119">
        <f t="shared" si="246"/>
        <v>21</v>
      </c>
      <c r="K287" s="119">
        <f t="shared" si="226"/>
        <v>1</v>
      </c>
      <c r="L287" s="8">
        <f t="shared" si="247"/>
        <v>1.0002943500000001</v>
      </c>
      <c r="M287" s="120">
        <f t="shared" si="227"/>
        <v>1.0040996</v>
      </c>
      <c r="N287" s="120">
        <f t="shared" ref="N287:N350" si="257">IF(I287&gt;I286,N286*M287,N286)</f>
        <v>1.033981483570545</v>
      </c>
      <c r="O287" s="113">
        <f t="shared" si="223"/>
        <v>1.03428583</v>
      </c>
      <c r="P287" s="113">
        <f t="shared" si="239"/>
        <v>1034.28583</v>
      </c>
      <c r="Q287" s="11">
        <f t="shared" si="252"/>
        <v>0</v>
      </c>
      <c r="R287" s="30">
        <f t="shared" si="248"/>
        <v>0</v>
      </c>
      <c r="S287" s="8">
        <f t="shared" si="240"/>
        <v>0</v>
      </c>
      <c r="T287" s="122">
        <f t="shared" si="249"/>
        <v>0.12559999999999999</v>
      </c>
      <c r="U287" s="121">
        <f t="shared" si="222"/>
        <v>1</v>
      </c>
      <c r="V287" s="121">
        <v>252</v>
      </c>
      <c r="W287" s="120">
        <f t="shared" si="241"/>
        <v>1.000469619</v>
      </c>
      <c r="X287" s="113">
        <f t="shared" si="255"/>
        <v>0.48572027000000001</v>
      </c>
      <c r="Y287" s="186">
        <f t="shared" si="256"/>
        <v>0</v>
      </c>
      <c r="Z287" s="125" t="str">
        <f t="shared" si="253"/>
        <v>INCORPJ=</v>
      </c>
      <c r="AA287" s="118">
        <f t="shared" si="254"/>
        <v>44979</v>
      </c>
      <c r="AB287" s="4"/>
      <c r="AD287" s="171">
        <f>[2]Plan1!$A341</f>
        <v>47077</v>
      </c>
      <c r="AE287" s="143" t="str">
        <f>[2]Plan1!$C341</f>
        <v>Dia Nacional de Zumbi e da Consciência Negra</v>
      </c>
      <c r="AG287" s="133"/>
      <c r="AH287" s="135"/>
      <c r="AI287" s="135"/>
      <c r="AJ287" s="135"/>
      <c r="AK287" s="135"/>
      <c r="AL287" s="133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5" x14ac:dyDescent="0.2">
      <c r="A288" s="112">
        <f t="shared" si="244"/>
        <v>44949</v>
      </c>
      <c r="B288" s="113">
        <f t="shared" si="236"/>
        <v>1034.77155027</v>
      </c>
      <c r="C288" s="113">
        <f t="shared" si="250"/>
        <v>1000</v>
      </c>
      <c r="D288" s="114">
        <f t="shared" si="245"/>
        <v>6434.2</v>
      </c>
      <c r="E288" s="115">
        <f t="shared" si="224"/>
        <v>6474.09</v>
      </c>
      <c r="F288" s="116">
        <f t="shared" si="225"/>
        <v>44915</v>
      </c>
      <c r="G288" s="117">
        <f t="shared" si="237"/>
        <v>6.199682944266538E-3</v>
      </c>
      <c r="H288" s="118">
        <f t="shared" si="251"/>
        <v>44979</v>
      </c>
      <c r="I288" s="118">
        <f t="shared" si="238"/>
        <v>44979</v>
      </c>
      <c r="J288" s="119">
        <f t="shared" si="246"/>
        <v>21</v>
      </c>
      <c r="K288" s="119">
        <f t="shared" si="226"/>
        <v>1</v>
      </c>
      <c r="L288" s="8">
        <f t="shared" si="247"/>
        <v>1.0002943500000001</v>
      </c>
      <c r="M288" s="120">
        <f t="shared" si="227"/>
        <v>1.0040996</v>
      </c>
      <c r="N288" s="120">
        <f t="shared" si="257"/>
        <v>1.033981483570545</v>
      </c>
      <c r="O288" s="113">
        <f t="shared" si="223"/>
        <v>1.03428583</v>
      </c>
      <c r="P288" s="113">
        <f t="shared" si="239"/>
        <v>1034.28583</v>
      </c>
      <c r="Q288" s="11">
        <f t="shared" si="252"/>
        <v>0</v>
      </c>
      <c r="R288" s="30">
        <f t="shared" si="248"/>
        <v>0</v>
      </c>
      <c r="S288" s="8">
        <f t="shared" si="240"/>
        <v>0</v>
      </c>
      <c r="T288" s="122">
        <f t="shared" si="249"/>
        <v>0.12559999999999999</v>
      </c>
      <c r="U288" s="121">
        <f t="shared" si="222"/>
        <v>1</v>
      </c>
      <c r="V288" s="121">
        <v>252</v>
      </c>
      <c r="W288" s="120">
        <f t="shared" si="241"/>
        <v>1.000469619</v>
      </c>
      <c r="X288" s="113">
        <f t="shared" si="255"/>
        <v>0.48572027000000001</v>
      </c>
      <c r="Y288" s="186">
        <f t="shared" si="256"/>
        <v>0</v>
      </c>
      <c r="Z288" s="125" t="str">
        <f t="shared" si="253"/>
        <v>INCORPJ=</v>
      </c>
      <c r="AA288" s="118">
        <f t="shared" si="254"/>
        <v>44979</v>
      </c>
      <c r="AB288" s="4"/>
      <c r="AD288" s="171">
        <f>[2]Plan1!$A342</f>
        <v>47112</v>
      </c>
      <c r="AE288" s="143" t="str">
        <f>[2]Plan1!$C342</f>
        <v>Natal</v>
      </c>
      <c r="AG288" s="133"/>
      <c r="AH288" s="135"/>
      <c r="AI288" s="135"/>
      <c r="AJ288" s="135"/>
      <c r="AK288" s="135"/>
      <c r="AL288" s="133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5" x14ac:dyDescent="0.2">
      <c r="A289" s="112">
        <f t="shared" si="244"/>
        <v>44950</v>
      </c>
      <c r="B289" s="113">
        <f t="shared" si="236"/>
        <v>1035.56223514</v>
      </c>
      <c r="C289" s="113">
        <f t="shared" si="250"/>
        <v>1000</v>
      </c>
      <c r="D289" s="114">
        <f t="shared" si="245"/>
        <v>6434.2</v>
      </c>
      <c r="E289" s="115">
        <f t="shared" si="224"/>
        <v>6474.09</v>
      </c>
      <c r="F289" s="116">
        <f t="shared" si="225"/>
        <v>44915</v>
      </c>
      <c r="G289" s="117">
        <f t="shared" si="237"/>
        <v>6.199682944266538E-3</v>
      </c>
      <c r="H289" s="118">
        <f t="shared" si="251"/>
        <v>44979</v>
      </c>
      <c r="I289" s="118">
        <f t="shared" si="238"/>
        <v>44979</v>
      </c>
      <c r="J289" s="119">
        <f t="shared" si="246"/>
        <v>21</v>
      </c>
      <c r="K289" s="119">
        <f t="shared" si="226"/>
        <v>2</v>
      </c>
      <c r="L289" s="8">
        <f t="shared" si="247"/>
        <v>1.0005887899999999</v>
      </c>
      <c r="M289" s="120">
        <f t="shared" si="227"/>
        <v>1.0040996</v>
      </c>
      <c r="N289" s="120">
        <f t="shared" si="257"/>
        <v>1.033981483570545</v>
      </c>
      <c r="O289" s="113">
        <f t="shared" si="223"/>
        <v>1.03459028</v>
      </c>
      <c r="P289" s="113">
        <f t="shared" si="239"/>
        <v>1034.5902799999999</v>
      </c>
      <c r="Q289" s="11">
        <f t="shared" si="252"/>
        <v>0</v>
      </c>
      <c r="R289" s="30">
        <f t="shared" si="248"/>
        <v>0</v>
      </c>
      <c r="S289" s="8">
        <f t="shared" si="240"/>
        <v>0</v>
      </c>
      <c r="T289" s="122">
        <f t="shared" si="249"/>
        <v>0.12559999999999999</v>
      </c>
      <c r="U289" s="121">
        <f t="shared" si="222"/>
        <v>2</v>
      </c>
      <c r="V289" s="121">
        <v>252</v>
      </c>
      <c r="W289" s="120">
        <f t="shared" si="241"/>
        <v>1.000939459</v>
      </c>
      <c r="X289" s="113">
        <f t="shared" si="255"/>
        <v>0.97195514000000005</v>
      </c>
      <c r="Y289" s="186">
        <f t="shared" si="256"/>
        <v>0</v>
      </c>
      <c r="Z289" s="125" t="str">
        <f t="shared" si="253"/>
        <v>INCORPJ=</v>
      </c>
      <c r="AA289" s="118">
        <f t="shared" si="254"/>
        <v>44979</v>
      </c>
      <c r="AB289" s="4"/>
      <c r="AD289" s="171">
        <f>[2]Plan1!$A343</f>
        <v>47119</v>
      </c>
      <c r="AE289" s="143" t="str">
        <f>[2]Plan1!$C343</f>
        <v>Confraternização Universal</v>
      </c>
      <c r="AG289" s="133"/>
      <c r="AH289" s="135"/>
      <c r="AI289" s="135"/>
      <c r="AJ289" s="135"/>
      <c r="AK289" s="135"/>
      <c r="AL289" s="133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5" x14ac:dyDescent="0.2">
      <c r="A290" s="112">
        <f t="shared" si="244"/>
        <v>44951</v>
      </c>
      <c r="B290" s="113">
        <f t="shared" si="236"/>
        <v>1036.3535239099999</v>
      </c>
      <c r="C290" s="113">
        <f t="shared" si="250"/>
        <v>1000</v>
      </c>
      <c r="D290" s="114">
        <f t="shared" si="245"/>
        <v>6434.2</v>
      </c>
      <c r="E290" s="115">
        <f t="shared" si="224"/>
        <v>6474.09</v>
      </c>
      <c r="F290" s="116">
        <f t="shared" si="225"/>
        <v>44915</v>
      </c>
      <c r="G290" s="117">
        <f t="shared" si="237"/>
        <v>6.199682944266538E-3</v>
      </c>
      <c r="H290" s="118">
        <f t="shared" si="251"/>
        <v>44979</v>
      </c>
      <c r="I290" s="118">
        <f t="shared" si="238"/>
        <v>44979</v>
      </c>
      <c r="J290" s="119">
        <f t="shared" si="246"/>
        <v>21</v>
      </c>
      <c r="K290" s="119">
        <f t="shared" si="226"/>
        <v>3</v>
      </c>
      <c r="L290" s="8">
        <f t="shared" si="247"/>
        <v>1.00088332</v>
      </c>
      <c r="M290" s="120">
        <f t="shared" si="227"/>
        <v>1.0040996</v>
      </c>
      <c r="N290" s="120">
        <f t="shared" si="257"/>
        <v>1.033981483570545</v>
      </c>
      <c r="O290" s="113">
        <f t="shared" si="223"/>
        <v>1.0348948200000001</v>
      </c>
      <c r="P290" s="113">
        <f t="shared" si="239"/>
        <v>1034.89482</v>
      </c>
      <c r="Q290" s="11">
        <f t="shared" si="252"/>
        <v>0</v>
      </c>
      <c r="R290" s="30">
        <f t="shared" si="248"/>
        <v>0</v>
      </c>
      <c r="S290" s="8">
        <f t="shared" si="240"/>
        <v>0</v>
      </c>
      <c r="T290" s="122">
        <f t="shared" si="249"/>
        <v>0.12559999999999999</v>
      </c>
      <c r="U290" s="121">
        <f t="shared" si="222"/>
        <v>3</v>
      </c>
      <c r="V290" s="121">
        <v>252</v>
      </c>
      <c r="W290" s="120">
        <f t="shared" si="241"/>
        <v>1.0014095190000001</v>
      </c>
      <c r="X290" s="113">
        <f t="shared" si="255"/>
        <v>1.4587039100000001</v>
      </c>
      <c r="Y290" s="186">
        <f t="shared" si="256"/>
        <v>0</v>
      </c>
      <c r="Z290" s="125" t="str">
        <f t="shared" si="253"/>
        <v>INCORPJ=</v>
      </c>
      <c r="AA290" s="118">
        <f t="shared" si="254"/>
        <v>44979</v>
      </c>
      <c r="AB290" s="4"/>
      <c r="AD290" s="171">
        <f>[2]Plan1!$A344</f>
        <v>47161</v>
      </c>
      <c r="AE290" s="143" t="str">
        <f>[2]Plan1!$C344</f>
        <v>Carnaval</v>
      </c>
      <c r="AG290" s="133"/>
      <c r="AH290" s="135"/>
      <c r="AI290" s="135"/>
      <c r="AJ290" s="135"/>
      <c r="AK290" s="135"/>
      <c r="AL290" s="133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5" x14ac:dyDescent="0.2">
      <c r="A291" s="112">
        <f t="shared" si="244"/>
        <v>44952</v>
      </c>
      <c r="B291" s="113">
        <f t="shared" si="236"/>
        <v>1037.1454079</v>
      </c>
      <c r="C291" s="113">
        <f t="shared" si="250"/>
        <v>1000</v>
      </c>
      <c r="D291" s="114">
        <f t="shared" si="245"/>
        <v>6434.2</v>
      </c>
      <c r="E291" s="115">
        <f t="shared" si="224"/>
        <v>6474.09</v>
      </c>
      <c r="F291" s="116">
        <f t="shared" si="225"/>
        <v>44915</v>
      </c>
      <c r="G291" s="117">
        <f t="shared" si="237"/>
        <v>6.199682944266538E-3</v>
      </c>
      <c r="H291" s="118">
        <f t="shared" si="251"/>
        <v>44979</v>
      </c>
      <c r="I291" s="118">
        <f t="shared" si="238"/>
        <v>44979</v>
      </c>
      <c r="J291" s="119">
        <f t="shared" si="246"/>
        <v>21</v>
      </c>
      <c r="K291" s="119">
        <f t="shared" si="226"/>
        <v>4</v>
      </c>
      <c r="L291" s="8">
        <f t="shared" si="247"/>
        <v>1.0011779300000001</v>
      </c>
      <c r="M291" s="120">
        <f t="shared" si="227"/>
        <v>1.0040996</v>
      </c>
      <c r="N291" s="120">
        <f t="shared" si="257"/>
        <v>1.033981483570545</v>
      </c>
      <c r="O291" s="113">
        <f t="shared" si="223"/>
        <v>1.03519944</v>
      </c>
      <c r="P291" s="113">
        <f t="shared" si="239"/>
        <v>1035.1994400000001</v>
      </c>
      <c r="Q291" s="11">
        <f t="shared" si="252"/>
        <v>0</v>
      </c>
      <c r="R291" s="30">
        <f t="shared" si="248"/>
        <v>0</v>
      </c>
      <c r="S291" s="8">
        <f t="shared" si="240"/>
        <v>0</v>
      </c>
      <c r="T291" s="122">
        <f t="shared" si="249"/>
        <v>0.12559999999999999</v>
      </c>
      <c r="U291" s="121">
        <f t="shared" si="222"/>
        <v>4</v>
      </c>
      <c r="V291" s="121">
        <v>252</v>
      </c>
      <c r="W291" s="120">
        <f t="shared" si="241"/>
        <v>1.0018798</v>
      </c>
      <c r="X291" s="113">
        <f t="shared" si="255"/>
        <v>1.9459679000000001</v>
      </c>
      <c r="Y291" s="186">
        <f t="shared" si="256"/>
        <v>0</v>
      </c>
      <c r="Z291" s="125" t="str">
        <f t="shared" si="253"/>
        <v>INCORPJ=</v>
      </c>
      <c r="AA291" s="118">
        <f t="shared" si="254"/>
        <v>44979</v>
      </c>
      <c r="AB291" s="4"/>
      <c r="AD291" s="171">
        <f>[2]Plan1!$A345</f>
        <v>47162</v>
      </c>
      <c r="AE291" s="143" t="str">
        <f>[2]Plan1!$C345</f>
        <v>Carnaval</v>
      </c>
      <c r="AG291" s="133"/>
      <c r="AH291" s="135"/>
      <c r="AI291" s="135"/>
      <c r="AJ291" s="135"/>
      <c r="AK291" s="135"/>
      <c r="AL291" s="133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5" x14ac:dyDescent="0.2">
      <c r="A292" s="112">
        <f t="shared" si="244"/>
        <v>44953</v>
      </c>
      <c r="B292" s="113">
        <f t="shared" si="236"/>
        <v>1037.93790749</v>
      </c>
      <c r="C292" s="113">
        <f t="shared" si="250"/>
        <v>1000</v>
      </c>
      <c r="D292" s="114">
        <f t="shared" si="245"/>
        <v>6434.2</v>
      </c>
      <c r="E292" s="115">
        <f t="shared" si="224"/>
        <v>6474.09</v>
      </c>
      <c r="F292" s="116">
        <f t="shared" si="225"/>
        <v>44915</v>
      </c>
      <c r="G292" s="117">
        <f t="shared" si="237"/>
        <v>6.199682944266538E-3</v>
      </c>
      <c r="H292" s="118">
        <f t="shared" si="251"/>
        <v>44979</v>
      </c>
      <c r="I292" s="118">
        <f t="shared" si="238"/>
        <v>44979</v>
      </c>
      <c r="J292" s="119">
        <f t="shared" si="246"/>
        <v>21</v>
      </c>
      <c r="K292" s="119">
        <f t="shared" si="226"/>
        <v>5</v>
      </c>
      <c r="L292" s="8">
        <f t="shared" si="247"/>
        <v>1.00147264</v>
      </c>
      <c r="M292" s="120">
        <f t="shared" si="227"/>
        <v>1.0040996</v>
      </c>
      <c r="N292" s="120">
        <f t="shared" si="257"/>
        <v>1.033981483570545</v>
      </c>
      <c r="O292" s="113">
        <f t="shared" si="223"/>
        <v>1.0355041599999999</v>
      </c>
      <c r="P292" s="113">
        <f t="shared" si="239"/>
        <v>1035.50416</v>
      </c>
      <c r="Q292" s="11">
        <f t="shared" si="252"/>
        <v>0</v>
      </c>
      <c r="R292" s="30">
        <f t="shared" si="248"/>
        <v>0</v>
      </c>
      <c r="S292" s="8">
        <f t="shared" si="240"/>
        <v>0</v>
      </c>
      <c r="T292" s="122">
        <f t="shared" si="249"/>
        <v>0.12559999999999999</v>
      </c>
      <c r="U292" s="121">
        <f t="shared" si="222"/>
        <v>5</v>
      </c>
      <c r="V292" s="121">
        <v>252</v>
      </c>
      <c r="W292" s="120">
        <f t="shared" si="241"/>
        <v>1.002350302</v>
      </c>
      <c r="X292" s="113">
        <f t="shared" si="255"/>
        <v>2.43374749</v>
      </c>
      <c r="Y292" s="186">
        <f t="shared" si="256"/>
        <v>0</v>
      </c>
      <c r="Z292" s="125" t="str">
        <f t="shared" si="253"/>
        <v>INCORPJ=</v>
      </c>
      <c r="AA292" s="118">
        <f t="shared" si="254"/>
        <v>44979</v>
      </c>
      <c r="AB292" s="4"/>
      <c r="AD292" s="171">
        <f>[2]Plan1!$A346</f>
        <v>47207</v>
      </c>
      <c r="AE292" s="143" t="str">
        <f>[2]Plan1!$C346</f>
        <v>Paixão de Cristo</v>
      </c>
      <c r="AG292" s="133"/>
      <c r="AH292" s="135"/>
      <c r="AI292" s="135"/>
      <c r="AJ292" s="135"/>
      <c r="AK292" s="135"/>
      <c r="AL292" s="133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5" x14ac:dyDescent="0.2">
      <c r="A293" s="112">
        <f t="shared" si="244"/>
        <v>44954</v>
      </c>
      <c r="B293" s="113">
        <f t="shared" si="236"/>
        <v>1038.73100297</v>
      </c>
      <c r="C293" s="113">
        <f t="shared" si="250"/>
        <v>1000</v>
      </c>
      <c r="D293" s="114">
        <f t="shared" si="245"/>
        <v>6434.2</v>
      </c>
      <c r="E293" s="115">
        <f t="shared" si="224"/>
        <v>6474.09</v>
      </c>
      <c r="F293" s="116">
        <f t="shared" si="225"/>
        <v>44915</v>
      </c>
      <c r="G293" s="117">
        <f t="shared" si="237"/>
        <v>6.199682944266538E-3</v>
      </c>
      <c r="H293" s="118">
        <f t="shared" si="251"/>
        <v>44979</v>
      </c>
      <c r="I293" s="118">
        <f t="shared" si="238"/>
        <v>44979</v>
      </c>
      <c r="J293" s="119">
        <f t="shared" si="246"/>
        <v>21</v>
      </c>
      <c r="K293" s="119">
        <f t="shared" si="226"/>
        <v>6</v>
      </c>
      <c r="L293" s="8">
        <f t="shared" si="247"/>
        <v>1.00176742</v>
      </c>
      <c r="M293" s="120">
        <f t="shared" si="227"/>
        <v>1.0040996</v>
      </c>
      <c r="N293" s="120">
        <f t="shared" si="257"/>
        <v>1.033981483570545</v>
      </c>
      <c r="O293" s="113">
        <f t="shared" si="223"/>
        <v>1.03580896</v>
      </c>
      <c r="P293" s="113">
        <f t="shared" si="239"/>
        <v>1035.8089600000001</v>
      </c>
      <c r="Q293" s="11">
        <f t="shared" si="252"/>
        <v>0</v>
      </c>
      <c r="R293" s="30">
        <f t="shared" si="248"/>
        <v>0</v>
      </c>
      <c r="S293" s="8">
        <f t="shared" si="240"/>
        <v>0</v>
      </c>
      <c r="T293" s="122">
        <f t="shared" si="249"/>
        <v>0.12559999999999999</v>
      </c>
      <c r="U293" s="121">
        <f t="shared" ref="U293:U356" si="258">IF(Q292&gt;0,1,IF(K293=K292,U292,U292+1))</f>
        <v>6</v>
      </c>
      <c r="V293" s="121">
        <v>252</v>
      </c>
      <c r="W293" s="120">
        <f t="shared" si="241"/>
        <v>1.002821025</v>
      </c>
      <c r="X293" s="113">
        <f t="shared" si="255"/>
        <v>2.9220429700000001</v>
      </c>
      <c r="Y293" s="186">
        <f t="shared" si="256"/>
        <v>0</v>
      </c>
      <c r="Z293" s="125" t="str">
        <f t="shared" si="253"/>
        <v>INCORPJ=</v>
      </c>
      <c r="AA293" s="118">
        <f t="shared" si="254"/>
        <v>44979</v>
      </c>
      <c r="AB293" s="4"/>
      <c r="AD293" s="171">
        <f>[2]Plan1!$A347</f>
        <v>47229</v>
      </c>
      <c r="AE293" s="143" t="str">
        <f>[2]Plan1!$C347</f>
        <v>Tiradentes</v>
      </c>
      <c r="AG293" s="133"/>
      <c r="AH293" s="135"/>
      <c r="AI293" s="135"/>
      <c r="AJ293" s="135"/>
      <c r="AK293" s="135"/>
      <c r="AL293" s="133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5" x14ac:dyDescent="0.2">
      <c r="A294" s="112">
        <f t="shared" si="244"/>
        <v>44955</v>
      </c>
      <c r="B294" s="113">
        <f t="shared" si="236"/>
        <v>1038.73100297</v>
      </c>
      <c r="C294" s="113">
        <f t="shared" si="250"/>
        <v>1000</v>
      </c>
      <c r="D294" s="114">
        <f t="shared" si="245"/>
        <v>6434.2</v>
      </c>
      <c r="E294" s="115">
        <f t="shared" si="224"/>
        <v>6474.09</v>
      </c>
      <c r="F294" s="116">
        <f t="shared" si="225"/>
        <v>44915</v>
      </c>
      <c r="G294" s="117">
        <f t="shared" si="237"/>
        <v>6.199682944266538E-3</v>
      </c>
      <c r="H294" s="118">
        <f t="shared" si="251"/>
        <v>44979</v>
      </c>
      <c r="I294" s="118">
        <f t="shared" si="238"/>
        <v>44979</v>
      </c>
      <c r="J294" s="119">
        <f t="shared" si="246"/>
        <v>21</v>
      </c>
      <c r="K294" s="119">
        <f t="shared" si="226"/>
        <v>6</v>
      </c>
      <c r="L294" s="8">
        <f t="shared" si="247"/>
        <v>1.00176742</v>
      </c>
      <c r="M294" s="120">
        <f t="shared" si="227"/>
        <v>1.0040996</v>
      </c>
      <c r="N294" s="120">
        <f t="shared" si="257"/>
        <v>1.033981483570545</v>
      </c>
      <c r="O294" s="113">
        <f t="shared" si="223"/>
        <v>1.03580896</v>
      </c>
      <c r="P294" s="113">
        <f t="shared" si="239"/>
        <v>1035.8089600000001</v>
      </c>
      <c r="Q294" s="11">
        <f t="shared" si="252"/>
        <v>0</v>
      </c>
      <c r="R294" s="30">
        <f t="shared" si="248"/>
        <v>0</v>
      </c>
      <c r="S294" s="8">
        <f t="shared" si="240"/>
        <v>0</v>
      </c>
      <c r="T294" s="122">
        <f t="shared" si="249"/>
        <v>0.12559999999999999</v>
      </c>
      <c r="U294" s="121">
        <f t="shared" si="258"/>
        <v>6</v>
      </c>
      <c r="V294" s="121">
        <v>252</v>
      </c>
      <c r="W294" s="120">
        <f t="shared" si="241"/>
        <v>1.002821025</v>
      </c>
      <c r="X294" s="113">
        <f t="shared" si="255"/>
        <v>2.9220429700000001</v>
      </c>
      <c r="Y294" s="186">
        <f t="shared" si="256"/>
        <v>0</v>
      </c>
      <c r="Z294" s="125" t="str">
        <f t="shared" si="253"/>
        <v>INCORPJ=</v>
      </c>
      <c r="AA294" s="118">
        <f t="shared" si="254"/>
        <v>44979</v>
      </c>
      <c r="AB294" s="4"/>
      <c r="AD294" s="171">
        <f>[2]Plan1!$A348</f>
        <v>47239</v>
      </c>
      <c r="AE294" s="143" t="str">
        <f>[2]Plan1!$C348</f>
        <v>Dia do Trabalho</v>
      </c>
      <c r="AG294" s="133"/>
      <c r="AH294" s="135"/>
      <c r="AI294" s="135"/>
      <c r="AJ294" s="135"/>
      <c r="AK294" s="135"/>
      <c r="AL294" s="133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5" x14ac:dyDescent="0.2">
      <c r="A295" s="112">
        <f t="shared" si="244"/>
        <v>44956</v>
      </c>
      <c r="B295" s="113">
        <f t="shared" si="236"/>
        <v>1038.73100297</v>
      </c>
      <c r="C295" s="113">
        <f t="shared" si="250"/>
        <v>1000</v>
      </c>
      <c r="D295" s="114">
        <f t="shared" si="245"/>
        <v>6434.2</v>
      </c>
      <c r="E295" s="115">
        <f t="shared" si="224"/>
        <v>6474.09</v>
      </c>
      <c r="F295" s="116">
        <f t="shared" si="225"/>
        <v>44915</v>
      </c>
      <c r="G295" s="117">
        <f t="shared" si="237"/>
        <v>6.199682944266538E-3</v>
      </c>
      <c r="H295" s="118">
        <f t="shared" si="251"/>
        <v>44979</v>
      </c>
      <c r="I295" s="118">
        <f t="shared" si="238"/>
        <v>44979</v>
      </c>
      <c r="J295" s="119">
        <f t="shared" si="246"/>
        <v>21</v>
      </c>
      <c r="K295" s="119">
        <f t="shared" si="226"/>
        <v>6</v>
      </c>
      <c r="L295" s="8">
        <f t="shared" si="247"/>
        <v>1.00176742</v>
      </c>
      <c r="M295" s="120">
        <f t="shared" si="227"/>
        <v>1.0040996</v>
      </c>
      <c r="N295" s="120">
        <f t="shared" si="257"/>
        <v>1.033981483570545</v>
      </c>
      <c r="O295" s="113">
        <f t="shared" si="223"/>
        <v>1.03580896</v>
      </c>
      <c r="P295" s="113">
        <f t="shared" si="239"/>
        <v>1035.8089600000001</v>
      </c>
      <c r="Q295" s="11">
        <f t="shared" si="252"/>
        <v>0</v>
      </c>
      <c r="R295" s="30">
        <f t="shared" si="248"/>
        <v>0</v>
      </c>
      <c r="S295" s="8">
        <f t="shared" si="240"/>
        <v>0</v>
      </c>
      <c r="T295" s="122">
        <f t="shared" si="249"/>
        <v>0.12559999999999999</v>
      </c>
      <c r="U295" s="121">
        <f t="shared" si="258"/>
        <v>6</v>
      </c>
      <c r="V295" s="121">
        <v>252</v>
      </c>
      <c r="W295" s="120">
        <f t="shared" si="241"/>
        <v>1.002821025</v>
      </c>
      <c r="X295" s="113">
        <f t="shared" si="255"/>
        <v>2.9220429700000001</v>
      </c>
      <c r="Y295" s="186">
        <f t="shared" si="256"/>
        <v>0</v>
      </c>
      <c r="Z295" s="125" t="str">
        <f t="shared" si="253"/>
        <v>INCORPJ=</v>
      </c>
      <c r="AA295" s="118">
        <f t="shared" si="254"/>
        <v>44979</v>
      </c>
      <c r="AB295" s="4"/>
      <c r="AD295" s="171">
        <f>[2]Plan1!$A349</f>
        <v>47269</v>
      </c>
      <c r="AE295" s="143" t="str">
        <f>[2]Plan1!$C349</f>
        <v>Corpus Christi</v>
      </c>
      <c r="AG295" s="133"/>
      <c r="AH295" s="135"/>
      <c r="AI295" s="135"/>
      <c r="AJ295" s="135"/>
      <c r="AK295" s="135"/>
      <c r="AL295" s="133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5" x14ac:dyDescent="0.2">
      <c r="A296" s="112">
        <f t="shared" si="244"/>
        <v>44957</v>
      </c>
      <c r="B296" s="113">
        <f t="shared" si="236"/>
        <v>1039.52471367</v>
      </c>
      <c r="C296" s="113">
        <f t="shared" si="250"/>
        <v>1000</v>
      </c>
      <c r="D296" s="114">
        <f t="shared" si="245"/>
        <v>6434.2</v>
      </c>
      <c r="E296" s="115">
        <f t="shared" si="224"/>
        <v>6474.09</v>
      </c>
      <c r="F296" s="116">
        <f t="shared" si="225"/>
        <v>44915</v>
      </c>
      <c r="G296" s="117">
        <f t="shared" si="237"/>
        <v>6.199682944266538E-3</v>
      </c>
      <c r="H296" s="118">
        <f t="shared" si="251"/>
        <v>44979</v>
      </c>
      <c r="I296" s="118">
        <f t="shared" si="238"/>
        <v>44979</v>
      </c>
      <c r="J296" s="119">
        <f t="shared" si="246"/>
        <v>21</v>
      </c>
      <c r="K296" s="119">
        <f t="shared" si="226"/>
        <v>7</v>
      </c>
      <c r="L296" s="8">
        <f t="shared" si="247"/>
        <v>1.0020623</v>
      </c>
      <c r="M296" s="120">
        <f t="shared" si="227"/>
        <v>1.0040996</v>
      </c>
      <c r="N296" s="120">
        <f t="shared" si="257"/>
        <v>1.033981483570545</v>
      </c>
      <c r="O296" s="113">
        <f t="shared" si="223"/>
        <v>1.0361138599999999</v>
      </c>
      <c r="P296" s="113">
        <f t="shared" si="239"/>
        <v>1036.1138599999999</v>
      </c>
      <c r="Q296" s="11">
        <f t="shared" si="252"/>
        <v>0</v>
      </c>
      <c r="R296" s="30">
        <f t="shared" si="248"/>
        <v>0</v>
      </c>
      <c r="S296" s="8">
        <f t="shared" si="240"/>
        <v>0</v>
      </c>
      <c r="T296" s="122">
        <f t="shared" si="249"/>
        <v>0.12559999999999999</v>
      </c>
      <c r="U296" s="121">
        <f t="shared" si="258"/>
        <v>7</v>
      </c>
      <c r="V296" s="121">
        <v>252</v>
      </c>
      <c r="W296" s="120">
        <f t="shared" si="241"/>
        <v>1.0032919680000001</v>
      </c>
      <c r="X296" s="113">
        <f t="shared" si="255"/>
        <v>3.4108536699999998</v>
      </c>
      <c r="Y296" s="186">
        <f t="shared" si="256"/>
        <v>0</v>
      </c>
      <c r="Z296" s="125" t="str">
        <f t="shared" si="253"/>
        <v>INCORPJ=</v>
      </c>
      <c r="AA296" s="118">
        <f t="shared" si="254"/>
        <v>44979</v>
      </c>
      <c r="AB296" s="4"/>
      <c r="AD296" s="171">
        <f>[2]Plan1!$A350</f>
        <v>47368</v>
      </c>
      <c r="AE296" s="143" t="str">
        <f>[2]Plan1!$C350</f>
        <v>Independência do Brasil</v>
      </c>
      <c r="AG296" s="133"/>
      <c r="AH296" s="135"/>
      <c r="AI296" s="135"/>
      <c r="AJ296" s="135"/>
      <c r="AK296" s="135"/>
      <c r="AL296" s="133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5" x14ac:dyDescent="0.2">
      <c r="A297" s="112">
        <f t="shared" si="244"/>
        <v>44958</v>
      </c>
      <c r="B297" s="113">
        <f t="shared" si="236"/>
        <v>1040.31902193</v>
      </c>
      <c r="C297" s="113">
        <f t="shared" si="250"/>
        <v>1000</v>
      </c>
      <c r="D297" s="114">
        <f t="shared" si="245"/>
        <v>6434.2</v>
      </c>
      <c r="E297" s="115">
        <f t="shared" si="224"/>
        <v>6474.09</v>
      </c>
      <c r="F297" s="116">
        <f t="shared" si="225"/>
        <v>44915</v>
      </c>
      <c r="G297" s="117">
        <f t="shared" si="237"/>
        <v>6.199682944266538E-3</v>
      </c>
      <c r="H297" s="118">
        <f t="shared" si="251"/>
        <v>44979</v>
      </c>
      <c r="I297" s="118">
        <f t="shared" si="238"/>
        <v>44979</v>
      </c>
      <c r="J297" s="119">
        <f t="shared" si="246"/>
        <v>21</v>
      </c>
      <c r="K297" s="119">
        <f t="shared" si="226"/>
        <v>8</v>
      </c>
      <c r="L297" s="8">
        <f t="shared" si="247"/>
        <v>1.0023572599999999</v>
      </c>
      <c r="M297" s="120">
        <f t="shared" si="227"/>
        <v>1.0040996</v>
      </c>
      <c r="N297" s="120">
        <f t="shared" si="257"/>
        <v>1.033981483570545</v>
      </c>
      <c r="O297" s="113">
        <f t="shared" ref="O297:O360" si="259">TRUNC(TRUNC((L297*N297),15),8)</f>
        <v>1.0364188400000001</v>
      </c>
      <c r="P297" s="113">
        <f t="shared" si="239"/>
        <v>1036.41884</v>
      </c>
      <c r="Q297" s="11">
        <f t="shared" si="252"/>
        <v>0</v>
      </c>
      <c r="R297" s="30">
        <f t="shared" si="248"/>
        <v>0</v>
      </c>
      <c r="S297" s="8">
        <f t="shared" si="240"/>
        <v>0</v>
      </c>
      <c r="T297" s="122">
        <f t="shared" si="249"/>
        <v>0.12559999999999999</v>
      </c>
      <c r="U297" s="121">
        <f t="shared" si="258"/>
        <v>8</v>
      </c>
      <c r="V297" s="121">
        <v>252</v>
      </c>
      <c r="W297" s="120">
        <f t="shared" si="241"/>
        <v>1.0037631330000001</v>
      </c>
      <c r="X297" s="113">
        <f t="shared" si="255"/>
        <v>3.90018193</v>
      </c>
      <c r="Y297" s="186">
        <f t="shared" si="256"/>
        <v>0</v>
      </c>
      <c r="Z297" s="125" t="str">
        <f t="shared" si="253"/>
        <v>INCORPJ=</v>
      </c>
      <c r="AA297" s="118">
        <f t="shared" si="254"/>
        <v>44979</v>
      </c>
      <c r="AB297" s="4"/>
      <c r="AD297" s="171">
        <f>[2]Plan1!$A351</f>
        <v>47403</v>
      </c>
      <c r="AE297" s="143" t="str">
        <f>[2]Plan1!$C351</f>
        <v>Nossa Sr.a Aparecida - Padroeira do Brasil</v>
      </c>
      <c r="AG297" s="133"/>
      <c r="AH297" s="135"/>
      <c r="AI297" s="135"/>
      <c r="AJ297" s="135"/>
      <c r="AK297" s="135"/>
      <c r="AL297" s="133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5" x14ac:dyDescent="0.2">
      <c r="A298" s="112">
        <f t="shared" si="244"/>
        <v>44959</v>
      </c>
      <c r="B298" s="113">
        <f t="shared" si="236"/>
        <v>1041.11394817</v>
      </c>
      <c r="C298" s="113">
        <f t="shared" si="250"/>
        <v>1000</v>
      </c>
      <c r="D298" s="114">
        <f t="shared" si="245"/>
        <v>6434.2</v>
      </c>
      <c r="E298" s="115">
        <f t="shared" ref="E298:E361" si="260">IF($K298=1,VLOOKUP($A297,$AO$10:$AS$131,4),E297)</f>
        <v>6474.09</v>
      </c>
      <c r="F298" s="116">
        <f t="shared" ref="F298:F361" si="261">IF($K298=1,VLOOKUP($A297,$AO$10:$AS$131,5),F297)</f>
        <v>44915</v>
      </c>
      <c r="G298" s="117">
        <f t="shared" si="237"/>
        <v>6.199682944266538E-3</v>
      </c>
      <c r="H298" s="118">
        <f t="shared" si="251"/>
        <v>44979</v>
      </c>
      <c r="I298" s="118">
        <f t="shared" si="238"/>
        <v>44979</v>
      </c>
      <c r="J298" s="119">
        <f t="shared" si="246"/>
        <v>21</v>
      </c>
      <c r="K298" s="119">
        <f t="shared" ref="K298:K361" si="262">(J298-(NETWORKDAYS(A298,I298,AD$176:AD$502)-1))</f>
        <v>9</v>
      </c>
      <c r="L298" s="8">
        <f t="shared" si="247"/>
        <v>1.00265231</v>
      </c>
      <c r="M298" s="120">
        <f t="shared" ref="M298:M361" si="263">IF(I298&gt;I297,L297,M297)</f>
        <v>1.0040996</v>
      </c>
      <c r="N298" s="120">
        <f t="shared" si="257"/>
        <v>1.033981483570545</v>
      </c>
      <c r="O298" s="113">
        <f t="shared" si="259"/>
        <v>1.03672392</v>
      </c>
      <c r="P298" s="113">
        <f t="shared" si="239"/>
        <v>1036.7239199999999</v>
      </c>
      <c r="Q298" s="11">
        <f t="shared" si="252"/>
        <v>0</v>
      </c>
      <c r="R298" s="30">
        <f t="shared" si="248"/>
        <v>0</v>
      </c>
      <c r="S298" s="8">
        <f t="shared" si="240"/>
        <v>0</v>
      </c>
      <c r="T298" s="122">
        <f t="shared" si="249"/>
        <v>0.12559999999999999</v>
      </c>
      <c r="U298" s="121">
        <f t="shared" si="258"/>
        <v>9</v>
      </c>
      <c r="V298" s="121">
        <v>252</v>
      </c>
      <c r="W298" s="120">
        <f t="shared" si="241"/>
        <v>1.00423452</v>
      </c>
      <c r="X298" s="113">
        <f t="shared" si="255"/>
        <v>4.3900281699999999</v>
      </c>
      <c r="Y298" s="186">
        <f t="shared" si="256"/>
        <v>0</v>
      </c>
      <c r="Z298" s="125" t="str">
        <f t="shared" si="253"/>
        <v>INCORPJ=</v>
      </c>
      <c r="AA298" s="118">
        <f t="shared" si="254"/>
        <v>44979</v>
      </c>
      <c r="AB298" s="4"/>
      <c r="AD298" s="171">
        <f>[2]Plan1!$A352</f>
        <v>47424</v>
      </c>
      <c r="AE298" s="143" t="str">
        <f>[2]Plan1!$C352</f>
        <v>Finados</v>
      </c>
      <c r="AG298" s="133"/>
      <c r="AH298" s="135"/>
      <c r="AI298" s="135"/>
      <c r="AJ298" s="135"/>
      <c r="AK298" s="135"/>
      <c r="AL298" s="133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5" x14ac:dyDescent="0.2">
      <c r="A299" s="112">
        <f t="shared" si="244"/>
        <v>44960</v>
      </c>
      <c r="B299" s="113">
        <f t="shared" si="236"/>
        <v>1041.9094806000001</v>
      </c>
      <c r="C299" s="113">
        <f t="shared" si="250"/>
        <v>1000</v>
      </c>
      <c r="D299" s="114">
        <f t="shared" si="245"/>
        <v>6434.2</v>
      </c>
      <c r="E299" s="115">
        <f t="shared" si="260"/>
        <v>6474.09</v>
      </c>
      <c r="F299" s="116">
        <f t="shared" si="261"/>
        <v>44915</v>
      </c>
      <c r="G299" s="117">
        <f t="shared" si="237"/>
        <v>6.199682944266538E-3</v>
      </c>
      <c r="H299" s="118">
        <f t="shared" si="251"/>
        <v>44979</v>
      </c>
      <c r="I299" s="118">
        <f t="shared" si="238"/>
        <v>44979</v>
      </c>
      <c r="J299" s="119">
        <f t="shared" si="246"/>
        <v>21</v>
      </c>
      <c r="K299" s="119">
        <f t="shared" si="262"/>
        <v>10</v>
      </c>
      <c r="L299" s="8">
        <f t="shared" si="247"/>
        <v>1.00294745</v>
      </c>
      <c r="M299" s="120">
        <f t="shared" si="263"/>
        <v>1.0040996</v>
      </c>
      <c r="N299" s="120">
        <f t="shared" si="257"/>
        <v>1.033981483570545</v>
      </c>
      <c r="O299" s="113">
        <f t="shared" si="259"/>
        <v>1.0370290900000001</v>
      </c>
      <c r="P299" s="113">
        <f t="shared" si="239"/>
        <v>1037.02909</v>
      </c>
      <c r="Q299" s="11">
        <f t="shared" si="252"/>
        <v>0</v>
      </c>
      <c r="R299" s="30">
        <f t="shared" si="248"/>
        <v>0</v>
      </c>
      <c r="S299" s="8">
        <f t="shared" si="240"/>
        <v>0</v>
      </c>
      <c r="T299" s="122">
        <f t="shared" si="249"/>
        <v>0.12559999999999999</v>
      </c>
      <c r="U299" s="121">
        <f t="shared" si="258"/>
        <v>10</v>
      </c>
      <c r="V299" s="121">
        <v>252</v>
      </c>
      <c r="W299" s="120">
        <f t="shared" si="241"/>
        <v>1.0047061269999999</v>
      </c>
      <c r="X299" s="113">
        <f t="shared" si="255"/>
        <v>4.8803906000000001</v>
      </c>
      <c r="Y299" s="186">
        <f t="shared" si="256"/>
        <v>0</v>
      </c>
      <c r="Z299" s="125" t="str">
        <f t="shared" si="253"/>
        <v>INCORPJ=</v>
      </c>
      <c r="AA299" s="118">
        <f t="shared" si="254"/>
        <v>44979</v>
      </c>
      <c r="AB299" s="4"/>
      <c r="AD299" s="171">
        <f>[2]Plan1!$A353</f>
        <v>47437</v>
      </c>
      <c r="AE299" s="143" t="str">
        <f>[2]Plan1!$C353</f>
        <v>Proclamação da República</v>
      </c>
      <c r="AG299" s="133"/>
      <c r="AH299" s="135"/>
      <c r="AI299" s="135"/>
      <c r="AJ299" s="135"/>
      <c r="AK299" s="135"/>
      <c r="AL299" s="133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5" x14ac:dyDescent="0.2">
      <c r="A300" s="112">
        <f t="shared" si="244"/>
        <v>44961</v>
      </c>
      <c r="B300" s="113">
        <f t="shared" si="236"/>
        <v>1042.7056126000002</v>
      </c>
      <c r="C300" s="113">
        <f t="shared" si="250"/>
        <v>1000</v>
      </c>
      <c r="D300" s="114">
        <f t="shared" si="245"/>
        <v>6434.2</v>
      </c>
      <c r="E300" s="115">
        <f t="shared" si="260"/>
        <v>6474.09</v>
      </c>
      <c r="F300" s="116">
        <f t="shared" si="261"/>
        <v>44915</v>
      </c>
      <c r="G300" s="117">
        <f t="shared" si="237"/>
        <v>6.199682944266538E-3</v>
      </c>
      <c r="H300" s="118">
        <f t="shared" si="251"/>
        <v>44979</v>
      </c>
      <c r="I300" s="118">
        <f t="shared" si="238"/>
        <v>44979</v>
      </c>
      <c r="J300" s="119">
        <f t="shared" si="246"/>
        <v>21</v>
      </c>
      <c r="K300" s="119">
        <f t="shared" si="262"/>
        <v>11</v>
      </c>
      <c r="L300" s="8">
        <f t="shared" si="247"/>
        <v>1.0032426699999999</v>
      </c>
      <c r="M300" s="120">
        <f t="shared" si="263"/>
        <v>1.0040996</v>
      </c>
      <c r="N300" s="120">
        <f t="shared" si="257"/>
        <v>1.033981483570545</v>
      </c>
      <c r="O300" s="113">
        <f t="shared" si="259"/>
        <v>1.0373343399999999</v>
      </c>
      <c r="P300" s="113">
        <f t="shared" si="239"/>
        <v>1037.3343400000001</v>
      </c>
      <c r="Q300" s="11">
        <f t="shared" si="252"/>
        <v>0</v>
      </c>
      <c r="R300" s="30">
        <f t="shared" si="248"/>
        <v>0</v>
      </c>
      <c r="S300" s="8">
        <f t="shared" si="240"/>
        <v>0</v>
      </c>
      <c r="T300" s="122">
        <f t="shared" si="249"/>
        <v>0.12559999999999999</v>
      </c>
      <c r="U300" s="121">
        <f t="shared" si="258"/>
        <v>11</v>
      </c>
      <c r="V300" s="121">
        <v>252</v>
      </c>
      <c r="W300" s="120">
        <f t="shared" si="241"/>
        <v>1.0051779569999999</v>
      </c>
      <c r="X300" s="113">
        <f t="shared" si="255"/>
        <v>5.3712726000000002</v>
      </c>
      <c r="Y300" s="186">
        <f t="shared" si="256"/>
        <v>0</v>
      </c>
      <c r="Z300" s="125" t="str">
        <f t="shared" si="253"/>
        <v>INCORPJ=</v>
      </c>
      <c r="AA300" s="118">
        <f t="shared" si="254"/>
        <v>44979</v>
      </c>
      <c r="AB300" s="4"/>
      <c r="AD300" s="171">
        <f>[2]Plan1!$A354</f>
        <v>47442</v>
      </c>
      <c r="AE300" s="143" t="str">
        <f>[2]Plan1!$C354</f>
        <v>Dia Nacional de Zumbi e da Consciência Negra</v>
      </c>
      <c r="AG300" s="133"/>
      <c r="AH300" s="135"/>
      <c r="AI300" s="135"/>
      <c r="AJ300" s="135"/>
      <c r="AK300" s="135"/>
      <c r="AL300" s="133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5" x14ac:dyDescent="0.2">
      <c r="A301" s="112">
        <f t="shared" si="244"/>
        <v>44962</v>
      </c>
      <c r="B301" s="113">
        <f t="shared" si="236"/>
        <v>1042.7056126000002</v>
      </c>
      <c r="C301" s="113">
        <f t="shared" si="250"/>
        <v>1000</v>
      </c>
      <c r="D301" s="114">
        <f t="shared" si="245"/>
        <v>6434.2</v>
      </c>
      <c r="E301" s="115">
        <f t="shared" si="260"/>
        <v>6474.09</v>
      </c>
      <c r="F301" s="116">
        <f t="shared" si="261"/>
        <v>44915</v>
      </c>
      <c r="G301" s="117">
        <f t="shared" si="237"/>
        <v>6.199682944266538E-3</v>
      </c>
      <c r="H301" s="118">
        <f t="shared" si="251"/>
        <v>44979</v>
      </c>
      <c r="I301" s="118">
        <f t="shared" si="238"/>
        <v>44979</v>
      </c>
      <c r="J301" s="119">
        <f t="shared" si="246"/>
        <v>21</v>
      </c>
      <c r="K301" s="119">
        <f t="shared" si="262"/>
        <v>11</v>
      </c>
      <c r="L301" s="8">
        <f t="shared" si="247"/>
        <v>1.0032426699999999</v>
      </c>
      <c r="M301" s="120">
        <f t="shared" si="263"/>
        <v>1.0040996</v>
      </c>
      <c r="N301" s="120">
        <f t="shared" si="257"/>
        <v>1.033981483570545</v>
      </c>
      <c r="O301" s="113">
        <f t="shared" si="259"/>
        <v>1.0373343399999999</v>
      </c>
      <c r="P301" s="113">
        <f t="shared" si="239"/>
        <v>1037.3343400000001</v>
      </c>
      <c r="Q301" s="11">
        <f t="shared" si="252"/>
        <v>0</v>
      </c>
      <c r="R301" s="30">
        <f t="shared" si="248"/>
        <v>0</v>
      </c>
      <c r="S301" s="8">
        <f t="shared" si="240"/>
        <v>0</v>
      </c>
      <c r="T301" s="122">
        <f t="shared" si="249"/>
        <v>0.12559999999999999</v>
      </c>
      <c r="U301" s="121">
        <f t="shared" si="258"/>
        <v>11</v>
      </c>
      <c r="V301" s="121">
        <v>252</v>
      </c>
      <c r="W301" s="120">
        <f t="shared" si="241"/>
        <v>1.0051779569999999</v>
      </c>
      <c r="X301" s="113">
        <f t="shared" si="255"/>
        <v>5.3712726000000002</v>
      </c>
      <c r="Y301" s="186">
        <f t="shared" si="256"/>
        <v>0</v>
      </c>
      <c r="Z301" s="125" t="str">
        <f t="shared" si="253"/>
        <v>INCORPJ=</v>
      </c>
      <c r="AA301" s="118">
        <f t="shared" si="254"/>
        <v>44979</v>
      </c>
      <c r="AB301" s="4"/>
      <c r="AD301" s="171">
        <f>[2]Plan1!$A355</f>
        <v>47477</v>
      </c>
      <c r="AE301" s="143" t="str">
        <f>[2]Plan1!$C355</f>
        <v>Natal</v>
      </c>
      <c r="AG301" s="133"/>
      <c r="AH301" s="135"/>
      <c r="AI301" s="135"/>
      <c r="AJ301" s="135"/>
      <c r="AK301" s="135"/>
      <c r="AL301" s="133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5" x14ac:dyDescent="0.2">
      <c r="A302" s="112">
        <f t="shared" si="244"/>
        <v>44963</v>
      </c>
      <c r="B302" s="113">
        <f t="shared" si="236"/>
        <v>1042.7056126000002</v>
      </c>
      <c r="C302" s="113">
        <f t="shared" si="250"/>
        <v>1000</v>
      </c>
      <c r="D302" s="114">
        <f t="shared" si="245"/>
        <v>6434.2</v>
      </c>
      <c r="E302" s="115">
        <f t="shared" si="260"/>
        <v>6474.09</v>
      </c>
      <c r="F302" s="116">
        <f t="shared" si="261"/>
        <v>44915</v>
      </c>
      <c r="G302" s="117">
        <f t="shared" si="237"/>
        <v>6.199682944266538E-3</v>
      </c>
      <c r="H302" s="118">
        <f t="shared" si="251"/>
        <v>44979</v>
      </c>
      <c r="I302" s="118">
        <f t="shared" si="238"/>
        <v>44979</v>
      </c>
      <c r="J302" s="119">
        <f t="shared" si="246"/>
        <v>21</v>
      </c>
      <c r="K302" s="119">
        <f t="shared" si="262"/>
        <v>11</v>
      </c>
      <c r="L302" s="8">
        <f t="shared" si="247"/>
        <v>1.0032426699999999</v>
      </c>
      <c r="M302" s="120">
        <f t="shared" si="263"/>
        <v>1.0040996</v>
      </c>
      <c r="N302" s="120">
        <f t="shared" si="257"/>
        <v>1.033981483570545</v>
      </c>
      <c r="O302" s="113">
        <f t="shared" si="259"/>
        <v>1.0373343399999999</v>
      </c>
      <c r="P302" s="113">
        <f t="shared" si="239"/>
        <v>1037.3343400000001</v>
      </c>
      <c r="Q302" s="11">
        <f t="shared" si="252"/>
        <v>0</v>
      </c>
      <c r="R302" s="30">
        <f t="shared" si="248"/>
        <v>0</v>
      </c>
      <c r="S302" s="8">
        <f t="shared" si="240"/>
        <v>0</v>
      </c>
      <c r="T302" s="122">
        <f t="shared" si="249"/>
        <v>0.12559999999999999</v>
      </c>
      <c r="U302" s="121">
        <f t="shared" si="258"/>
        <v>11</v>
      </c>
      <c r="V302" s="121">
        <v>252</v>
      </c>
      <c r="W302" s="120">
        <f t="shared" si="241"/>
        <v>1.0051779569999999</v>
      </c>
      <c r="X302" s="113">
        <f t="shared" si="255"/>
        <v>5.3712726000000002</v>
      </c>
      <c r="Y302" s="186">
        <f t="shared" si="256"/>
        <v>0</v>
      </c>
      <c r="Z302" s="125" t="str">
        <f t="shared" si="253"/>
        <v>INCORPJ=</v>
      </c>
      <c r="AA302" s="118">
        <f t="shared" si="254"/>
        <v>44979</v>
      </c>
      <c r="AB302" s="4"/>
      <c r="AD302" s="171">
        <f>[2]Plan1!$A356</f>
        <v>47484</v>
      </c>
      <c r="AE302" s="143" t="str">
        <f>[2]Plan1!$C356</f>
        <v>Confraternização Universal</v>
      </c>
      <c r="AG302" s="133"/>
      <c r="AH302" s="135"/>
      <c r="AI302" s="135"/>
      <c r="AJ302" s="135"/>
      <c r="AK302" s="135"/>
      <c r="AL302" s="133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5" x14ac:dyDescent="0.2">
      <c r="A303" s="112">
        <f t="shared" si="244"/>
        <v>44964</v>
      </c>
      <c r="B303" s="113">
        <f t="shared" si="236"/>
        <v>1043.5023514500001</v>
      </c>
      <c r="C303" s="113">
        <f t="shared" si="250"/>
        <v>1000</v>
      </c>
      <c r="D303" s="114">
        <f t="shared" si="245"/>
        <v>6434.2</v>
      </c>
      <c r="E303" s="115">
        <f t="shared" si="260"/>
        <v>6474.09</v>
      </c>
      <c r="F303" s="116">
        <f t="shared" si="261"/>
        <v>44915</v>
      </c>
      <c r="G303" s="117">
        <f t="shared" si="237"/>
        <v>6.199682944266538E-3</v>
      </c>
      <c r="H303" s="118">
        <f t="shared" si="251"/>
        <v>44979</v>
      </c>
      <c r="I303" s="118">
        <f t="shared" si="238"/>
        <v>44979</v>
      </c>
      <c r="J303" s="119">
        <f t="shared" si="246"/>
        <v>21</v>
      </c>
      <c r="K303" s="119">
        <f t="shared" si="262"/>
        <v>12</v>
      </c>
      <c r="L303" s="8">
        <f t="shared" si="247"/>
        <v>1.0035379799999999</v>
      </c>
      <c r="M303" s="120">
        <f t="shared" si="263"/>
        <v>1.0040996</v>
      </c>
      <c r="N303" s="120">
        <f t="shared" si="257"/>
        <v>1.033981483570545</v>
      </c>
      <c r="O303" s="113">
        <f t="shared" si="259"/>
        <v>1.0376396800000001</v>
      </c>
      <c r="P303" s="113">
        <f t="shared" si="239"/>
        <v>1037.63968</v>
      </c>
      <c r="Q303" s="11">
        <f t="shared" si="252"/>
        <v>0</v>
      </c>
      <c r="R303" s="30">
        <f t="shared" si="248"/>
        <v>0</v>
      </c>
      <c r="S303" s="8">
        <f t="shared" si="240"/>
        <v>0</v>
      </c>
      <c r="T303" s="122">
        <f t="shared" si="249"/>
        <v>0.12559999999999999</v>
      </c>
      <c r="U303" s="121">
        <f t="shared" si="258"/>
        <v>12</v>
      </c>
      <c r="V303" s="121">
        <v>252</v>
      </c>
      <c r="W303" s="120">
        <f t="shared" si="241"/>
        <v>1.0056500070000001</v>
      </c>
      <c r="X303" s="113">
        <f t="shared" si="255"/>
        <v>5.8626714499999997</v>
      </c>
      <c r="Y303" s="186">
        <f t="shared" si="256"/>
        <v>0</v>
      </c>
      <c r="Z303" s="125" t="str">
        <f t="shared" si="253"/>
        <v>INCORPJ=</v>
      </c>
      <c r="AA303" s="118">
        <f t="shared" si="254"/>
        <v>44979</v>
      </c>
      <c r="AB303" s="4"/>
      <c r="AD303" s="171">
        <f>[2]Plan1!$A357</f>
        <v>47546</v>
      </c>
      <c r="AE303" s="143" t="str">
        <f>[2]Plan1!$C357</f>
        <v>Carnaval</v>
      </c>
      <c r="AG303" s="133"/>
      <c r="AH303" s="135"/>
      <c r="AI303" s="135"/>
      <c r="AJ303" s="135"/>
      <c r="AK303" s="135"/>
      <c r="AL303" s="133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5" x14ac:dyDescent="0.2">
      <c r="A304" s="112">
        <f t="shared" si="244"/>
        <v>44965</v>
      </c>
      <c r="B304" s="113">
        <f t="shared" si="236"/>
        <v>1044.29970058</v>
      </c>
      <c r="C304" s="113">
        <f t="shared" si="250"/>
        <v>1000</v>
      </c>
      <c r="D304" s="114">
        <f t="shared" si="245"/>
        <v>6434.2</v>
      </c>
      <c r="E304" s="115">
        <f t="shared" si="260"/>
        <v>6474.09</v>
      </c>
      <c r="F304" s="116">
        <f t="shared" si="261"/>
        <v>44915</v>
      </c>
      <c r="G304" s="117">
        <f t="shared" si="237"/>
        <v>6.199682944266538E-3</v>
      </c>
      <c r="H304" s="118">
        <f t="shared" si="251"/>
        <v>44979</v>
      </c>
      <c r="I304" s="118">
        <f t="shared" si="238"/>
        <v>44979</v>
      </c>
      <c r="J304" s="119">
        <f t="shared" si="246"/>
        <v>21</v>
      </c>
      <c r="K304" s="119">
        <f t="shared" si="262"/>
        <v>13</v>
      </c>
      <c r="L304" s="8">
        <f t="shared" si="247"/>
        <v>1.0038333699999999</v>
      </c>
      <c r="M304" s="120">
        <f t="shared" si="263"/>
        <v>1.0040996</v>
      </c>
      <c r="N304" s="120">
        <f t="shared" si="257"/>
        <v>1.033981483570545</v>
      </c>
      <c r="O304" s="113">
        <f t="shared" si="259"/>
        <v>1.0379451099999999</v>
      </c>
      <c r="P304" s="113">
        <f t="shared" si="239"/>
        <v>1037.9451100000001</v>
      </c>
      <c r="Q304" s="11">
        <f t="shared" si="252"/>
        <v>0</v>
      </c>
      <c r="R304" s="30">
        <f t="shared" si="248"/>
        <v>0</v>
      </c>
      <c r="S304" s="8">
        <f t="shared" si="240"/>
        <v>0</v>
      </c>
      <c r="T304" s="122">
        <f t="shared" si="249"/>
        <v>0.12559999999999999</v>
      </c>
      <c r="U304" s="121">
        <f t="shared" si="258"/>
        <v>13</v>
      </c>
      <c r="V304" s="121">
        <v>252</v>
      </c>
      <c r="W304" s="120">
        <f t="shared" si="241"/>
        <v>1.00612228</v>
      </c>
      <c r="X304" s="113">
        <f t="shared" si="255"/>
        <v>6.35459058</v>
      </c>
      <c r="Y304" s="186">
        <f t="shared" si="256"/>
        <v>0</v>
      </c>
      <c r="Z304" s="125" t="str">
        <f t="shared" si="253"/>
        <v>INCORPJ=</v>
      </c>
      <c r="AA304" s="118">
        <f t="shared" si="254"/>
        <v>44979</v>
      </c>
      <c r="AB304" s="4"/>
      <c r="AD304" s="171">
        <f>[2]Plan1!$A358</f>
        <v>47547</v>
      </c>
      <c r="AE304" s="143" t="str">
        <f>[2]Plan1!$C358</f>
        <v>Carnaval</v>
      </c>
      <c r="AG304" s="133"/>
      <c r="AH304" s="135"/>
      <c r="AI304" s="135"/>
      <c r="AJ304" s="135"/>
      <c r="AK304" s="135"/>
      <c r="AL304" s="133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5" x14ac:dyDescent="0.2">
      <c r="A305" s="112">
        <f t="shared" si="244"/>
        <v>44966</v>
      </c>
      <c r="B305" s="113">
        <f t="shared" si="236"/>
        <v>1045.0976683199999</v>
      </c>
      <c r="C305" s="113">
        <f t="shared" si="250"/>
        <v>1000</v>
      </c>
      <c r="D305" s="114">
        <f t="shared" si="245"/>
        <v>6434.2</v>
      </c>
      <c r="E305" s="115">
        <f t="shared" si="260"/>
        <v>6474.09</v>
      </c>
      <c r="F305" s="116">
        <f t="shared" si="261"/>
        <v>44915</v>
      </c>
      <c r="G305" s="117">
        <f t="shared" si="237"/>
        <v>6.199682944266538E-3</v>
      </c>
      <c r="H305" s="118">
        <f t="shared" si="251"/>
        <v>44979</v>
      </c>
      <c r="I305" s="118">
        <f t="shared" si="238"/>
        <v>44979</v>
      </c>
      <c r="J305" s="119">
        <f t="shared" si="246"/>
        <v>21</v>
      </c>
      <c r="K305" s="119">
        <f t="shared" si="262"/>
        <v>14</v>
      </c>
      <c r="L305" s="8">
        <f t="shared" si="247"/>
        <v>1.00412886</v>
      </c>
      <c r="M305" s="120">
        <f t="shared" si="263"/>
        <v>1.0040996</v>
      </c>
      <c r="N305" s="120">
        <f t="shared" si="257"/>
        <v>1.033981483570545</v>
      </c>
      <c r="O305" s="113">
        <f t="shared" si="259"/>
        <v>1.03825064</v>
      </c>
      <c r="P305" s="113">
        <f t="shared" si="239"/>
        <v>1038.25064</v>
      </c>
      <c r="Q305" s="11">
        <f t="shared" si="252"/>
        <v>0</v>
      </c>
      <c r="R305" s="30">
        <f t="shared" si="248"/>
        <v>0</v>
      </c>
      <c r="S305" s="8">
        <f t="shared" si="240"/>
        <v>0</v>
      </c>
      <c r="T305" s="122">
        <f t="shared" si="249"/>
        <v>0.12559999999999999</v>
      </c>
      <c r="U305" s="121">
        <f t="shared" si="258"/>
        <v>14</v>
      </c>
      <c r="V305" s="121">
        <v>252</v>
      </c>
      <c r="W305" s="120">
        <f t="shared" si="241"/>
        <v>1.0065947740000001</v>
      </c>
      <c r="X305" s="113">
        <f t="shared" si="255"/>
        <v>6.8470283199999997</v>
      </c>
      <c r="Y305" s="186">
        <f t="shared" si="256"/>
        <v>0</v>
      </c>
      <c r="Z305" s="125" t="str">
        <f t="shared" si="253"/>
        <v>INCORPJ=</v>
      </c>
      <c r="AA305" s="118">
        <f t="shared" si="254"/>
        <v>44979</v>
      </c>
      <c r="AB305" s="4"/>
      <c r="AD305" s="171">
        <f>[2]Plan1!$A359</f>
        <v>47592</v>
      </c>
      <c r="AE305" s="143" t="str">
        <f>[2]Plan1!$C359</f>
        <v>Paixão de Cristo</v>
      </c>
      <c r="AG305" s="133"/>
      <c r="AH305" s="135"/>
      <c r="AI305" s="135"/>
      <c r="AJ305" s="135"/>
      <c r="AK305" s="135"/>
      <c r="AL305" s="133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5" x14ac:dyDescent="0.2">
      <c r="A306" s="112">
        <f t="shared" si="244"/>
        <v>44967</v>
      </c>
      <c r="B306" s="113">
        <f t="shared" si="236"/>
        <v>1045.89624598</v>
      </c>
      <c r="C306" s="113">
        <f t="shared" si="250"/>
        <v>1000</v>
      </c>
      <c r="D306" s="114">
        <f t="shared" si="245"/>
        <v>6434.2</v>
      </c>
      <c r="E306" s="115">
        <f t="shared" si="260"/>
        <v>6474.09</v>
      </c>
      <c r="F306" s="116">
        <f t="shared" si="261"/>
        <v>44915</v>
      </c>
      <c r="G306" s="117">
        <f t="shared" si="237"/>
        <v>6.199682944266538E-3</v>
      </c>
      <c r="H306" s="118">
        <f t="shared" si="251"/>
        <v>44979</v>
      </c>
      <c r="I306" s="118">
        <f t="shared" si="238"/>
        <v>44979</v>
      </c>
      <c r="J306" s="119">
        <f t="shared" si="246"/>
        <v>21</v>
      </c>
      <c r="K306" s="119">
        <f t="shared" si="262"/>
        <v>15</v>
      </c>
      <c r="L306" s="8">
        <f t="shared" si="247"/>
        <v>1.00442443</v>
      </c>
      <c r="M306" s="120">
        <f t="shared" si="263"/>
        <v>1.0040996</v>
      </c>
      <c r="N306" s="120">
        <f t="shared" si="257"/>
        <v>1.033981483570545</v>
      </c>
      <c r="O306" s="113">
        <f t="shared" si="259"/>
        <v>1.03855626</v>
      </c>
      <c r="P306" s="113">
        <f t="shared" si="239"/>
        <v>1038.5562600000001</v>
      </c>
      <c r="Q306" s="11">
        <f t="shared" si="252"/>
        <v>0</v>
      </c>
      <c r="R306" s="30">
        <f t="shared" si="248"/>
        <v>0</v>
      </c>
      <c r="S306" s="8">
        <f t="shared" si="240"/>
        <v>0</v>
      </c>
      <c r="T306" s="122">
        <f t="shared" si="249"/>
        <v>0.12559999999999999</v>
      </c>
      <c r="U306" s="121">
        <f t="shared" si="258"/>
        <v>15</v>
      </c>
      <c r="V306" s="121">
        <v>252</v>
      </c>
      <c r="W306" s="120">
        <f t="shared" si="241"/>
        <v>1.0070674900000001</v>
      </c>
      <c r="X306" s="113">
        <f t="shared" si="255"/>
        <v>7.3399859799999998</v>
      </c>
      <c r="Y306" s="186">
        <f t="shared" si="256"/>
        <v>0</v>
      </c>
      <c r="Z306" s="125" t="str">
        <f t="shared" si="253"/>
        <v>INCORPJ=</v>
      </c>
      <c r="AA306" s="118">
        <f t="shared" si="254"/>
        <v>44979</v>
      </c>
      <c r="AB306" s="4"/>
      <c r="AD306" s="171">
        <f>[2]Plan1!$A360</f>
        <v>47594</v>
      </c>
      <c r="AE306" s="143" t="str">
        <f>[2]Plan1!$C360</f>
        <v>Tiradentes</v>
      </c>
      <c r="AG306" s="133"/>
      <c r="AH306" s="135"/>
      <c r="AI306" s="135"/>
      <c r="AJ306" s="135"/>
      <c r="AK306" s="135"/>
      <c r="AL306" s="133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5" x14ac:dyDescent="0.2">
      <c r="A307" s="112">
        <f t="shared" si="244"/>
        <v>44968</v>
      </c>
      <c r="B307" s="113">
        <f t="shared" si="236"/>
        <v>1046.69542381</v>
      </c>
      <c r="C307" s="113">
        <f t="shared" si="250"/>
        <v>1000</v>
      </c>
      <c r="D307" s="114">
        <f t="shared" si="245"/>
        <v>6434.2</v>
      </c>
      <c r="E307" s="115">
        <f t="shared" si="260"/>
        <v>6474.09</v>
      </c>
      <c r="F307" s="116">
        <f t="shared" si="261"/>
        <v>44915</v>
      </c>
      <c r="G307" s="117">
        <f t="shared" si="237"/>
        <v>6.199682944266538E-3</v>
      </c>
      <c r="H307" s="118">
        <f t="shared" si="251"/>
        <v>44979</v>
      </c>
      <c r="I307" s="118">
        <f t="shared" si="238"/>
        <v>44979</v>
      </c>
      <c r="J307" s="119">
        <f t="shared" si="246"/>
        <v>21</v>
      </c>
      <c r="K307" s="119">
        <f t="shared" si="262"/>
        <v>16</v>
      </c>
      <c r="L307" s="8">
        <f t="shared" si="247"/>
        <v>1.00472009</v>
      </c>
      <c r="M307" s="120">
        <f t="shared" si="263"/>
        <v>1.0040996</v>
      </c>
      <c r="N307" s="120">
        <f t="shared" si="257"/>
        <v>1.033981483570545</v>
      </c>
      <c r="O307" s="113">
        <f t="shared" si="259"/>
        <v>1.03886196</v>
      </c>
      <c r="P307" s="113">
        <f t="shared" si="239"/>
        <v>1038.86196</v>
      </c>
      <c r="Q307" s="11">
        <f t="shared" si="252"/>
        <v>0</v>
      </c>
      <c r="R307" s="30">
        <f t="shared" si="248"/>
        <v>0</v>
      </c>
      <c r="S307" s="8">
        <f t="shared" si="240"/>
        <v>0</v>
      </c>
      <c r="T307" s="122">
        <f t="shared" si="249"/>
        <v>0.12559999999999999</v>
      </c>
      <c r="U307" s="121">
        <f t="shared" si="258"/>
        <v>16</v>
      </c>
      <c r="V307" s="121">
        <v>252</v>
      </c>
      <c r="W307" s="120">
        <f t="shared" si="241"/>
        <v>1.007540428</v>
      </c>
      <c r="X307" s="113">
        <f t="shared" si="255"/>
        <v>7.8334638099999996</v>
      </c>
      <c r="Y307" s="186">
        <f t="shared" si="256"/>
        <v>0</v>
      </c>
      <c r="Z307" s="125" t="str">
        <f t="shared" si="253"/>
        <v>INCORPJ=</v>
      </c>
      <c r="AA307" s="118">
        <f t="shared" si="254"/>
        <v>44979</v>
      </c>
      <c r="AB307" s="4"/>
      <c r="AD307" s="171">
        <f>[2]Plan1!$A361</f>
        <v>47604</v>
      </c>
      <c r="AE307" s="143" t="str">
        <f>[2]Plan1!$C361</f>
        <v>Dia do Trabalho</v>
      </c>
      <c r="AG307" s="133"/>
      <c r="AH307" s="135"/>
      <c r="AI307" s="135"/>
      <c r="AJ307" s="135"/>
      <c r="AK307" s="135"/>
      <c r="AL307" s="133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5" x14ac:dyDescent="0.2">
      <c r="A308" s="112">
        <f t="shared" si="244"/>
        <v>44969</v>
      </c>
      <c r="B308" s="113">
        <f t="shared" si="236"/>
        <v>1046.69542381</v>
      </c>
      <c r="C308" s="113">
        <f t="shared" si="250"/>
        <v>1000</v>
      </c>
      <c r="D308" s="114">
        <f t="shared" si="245"/>
        <v>6434.2</v>
      </c>
      <c r="E308" s="115">
        <f t="shared" si="260"/>
        <v>6474.09</v>
      </c>
      <c r="F308" s="116">
        <f t="shared" si="261"/>
        <v>44915</v>
      </c>
      <c r="G308" s="117">
        <f t="shared" si="237"/>
        <v>6.199682944266538E-3</v>
      </c>
      <c r="H308" s="118">
        <f t="shared" si="251"/>
        <v>44979</v>
      </c>
      <c r="I308" s="118">
        <f t="shared" si="238"/>
        <v>44979</v>
      </c>
      <c r="J308" s="119">
        <f t="shared" si="246"/>
        <v>21</v>
      </c>
      <c r="K308" s="119">
        <f t="shared" si="262"/>
        <v>16</v>
      </c>
      <c r="L308" s="8">
        <f t="shared" si="247"/>
        <v>1.00472009</v>
      </c>
      <c r="M308" s="120">
        <f t="shared" si="263"/>
        <v>1.0040996</v>
      </c>
      <c r="N308" s="120">
        <f t="shared" si="257"/>
        <v>1.033981483570545</v>
      </c>
      <c r="O308" s="113">
        <f t="shared" si="259"/>
        <v>1.03886196</v>
      </c>
      <c r="P308" s="113">
        <f t="shared" si="239"/>
        <v>1038.86196</v>
      </c>
      <c r="Q308" s="11">
        <f t="shared" si="252"/>
        <v>0</v>
      </c>
      <c r="R308" s="30">
        <f t="shared" si="248"/>
        <v>0</v>
      </c>
      <c r="S308" s="8">
        <f t="shared" si="240"/>
        <v>0</v>
      </c>
      <c r="T308" s="122">
        <f t="shared" si="249"/>
        <v>0.12559999999999999</v>
      </c>
      <c r="U308" s="121">
        <f t="shared" si="258"/>
        <v>16</v>
      </c>
      <c r="V308" s="121">
        <v>252</v>
      </c>
      <c r="W308" s="120">
        <f t="shared" si="241"/>
        <v>1.007540428</v>
      </c>
      <c r="X308" s="113">
        <f t="shared" si="255"/>
        <v>7.8334638099999996</v>
      </c>
      <c r="Y308" s="186">
        <f t="shared" si="256"/>
        <v>0</v>
      </c>
      <c r="Z308" s="125" t="str">
        <f t="shared" si="253"/>
        <v>INCORPJ=</v>
      </c>
      <c r="AA308" s="118">
        <f t="shared" si="254"/>
        <v>44979</v>
      </c>
      <c r="AB308" s="4"/>
      <c r="AD308" s="171">
        <f>[2]Plan1!$A362</f>
        <v>47654</v>
      </c>
      <c r="AE308" s="143" t="str">
        <f>[2]Plan1!$C362</f>
        <v>Corpus Christi</v>
      </c>
      <c r="AG308" s="133"/>
      <c r="AH308" s="135"/>
      <c r="AI308" s="135"/>
      <c r="AJ308" s="135"/>
      <c r="AK308" s="135"/>
      <c r="AL308" s="133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5" x14ac:dyDescent="0.2">
      <c r="A309" s="112">
        <f t="shared" si="244"/>
        <v>44970</v>
      </c>
      <c r="B309" s="113">
        <f t="shared" si="236"/>
        <v>1046.69542381</v>
      </c>
      <c r="C309" s="113">
        <f t="shared" si="250"/>
        <v>1000</v>
      </c>
      <c r="D309" s="114">
        <f t="shared" si="245"/>
        <v>6434.2</v>
      </c>
      <c r="E309" s="115">
        <f t="shared" si="260"/>
        <v>6474.09</v>
      </c>
      <c r="F309" s="116">
        <f t="shared" si="261"/>
        <v>44915</v>
      </c>
      <c r="G309" s="117">
        <f t="shared" si="237"/>
        <v>6.199682944266538E-3</v>
      </c>
      <c r="H309" s="118">
        <f t="shared" si="251"/>
        <v>44979</v>
      </c>
      <c r="I309" s="118">
        <f t="shared" si="238"/>
        <v>44979</v>
      </c>
      <c r="J309" s="119">
        <f t="shared" si="246"/>
        <v>21</v>
      </c>
      <c r="K309" s="119">
        <f t="shared" si="262"/>
        <v>16</v>
      </c>
      <c r="L309" s="8">
        <f t="shared" si="247"/>
        <v>1.00472009</v>
      </c>
      <c r="M309" s="120">
        <f t="shared" si="263"/>
        <v>1.0040996</v>
      </c>
      <c r="N309" s="120">
        <f t="shared" si="257"/>
        <v>1.033981483570545</v>
      </c>
      <c r="O309" s="113">
        <f t="shared" si="259"/>
        <v>1.03886196</v>
      </c>
      <c r="P309" s="113">
        <f t="shared" si="239"/>
        <v>1038.86196</v>
      </c>
      <c r="Q309" s="11">
        <f t="shared" si="252"/>
        <v>0</v>
      </c>
      <c r="R309" s="30">
        <f t="shared" si="248"/>
        <v>0</v>
      </c>
      <c r="S309" s="8">
        <f t="shared" si="240"/>
        <v>0</v>
      </c>
      <c r="T309" s="122">
        <f t="shared" si="249"/>
        <v>0.12559999999999999</v>
      </c>
      <c r="U309" s="121">
        <f t="shared" si="258"/>
        <v>16</v>
      </c>
      <c r="V309" s="121">
        <v>252</v>
      </c>
      <c r="W309" s="120">
        <f t="shared" si="241"/>
        <v>1.007540428</v>
      </c>
      <c r="X309" s="113">
        <f t="shared" si="255"/>
        <v>7.8334638099999996</v>
      </c>
      <c r="Y309" s="186">
        <f t="shared" si="256"/>
        <v>0</v>
      </c>
      <c r="Z309" s="125" t="str">
        <f t="shared" si="253"/>
        <v>INCORPJ=</v>
      </c>
      <c r="AA309" s="118">
        <f t="shared" si="254"/>
        <v>44979</v>
      </c>
      <c r="AB309" s="4"/>
      <c r="AD309" s="171">
        <f>[2]Plan1!$A363</f>
        <v>47733</v>
      </c>
      <c r="AE309" s="143" t="str">
        <f>[2]Plan1!$C363</f>
        <v>Independência do Brasil</v>
      </c>
      <c r="AG309" s="133"/>
      <c r="AH309" s="135"/>
      <c r="AI309" s="135"/>
      <c r="AJ309" s="135"/>
      <c r="AK309" s="135"/>
      <c r="AL309" s="133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5" x14ac:dyDescent="0.2">
      <c r="A310" s="112">
        <f t="shared" si="244"/>
        <v>44971</v>
      </c>
      <c r="B310" s="113">
        <f t="shared" si="236"/>
        <v>1047.4952122100001</v>
      </c>
      <c r="C310" s="113">
        <f t="shared" si="250"/>
        <v>1000</v>
      </c>
      <c r="D310" s="114">
        <f t="shared" si="245"/>
        <v>6434.2</v>
      </c>
      <c r="E310" s="115">
        <f t="shared" si="260"/>
        <v>6474.09</v>
      </c>
      <c r="F310" s="116">
        <f t="shared" si="261"/>
        <v>44915</v>
      </c>
      <c r="G310" s="117">
        <f t="shared" si="237"/>
        <v>6.199682944266538E-3</v>
      </c>
      <c r="H310" s="118">
        <f t="shared" si="251"/>
        <v>44979</v>
      </c>
      <c r="I310" s="118">
        <f t="shared" si="238"/>
        <v>44979</v>
      </c>
      <c r="J310" s="119">
        <f t="shared" si="246"/>
        <v>21</v>
      </c>
      <c r="K310" s="119">
        <f t="shared" si="262"/>
        <v>17</v>
      </c>
      <c r="L310" s="8">
        <f t="shared" si="247"/>
        <v>1.0050158300000001</v>
      </c>
      <c r="M310" s="120">
        <f t="shared" si="263"/>
        <v>1.0040996</v>
      </c>
      <c r="N310" s="120">
        <f t="shared" si="257"/>
        <v>1.033981483570545</v>
      </c>
      <c r="O310" s="113">
        <f t="shared" si="259"/>
        <v>1.0391677500000001</v>
      </c>
      <c r="P310" s="113">
        <f t="shared" si="239"/>
        <v>1039.1677500000001</v>
      </c>
      <c r="Q310" s="11">
        <f t="shared" si="252"/>
        <v>0</v>
      </c>
      <c r="R310" s="30">
        <f t="shared" si="248"/>
        <v>0</v>
      </c>
      <c r="S310" s="8">
        <f t="shared" si="240"/>
        <v>0</v>
      </c>
      <c r="T310" s="122">
        <f t="shared" si="249"/>
        <v>0.12559999999999999</v>
      </c>
      <c r="U310" s="121">
        <f t="shared" si="258"/>
        <v>17</v>
      </c>
      <c r="V310" s="121">
        <v>252</v>
      </c>
      <c r="W310" s="120">
        <f t="shared" si="241"/>
        <v>1.0080135880000001</v>
      </c>
      <c r="X310" s="113">
        <f t="shared" si="255"/>
        <v>8.3274622100000002</v>
      </c>
      <c r="Y310" s="186">
        <f t="shared" si="256"/>
        <v>0</v>
      </c>
      <c r="Z310" s="125" t="str">
        <f t="shared" si="253"/>
        <v>INCORPJ=</v>
      </c>
      <c r="AA310" s="118">
        <f t="shared" si="254"/>
        <v>44979</v>
      </c>
      <c r="AB310" s="4"/>
      <c r="AD310" s="171">
        <f>[2]Plan1!$A364</f>
        <v>47768</v>
      </c>
      <c r="AE310" s="143" t="str">
        <f>[2]Plan1!$C364</f>
        <v>Nossa Sr.a Aparecida - Padroeira do Brasil</v>
      </c>
      <c r="AG310" s="133"/>
      <c r="AH310" s="135"/>
      <c r="AI310" s="135"/>
      <c r="AJ310" s="135"/>
      <c r="AK310" s="135"/>
      <c r="AL310" s="133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5" x14ac:dyDescent="0.2">
      <c r="A311" s="112">
        <f t="shared" si="244"/>
        <v>44972</v>
      </c>
      <c r="B311" s="113">
        <f t="shared" si="236"/>
        <v>1048.29562263</v>
      </c>
      <c r="C311" s="113">
        <f t="shared" si="250"/>
        <v>1000</v>
      </c>
      <c r="D311" s="114">
        <f t="shared" si="245"/>
        <v>6434.2</v>
      </c>
      <c r="E311" s="115">
        <f t="shared" si="260"/>
        <v>6474.09</v>
      </c>
      <c r="F311" s="116">
        <f t="shared" si="261"/>
        <v>44915</v>
      </c>
      <c r="G311" s="117">
        <f t="shared" si="237"/>
        <v>6.199682944266538E-3</v>
      </c>
      <c r="H311" s="118">
        <f t="shared" si="251"/>
        <v>44979</v>
      </c>
      <c r="I311" s="118">
        <f t="shared" si="238"/>
        <v>44979</v>
      </c>
      <c r="J311" s="119">
        <f t="shared" si="246"/>
        <v>21</v>
      </c>
      <c r="K311" s="119">
        <f t="shared" si="262"/>
        <v>18</v>
      </c>
      <c r="L311" s="8">
        <f t="shared" si="247"/>
        <v>1.0053116600000001</v>
      </c>
      <c r="M311" s="120">
        <f t="shared" si="263"/>
        <v>1.0040996</v>
      </c>
      <c r="N311" s="120">
        <f t="shared" si="257"/>
        <v>1.033981483570545</v>
      </c>
      <c r="O311" s="113">
        <f t="shared" si="259"/>
        <v>1.03947364</v>
      </c>
      <c r="P311" s="113">
        <f t="shared" si="239"/>
        <v>1039.4736399999999</v>
      </c>
      <c r="Q311" s="11">
        <f t="shared" si="252"/>
        <v>0</v>
      </c>
      <c r="R311" s="30">
        <f t="shared" si="248"/>
        <v>0</v>
      </c>
      <c r="S311" s="8">
        <f t="shared" si="240"/>
        <v>0</v>
      </c>
      <c r="T311" s="122">
        <f t="shared" si="249"/>
        <v>0.12559999999999999</v>
      </c>
      <c r="U311" s="121">
        <f t="shared" si="258"/>
        <v>18</v>
      </c>
      <c r="V311" s="121">
        <v>252</v>
      </c>
      <c r="W311" s="120">
        <f t="shared" si="241"/>
        <v>1.008486971</v>
      </c>
      <c r="X311" s="113">
        <f t="shared" si="255"/>
        <v>8.8219826300000008</v>
      </c>
      <c r="Y311" s="186">
        <f t="shared" si="256"/>
        <v>0</v>
      </c>
      <c r="Z311" s="125" t="str">
        <f t="shared" si="253"/>
        <v>INCORPJ=</v>
      </c>
      <c r="AA311" s="118">
        <f t="shared" si="254"/>
        <v>44979</v>
      </c>
      <c r="AB311" s="4"/>
      <c r="AD311" s="171">
        <f>[2]Plan1!$A365</f>
        <v>47789</v>
      </c>
      <c r="AE311" s="143" t="str">
        <f>[2]Plan1!$C365</f>
        <v>Finados</v>
      </c>
      <c r="AG311" s="133"/>
      <c r="AH311" s="135"/>
      <c r="AI311" s="135"/>
      <c r="AJ311" s="135"/>
      <c r="AK311" s="135"/>
      <c r="AL311" s="133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5" x14ac:dyDescent="0.2">
      <c r="A312" s="112">
        <f t="shared" si="244"/>
        <v>44973</v>
      </c>
      <c r="B312" s="113">
        <f t="shared" si="236"/>
        <v>1049.09663421</v>
      </c>
      <c r="C312" s="113">
        <f t="shared" si="250"/>
        <v>1000</v>
      </c>
      <c r="D312" s="114">
        <f t="shared" si="245"/>
        <v>6434.2</v>
      </c>
      <c r="E312" s="115">
        <f t="shared" si="260"/>
        <v>6474.09</v>
      </c>
      <c r="F312" s="116">
        <f t="shared" si="261"/>
        <v>44915</v>
      </c>
      <c r="G312" s="117">
        <f t="shared" si="237"/>
        <v>6.199682944266538E-3</v>
      </c>
      <c r="H312" s="118">
        <f t="shared" si="251"/>
        <v>44979</v>
      </c>
      <c r="I312" s="118">
        <f t="shared" si="238"/>
        <v>44979</v>
      </c>
      <c r="J312" s="119">
        <f t="shared" si="246"/>
        <v>21</v>
      </c>
      <c r="K312" s="119">
        <f t="shared" si="262"/>
        <v>19</v>
      </c>
      <c r="L312" s="8">
        <f t="shared" si="247"/>
        <v>1.0056075799999999</v>
      </c>
      <c r="M312" s="120">
        <f t="shared" si="263"/>
        <v>1.0040996</v>
      </c>
      <c r="N312" s="120">
        <f t="shared" si="257"/>
        <v>1.033981483570545</v>
      </c>
      <c r="O312" s="113">
        <f t="shared" si="259"/>
        <v>1.0397796100000001</v>
      </c>
      <c r="P312" s="113">
        <f t="shared" si="239"/>
        <v>1039.77961</v>
      </c>
      <c r="Q312" s="11">
        <f t="shared" si="252"/>
        <v>0</v>
      </c>
      <c r="R312" s="30">
        <f t="shared" si="248"/>
        <v>0</v>
      </c>
      <c r="S312" s="8">
        <f t="shared" si="240"/>
        <v>0</v>
      </c>
      <c r="T312" s="122">
        <f t="shared" si="249"/>
        <v>0.12559999999999999</v>
      </c>
      <c r="U312" s="121">
        <f t="shared" si="258"/>
        <v>19</v>
      </c>
      <c r="V312" s="121">
        <v>252</v>
      </c>
      <c r="W312" s="120">
        <f t="shared" si="241"/>
        <v>1.008960576</v>
      </c>
      <c r="X312" s="113">
        <f t="shared" si="255"/>
        <v>9.3170242099999996</v>
      </c>
      <c r="Y312" s="186">
        <f t="shared" si="256"/>
        <v>0</v>
      </c>
      <c r="Z312" s="125" t="str">
        <f t="shared" si="253"/>
        <v>INCORPJ=</v>
      </c>
      <c r="AA312" s="118">
        <f t="shared" si="254"/>
        <v>44979</v>
      </c>
      <c r="AB312" s="4"/>
      <c r="AD312" s="171">
        <f>[2]Plan1!$A366</f>
        <v>47802</v>
      </c>
      <c r="AE312" s="143" t="str">
        <f>[2]Plan1!$C366</f>
        <v>Proclamação da República</v>
      </c>
      <c r="AG312" s="133"/>
      <c r="AH312" s="135"/>
      <c r="AI312" s="135"/>
      <c r="AJ312" s="135"/>
      <c r="AK312" s="135"/>
      <c r="AL312" s="133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5" x14ac:dyDescent="0.2">
      <c r="A313" s="112">
        <f t="shared" si="244"/>
        <v>44974</v>
      </c>
      <c r="B313" s="113">
        <f t="shared" si="236"/>
        <v>1049.8982674499998</v>
      </c>
      <c r="C313" s="113">
        <f t="shared" si="250"/>
        <v>1000</v>
      </c>
      <c r="D313" s="114">
        <f t="shared" si="245"/>
        <v>6434.2</v>
      </c>
      <c r="E313" s="115">
        <f t="shared" si="260"/>
        <v>6474.09</v>
      </c>
      <c r="F313" s="116">
        <f t="shared" si="261"/>
        <v>44915</v>
      </c>
      <c r="G313" s="117">
        <f t="shared" si="237"/>
        <v>6.199682944266538E-3</v>
      </c>
      <c r="H313" s="118">
        <f t="shared" si="251"/>
        <v>44979</v>
      </c>
      <c r="I313" s="118">
        <f t="shared" si="238"/>
        <v>44979</v>
      </c>
      <c r="J313" s="119">
        <f t="shared" si="246"/>
        <v>21</v>
      </c>
      <c r="K313" s="119">
        <f t="shared" si="262"/>
        <v>20</v>
      </c>
      <c r="L313" s="8">
        <f t="shared" si="247"/>
        <v>1.00590359</v>
      </c>
      <c r="M313" s="120">
        <f t="shared" si="263"/>
        <v>1.0040996</v>
      </c>
      <c r="N313" s="120">
        <f t="shared" si="257"/>
        <v>1.033981483570545</v>
      </c>
      <c r="O313" s="113">
        <f t="shared" si="259"/>
        <v>1.04008568</v>
      </c>
      <c r="P313" s="113">
        <f t="shared" si="239"/>
        <v>1040.0856799999999</v>
      </c>
      <c r="Q313" s="11">
        <f t="shared" si="252"/>
        <v>0</v>
      </c>
      <c r="R313" s="30">
        <f t="shared" si="248"/>
        <v>0</v>
      </c>
      <c r="S313" s="8">
        <f t="shared" si="240"/>
        <v>0</v>
      </c>
      <c r="T313" s="122">
        <f t="shared" si="249"/>
        <v>0.12559999999999999</v>
      </c>
      <c r="U313" s="121">
        <f t="shared" si="258"/>
        <v>20</v>
      </c>
      <c r="V313" s="121">
        <v>252</v>
      </c>
      <c r="W313" s="120">
        <f t="shared" si="241"/>
        <v>1.009434403</v>
      </c>
      <c r="X313" s="113">
        <f t="shared" si="255"/>
        <v>9.8125874500000005</v>
      </c>
      <c r="Y313" s="186">
        <f t="shared" si="256"/>
        <v>0</v>
      </c>
      <c r="Z313" s="125" t="str">
        <f t="shared" si="253"/>
        <v>INCORPJ=</v>
      </c>
      <c r="AA313" s="118">
        <f t="shared" si="254"/>
        <v>44979</v>
      </c>
      <c r="AB313" s="4"/>
      <c r="AD313" s="171">
        <f>[2]Plan1!$A367</f>
        <v>47807</v>
      </c>
      <c r="AE313" s="143" t="str">
        <f>[2]Plan1!$C367</f>
        <v>Dia Nacional de Zumbi e da Consciência Negra</v>
      </c>
      <c r="AG313" s="133"/>
      <c r="AH313" s="135"/>
      <c r="AI313" s="135"/>
      <c r="AJ313" s="135"/>
      <c r="AK313" s="135"/>
      <c r="AL313" s="133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" x14ac:dyDescent="0.2">
      <c r="A314" s="112">
        <f t="shared" si="244"/>
        <v>44975</v>
      </c>
      <c r="B314" s="113">
        <f t="shared" si="236"/>
        <v>1050.7005025000001</v>
      </c>
      <c r="C314" s="113">
        <f t="shared" si="250"/>
        <v>1000</v>
      </c>
      <c r="D314" s="114">
        <f t="shared" si="245"/>
        <v>6434.2</v>
      </c>
      <c r="E314" s="115">
        <f t="shared" si="260"/>
        <v>6474.09</v>
      </c>
      <c r="F314" s="116">
        <f t="shared" si="261"/>
        <v>44915</v>
      </c>
      <c r="G314" s="117">
        <f t="shared" si="237"/>
        <v>6.199682944266538E-3</v>
      </c>
      <c r="H314" s="118">
        <f t="shared" si="251"/>
        <v>44979</v>
      </c>
      <c r="I314" s="118">
        <f t="shared" si="238"/>
        <v>44979</v>
      </c>
      <c r="J314" s="119">
        <f t="shared" si="246"/>
        <v>21</v>
      </c>
      <c r="K314" s="119">
        <f t="shared" si="262"/>
        <v>21</v>
      </c>
      <c r="L314" s="8">
        <f t="shared" si="247"/>
        <v>1.0061996799999999</v>
      </c>
      <c r="M314" s="120">
        <f t="shared" si="263"/>
        <v>1.0040996</v>
      </c>
      <c r="N314" s="120">
        <f t="shared" si="257"/>
        <v>1.033981483570545</v>
      </c>
      <c r="O314" s="113">
        <f t="shared" si="259"/>
        <v>1.0403918299999999</v>
      </c>
      <c r="P314" s="113">
        <f t="shared" si="239"/>
        <v>1040.39183</v>
      </c>
      <c r="Q314" s="11">
        <f t="shared" si="252"/>
        <v>0</v>
      </c>
      <c r="R314" s="30">
        <f t="shared" si="248"/>
        <v>0</v>
      </c>
      <c r="S314" s="8">
        <f t="shared" si="240"/>
        <v>0</v>
      </c>
      <c r="T314" s="122">
        <f t="shared" si="249"/>
        <v>0.12559999999999999</v>
      </c>
      <c r="U314" s="121">
        <f t="shared" si="258"/>
        <v>21</v>
      </c>
      <c r="V314" s="121">
        <v>252</v>
      </c>
      <c r="W314" s="120">
        <f t="shared" si="241"/>
        <v>1.0099084519999999</v>
      </c>
      <c r="X314" s="113">
        <f t="shared" si="255"/>
        <v>10.3086725</v>
      </c>
      <c r="Y314" s="186">
        <f t="shared" si="256"/>
        <v>0</v>
      </c>
      <c r="Z314" s="125" t="str">
        <f t="shared" si="253"/>
        <v>INCORPJ=</v>
      </c>
      <c r="AA314" s="118">
        <f t="shared" si="254"/>
        <v>44979</v>
      </c>
      <c r="AB314" s="4"/>
      <c r="AD314" s="171">
        <f>[2]Plan1!$A368</f>
        <v>47842</v>
      </c>
      <c r="AE314" s="143" t="str">
        <f>[2]Plan1!$C368</f>
        <v>Natal</v>
      </c>
      <c r="AG314" s="133"/>
      <c r="AH314" s="135"/>
      <c r="AI314" s="135"/>
      <c r="AJ314" s="135"/>
      <c r="AK314" s="135"/>
      <c r="AL314" s="133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5" x14ac:dyDescent="0.2">
      <c r="A315" s="112">
        <f t="shared" si="244"/>
        <v>44976</v>
      </c>
      <c r="B315" s="113">
        <f t="shared" si="236"/>
        <v>1050.7005025000001</v>
      </c>
      <c r="C315" s="113">
        <f t="shared" si="250"/>
        <v>1000</v>
      </c>
      <c r="D315" s="114">
        <f t="shared" si="245"/>
        <v>6434.2</v>
      </c>
      <c r="E315" s="115">
        <f t="shared" si="260"/>
        <v>6474.09</v>
      </c>
      <c r="F315" s="116">
        <f t="shared" si="261"/>
        <v>44915</v>
      </c>
      <c r="G315" s="117">
        <f t="shared" si="237"/>
        <v>6.199682944266538E-3</v>
      </c>
      <c r="H315" s="118">
        <f t="shared" si="251"/>
        <v>44979</v>
      </c>
      <c r="I315" s="118">
        <f t="shared" si="238"/>
        <v>44979</v>
      </c>
      <c r="J315" s="119">
        <f t="shared" si="246"/>
        <v>21</v>
      </c>
      <c r="K315" s="119">
        <f t="shared" si="262"/>
        <v>21</v>
      </c>
      <c r="L315" s="8">
        <f t="shared" si="247"/>
        <v>1.0061996799999999</v>
      </c>
      <c r="M315" s="120">
        <f t="shared" si="263"/>
        <v>1.0040996</v>
      </c>
      <c r="N315" s="120">
        <f t="shared" si="257"/>
        <v>1.033981483570545</v>
      </c>
      <c r="O315" s="113">
        <f t="shared" si="259"/>
        <v>1.0403918299999999</v>
      </c>
      <c r="P315" s="113">
        <f t="shared" si="239"/>
        <v>1040.39183</v>
      </c>
      <c r="Q315" s="11">
        <f t="shared" si="252"/>
        <v>0</v>
      </c>
      <c r="R315" s="30">
        <f t="shared" si="248"/>
        <v>0</v>
      </c>
      <c r="S315" s="8">
        <f t="shared" si="240"/>
        <v>0</v>
      </c>
      <c r="T315" s="122">
        <f t="shared" si="249"/>
        <v>0.12559999999999999</v>
      </c>
      <c r="U315" s="121">
        <f t="shared" si="258"/>
        <v>21</v>
      </c>
      <c r="V315" s="121">
        <v>252</v>
      </c>
      <c r="W315" s="120">
        <f t="shared" si="241"/>
        <v>1.0099084519999999</v>
      </c>
      <c r="X315" s="113">
        <f t="shared" si="255"/>
        <v>10.3086725</v>
      </c>
      <c r="Y315" s="186">
        <f t="shared" si="256"/>
        <v>0</v>
      </c>
      <c r="Z315" s="125" t="str">
        <f t="shared" si="253"/>
        <v>INCORPJ=</v>
      </c>
      <c r="AA315" s="118">
        <f t="shared" si="254"/>
        <v>44979</v>
      </c>
      <c r="AB315" s="4"/>
      <c r="AD315" s="171">
        <f>[2]Plan1!$A369</f>
        <v>47849</v>
      </c>
      <c r="AE315" s="143" t="str">
        <f>[2]Plan1!$C369</f>
        <v>Confraternização Universal</v>
      </c>
      <c r="AG315" s="133"/>
      <c r="AH315" s="135"/>
      <c r="AI315" s="135"/>
      <c r="AJ315" s="135"/>
      <c r="AK315" s="135"/>
      <c r="AL315" s="133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5" x14ac:dyDescent="0.2">
      <c r="A316" s="112">
        <f t="shared" si="244"/>
        <v>44977</v>
      </c>
      <c r="B316" s="113">
        <f t="shared" si="236"/>
        <v>1050.7005025000001</v>
      </c>
      <c r="C316" s="113">
        <f t="shared" si="250"/>
        <v>1000</v>
      </c>
      <c r="D316" s="114">
        <f t="shared" si="245"/>
        <v>6434.2</v>
      </c>
      <c r="E316" s="115">
        <f t="shared" si="260"/>
        <v>6474.09</v>
      </c>
      <c r="F316" s="116">
        <f t="shared" si="261"/>
        <v>44915</v>
      </c>
      <c r="G316" s="117">
        <f t="shared" si="237"/>
        <v>6.199682944266538E-3</v>
      </c>
      <c r="H316" s="118">
        <f t="shared" si="251"/>
        <v>45005</v>
      </c>
      <c r="I316" s="118">
        <f t="shared" si="238"/>
        <v>44979</v>
      </c>
      <c r="J316" s="119">
        <f t="shared" si="246"/>
        <v>21</v>
      </c>
      <c r="K316" s="119">
        <f t="shared" si="262"/>
        <v>21</v>
      </c>
      <c r="L316" s="8">
        <f t="shared" si="247"/>
        <v>1.0061996799999999</v>
      </c>
      <c r="M316" s="120">
        <f t="shared" si="263"/>
        <v>1.0040996</v>
      </c>
      <c r="N316" s="120">
        <f t="shared" si="257"/>
        <v>1.033981483570545</v>
      </c>
      <c r="O316" s="113">
        <f t="shared" si="259"/>
        <v>1.0403918299999999</v>
      </c>
      <c r="P316" s="113">
        <f t="shared" si="239"/>
        <v>1040.39183</v>
      </c>
      <c r="Q316" s="11">
        <f t="shared" si="252"/>
        <v>0</v>
      </c>
      <c r="R316" s="30">
        <f t="shared" si="248"/>
        <v>0</v>
      </c>
      <c r="S316" s="8">
        <f t="shared" si="240"/>
        <v>0</v>
      </c>
      <c r="T316" s="122">
        <f t="shared" si="249"/>
        <v>0.12559999999999999</v>
      </c>
      <c r="U316" s="121">
        <f t="shared" si="258"/>
        <v>21</v>
      </c>
      <c r="V316" s="121">
        <v>252</v>
      </c>
      <c r="W316" s="120">
        <f t="shared" si="241"/>
        <v>1.0099084519999999</v>
      </c>
      <c r="X316" s="113">
        <f t="shared" si="255"/>
        <v>10.3086725</v>
      </c>
      <c r="Y316" s="186">
        <f t="shared" si="256"/>
        <v>0</v>
      </c>
      <c r="Z316" s="125" t="str">
        <f t="shared" si="253"/>
        <v>INCORPJ=</v>
      </c>
      <c r="AA316" s="118">
        <f t="shared" si="254"/>
        <v>44979</v>
      </c>
      <c r="AB316" s="4"/>
      <c r="AD316" s="171">
        <f>[2]Plan1!$A370</f>
        <v>47903</v>
      </c>
      <c r="AE316" s="143" t="str">
        <f>[2]Plan1!$C370</f>
        <v>Carnaval</v>
      </c>
      <c r="AG316" s="133"/>
      <c r="AH316" s="135"/>
      <c r="AI316" s="135"/>
      <c r="AJ316" s="135"/>
      <c r="AK316" s="135"/>
      <c r="AL316" s="133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5" x14ac:dyDescent="0.2">
      <c r="A317" s="112">
        <f t="shared" si="244"/>
        <v>44978</v>
      </c>
      <c r="B317" s="113">
        <f t="shared" si="236"/>
        <v>1050.7005025000001</v>
      </c>
      <c r="C317" s="113">
        <f t="shared" si="250"/>
        <v>1000</v>
      </c>
      <c r="D317" s="114">
        <f t="shared" si="245"/>
        <v>6434.2</v>
      </c>
      <c r="E317" s="115">
        <f t="shared" si="260"/>
        <v>6474.09</v>
      </c>
      <c r="F317" s="116">
        <f t="shared" si="261"/>
        <v>44915</v>
      </c>
      <c r="G317" s="117">
        <f t="shared" si="237"/>
        <v>6.199682944266538E-3</v>
      </c>
      <c r="H317" s="118">
        <f t="shared" si="251"/>
        <v>45005</v>
      </c>
      <c r="I317" s="118">
        <f t="shared" si="238"/>
        <v>44979</v>
      </c>
      <c r="J317" s="119">
        <f t="shared" si="246"/>
        <v>21</v>
      </c>
      <c r="K317" s="119">
        <f t="shared" si="262"/>
        <v>21</v>
      </c>
      <c r="L317" s="8">
        <f t="shared" si="247"/>
        <v>1.0061996799999999</v>
      </c>
      <c r="M317" s="120">
        <f t="shared" si="263"/>
        <v>1.0040996</v>
      </c>
      <c r="N317" s="120">
        <f t="shared" si="257"/>
        <v>1.033981483570545</v>
      </c>
      <c r="O317" s="113">
        <f t="shared" si="259"/>
        <v>1.0403918299999999</v>
      </c>
      <c r="P317" s="113">
        <f t="shared" si="239"/>
        <v>1040.39183</v>
      </c>
      <c r="Q317" s="11">
        <f t="shared" si="252"/>
        <v>0</v>
      </c>
      <c r="R317" s="30">
        <f t="shared" si="248"/>
        <v>0</v>
      </c>
      <c r="S317" s="8">
        <f t="shared" si="240"/>
        <v>0</v>
      </c>
      <c r="T317" s="122">
        <f t="shared" si="249"/>
        <v>0.12559999999999999</v>
      </c>
      <c r="U317" s="121">
        <f t="shared" si="258"/>
        <v>21</v>
      </c>
      <c r="V317" s="121">
        <v>252</v>
      </c>
      <c r="W317" s="120">
        <f t="shared" si="241"/>
        <v>1.0099084519999999</v>
      </c>
      <c r="X317" s="113">
        <f t="shared" si="255"/>
        <v>10.3086725</v>
      </c>
      <c r="Y317" s="186">
        <f t="shared" si="256"/>
        <v>0</v>
      </c>
      <c r="Z317" s="125" t="str">
        <f t="shared" si="253"/>
        <v>INCORPJ=</v>
      </c>
      <c r="AA317" s="118">
        <f t="shared" si="254"/>
        <v>44979</v>
      </c>
      <c r="AB317" s="4"/>
      <c r="AD317" s="171">
        <f>[2]Plan1!$A371</f>
        <v>47904</v>
      </c>
      <c r="AE317" s="143" t="str">
        <f>[2]Plan1!$C371</f>
        <v>Carnaval</v>
      </c>
      <c r="AG317" s="133"/>
      <c r="AH317" s="135"/>
      <c r="AI317" s="135"/>
      <c r="AJ317" s="135"/>
      <c r="AK317" s="135"/>
      <c r="AL317" s="133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5" x14ac:dyDescent="0.25">
      <c r="A318" s="192">
        <f t="shared" si="244"/>
        <v>44979</v>
      </c>
      <c r="B318" s="189">
        <f t="shared" si="236"/>
        <v>1050.7005025000001</v>
      </c>
      <c r="C318" s="189">
        <f t="shared" si="250"/>
        <v>1000</v>
      </c>
      <c r="D318" s="193">
        <f t="shared" si="245"/>
        <v>6434.2</v>
      </c>
      <c r="E318" s="194">
        <f t="shared" si="260"/>
        <v>6474.09</v>
      </c>
      <c r="F318" s="195">
        <f t="shared" si="261"/>
        <v>44915</v>
      </c>
      <c r="G318" s="196">
        <f t="shared" si="237"/>
        <v>6.199682944266538E-3</v>
      </c>
      <c r="H318" s="192">
        <f t="shared" si="251"/>
        <v>45005</v>
      </c>
      <c r="I318" s="192">
        <f t="shared" si="238"/>
        <v>44979</v>
      </c>
      <c r="J318" s="190">
        <f t="shared" si="246"/>
        <v>21</v>
      </c>
      <c r="K318" s="190">
        <f t="shared" si="262"/>
        <v>21</v>
      </c>
      <c r="L318" s="189">
        <f t="shared" si="247"/>
        <v>1.0061996799999999</v>
      </c>
      <c r="M318" s="197">
        <f t="shared" si="263"/>
        <v>1.0040996</v>
      </c>
      <c r="N318" s="197">
        <f t="shared" si="257"/>
        <v>1.033981483570545</v>
      </c>
      <c r="O318" s="189">
        <f t="shared" si="259"/>
        <v>1.0403918299999999</v>
      </c>
      <c r="P318" s="189">
        <f t="shared" si="239"/>
        <v>1040.39183</v>
      </c>
      <c r="Q318" s="198">
        <f t="shared" si="252"/>
        <v>10</v>
      </c>
      <c r="R318" s="199">
        <f t="shared" si="248"/>
        <v>0</v>
      </c>
      <c r="S318" s="189">
        <f t="shared" si="240"/>
        <v>0</v>
      </c>
      <c r="T318" s="200">
        <f t="shared" si="249"/>
        <v>0.12559999999999999</v>
      </c>
      <c r="U318" s="198">
        <f t="shared" si="258"/>
        <v>21</v>
      </c>
      <c r="V318" s="198">
        <v>252</v>
      </c>
      <c r="W318" s="197">
        <f t="shared" si="241"/>
        <v>1.0099084519999999</v>
      </c>
      <c r="X318" s="189">
        <f t="shared" si="255"/>
        <v>10.3086725</v>
      </c>
      <c r="Y318" s="186">
        <f t="shared" si="256"/>
        <v>0</v>
      </c>
      <c r="Z318" s="201" t="str">
        <f t="shared" si="253"/>
        <v>INCORPJ=</v>
      </c>
      <c r="AA318" s="192">
        <f t="shared" si="254"/>
        <v>44979</v>
      </c>
      <c r="AB318" s="4"/>
      <c r="AD318" s="171">
        <f>[2]Plan1!$A372</f>
        <v>47949</v>
      </c>
      <c r="AE318" s="143" t="str">
        <f>[2]Plan1!$C372</f>
        <v>Paixão de Cristo</v>
      </c>
      <c r="AG318" s="133"/>
      <c r="AH318" s="135"/>
      <c r="AI318" s="135"/>
      <c r="AJ318" s="135"/>
      <c r="AK318" s="135"/>
      <c r="AL318" s="133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5" x14ac:dyDescent="0.2">
      <c r="A319" s="112">
        <f t="shared" si="244"/>
        <v>44980</v>
      </c>
      <c r="B319" s="113">
        <f t="shared" si="236"/>
        <v>1051.5026538500001</v>
      </c>
      <c r="C319" s="113">
        <f t="shared" si="250"/>
        <v>1009.90845199</v>
      </c>
      <c r="D319" s="114">
        <f t="shared" si="245"/>
        <v>6474.09</v>
      </c>
      <c r="E319" s="115">
        <f t="shared" si="260"/>
        <v>6508.4</v>
      </c>
      <c r="F319" s="116">
        <f t="shared" si="261"/>
        <v>44948</v>
      </c>
      <c r="G319" s="117">
        <f t="shared" si="237"/>
        <v>5.2995865055938118E-3</v>
      </c>
      <c r="H319" s="118">
        <f t="shared" si="251"/>
        <v>45005</v>
      </c>
      <c r="I319" s="118">
        <f t="shared" si="238"/>
        <v>45005</v>
      </c>
      <c r="J319" s="119">
        <f t="shared" si="246"/>
        <v>18</v>
      </c>
      <c r="K319" s="119">
        <f t="shared" si="262"/>
        <v>1</v>
      </c>
      <c r="L319" s="8">
        <f t="shared" si="247"/>
        <v>1.00029368</v>
      </c>
      <c r="M319" s="120">
        <f t="shared" si="263"/>
        <v>1.0061996799999999</v>
      </c>
      <c r="N319" s="120">
        <f t="shared" si="257"/>
        <v>1.0403918378946075</v>
      </c>
      <c r="O319" s="113">
        <f t="shared" si="259"/>
        <v>1.0406973799999999</v>
      </c>
      <c r="P319" s="113">
        <f t="shared" si="239"/>
        <v>1051.0090800200001</v>
      </c>
      <c r="Q319" s="11">
        <f t="shared" si="252"/>
        <v>0</v>
      </c>
      <c r="R319" s="30">
        <f t="shared" si="248"/>
        <v>0</v>
      </c>
      <c r="S319" s="8">
        <f t="shared" si="240"/>
        <v>0</v>
      </c>
      <c r="T319" s="122">
        <f t="shared" si="249"/>
        <v>0.12559999999999999</v>
      </c>
      <c r="U319" s="121">
        <f t="shared" si="258"/>
        <v>1</v>
      </c>
      <c r="V319" s="121">
        <v>252</v>
      </c>
      <c r="W319" s="120">
        <f t="shared" si="241"/>
        <v>1.000469619</v>
      </c>
      <c r="X319" s="113">
        <f t="shared" si="255"/>
        <v>0.49357382999999999</v>
      </c>
      <c r="Y319" s="186">
        <f t="shared" si="256"/>
        <v>0</v>
      </c>
      <c r="Z319" s="125" t="str">
        <f t="shared" si="253"/>
        <v>INCORPJ=</v>
      </c>
      <c r="AA319" s="118">
        <f t="shared" si="254"/>
        <v>45005</v>
      </c>
      <c r="AB319" s="4"/>
      <c r="AD319" s="171">
        <f>[2]Plan1!$A373</f>
        <v>47959</v>
      </c>
      <c r="AE319" s="143" t="str">
        <f>[2]Plan1!$C373</f>
        <v>Tiradentes</v>
      </c>
      <c r="AG319" s="133"/>
      <c r="AH319" s="135"/>
      <c r="AI319" s="135"/>
      <c r="AJ319" s="135"/>
      <c r="AK319" s="135"/>
      <c r="AL319" s="133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5" x14ac:dyDescent="0.2">
      <c r="A320" s="112">
        <f t="shared" si="244"/>
        <v>44981</v>
      </c>
      <c r="B320" s="113">
        <f t="shared" si="236"/>
        <v>1052.30541836</v>
      </c>
      <c r="C320" s="113">
        <f t="shared" si="250"/>
        <v>1009.90845199</v>
      </c>
      <c r="D320" s="114">
        <f t="shared" si="245"/>
        <v>6474.09</v>
      </c>
      <c r="E320" s="115">
        <f t="shared" si="260"/>
        <v>6508.4</v>
      </c>
      <c r="F320" s="116">
        <f t="shared" si="261"/>
        <v>44948</v>
      </c>
      <c r="G320" s="117">
        <f t="shared" si="237"/>
        <v>5.2995865055938118E-3</v>
      </c>
      <c r="H320" s="118">
        <f t="shared" si="251"/>
        <v>45005</v>
      </c>
      <c r="I320" s="118">
        <f t="shared" si="238"/>
        <v>45005</v>
      </c>
      <c r="J320" s="119">
        <f t="shared" si="246"/>
        <v>18</v>
      </c>
      <c r="K320" s="119">
        <f t="shared" si="262"/>
        <v>2</v>
      </c>
      <c r="L320" s="8">
        <f t="shared" si="247"/>
        <v>1.00058746</v>
      </c>
      <c r="M320" s="120">
        <f t="shared" si="263"/>
        <v>1.0061996799999999</v>
      </c>
      <c r="N320" s="120">
        <f t="shared" si="257"/>
        <v>1.0403918378946075</v>
      </c>
      <c r="O320" s="113">
        <f t="shared" si="259"/>
        <v>1.04100302</v>
      </c>
      <c r="P320" s="113">
        <f t="shared" si="239"/>
        <v>1051.3177484400001</v>
      </c>
      <c r="Q320" s="11">
        <f t="shared" si="252"/>
        <v>0</v>
      </c>
      <c r="R320" s="30">
        <f t="shared" si="248"/>
        <v>0</v>
      </c>
      <c r="S320" s="8">
        <f t="shared" si="240"/>
        <v>0</v>
      </c>
      <c r="T320" s="122">
        <f t="shared" si="249"/>
        <v>0.12559999999999999</v>
      </c>
      <c r="U320" s="121">
        <f t="shared" si="258"/>
        <v>2</v>
      </c>
      <c r="V320" s="121">
        <v>252</v>
      </c>
      <c r="W320" s="120">
        <f t="shared" si="241"/>
        <v>1.000939459</v>
      </c>
      <c r="X320" s="113">
        <f t="shared" si="255"/>
        <v>0.98766991999999998</v>
      </c>
      <c r="Y320" s="186">
        <f t="shared" si="256"/>
        <v>0</v>
      </c>
      <c r="Z320" s="125" t="str">
        <f t="shared" si="253"/>
        <v>INCORPJ=</v>
      </c>
      <c r="AA320" s="118">
        <f t="shared" si="254"/>
        <v>45005</v>
      </c>
      <c r="AB320" s="4"/>
      <c r="AD320" s="171">
        <f>[2]Plan1!$A374</f>
        <v>47969</v>
      </c>
      <c r="AE320" s="143" t="str">
        <f>[2]Plan1!$C374</f>
        <v>Dia do Trabalho</v>
      </c>
      <c r="AG320" s="133"/>
      <c r="AH320" s="135"/>
      <c r="AI320" s="135"/>
      <c r="AJ320" s="135"/>
      <c r="AK320" s="135"/>
      <c r="AL320" s="133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5" x14ac:dyDescent="0.2">
      <c r="A321" s="112">
        <f t="shared" si="244"/>
        <v>44982</v>
      </c>
      <c r="B321" s="113">
        <f t="shared" si="236"/>
        <v>1053.10879529</v>
      </c>
      <c r="C321" s="113">
        <f t="shared" si="250"/>
        <v>1009.90845199</v>
      </c>
      <c r="D321" s="114">
        <f t="shared" si="245"/>
        <v>6474.09</v>
      </c>
      <c r="E321" s="115">
        <f t="shared" si="260"/>
        <v>6508.4</v>
      </c>
      <c r="F321" s="116">
        <f t="shared" si="261"/>
        <v>44948</v>
      </c>
      <c r="G321" s="117">
        <f t="shared" si="237"/>
        <v>5.2995865055938118E-3</v>
      </c>
      <c r="H321" s="118">
        <f t="shared" si="251"/>
        <v>45005</v>
      </c>
      <c r="I321" s="118">
        <f t="shared" si="238"/>
        <v>45005</v>
      </c>
      <c r="J321" s="119">
        <f t="shared" si="246"/>
        <v>18</v>
      </c>
      <c r="K321" s="119">
        <f t="shared" si="262"/>
        <v>3</v>
      </c>
      <c r="L321" s="8">
        <f t="shared" si="247"/>
        <v>1.00088132</v>
      </c>
      <c r="M321" s="120">
        <f t="shared" si="263"/>
        <v>1.0061996799999999</v>
      </c>
      <c r="N321" s="120">
        <f t="shared" si="257"/>
        <v>1.0403918378946075</v>
      </c>
      <c r="O321" s="113">
        <f t="shared" si="259"/>
        <v>1.04130875</v>
      </c>
      <c r="P321" s="113">
        <f t="shared" si="239"/>
        <v>1051.62650775</v>
      </c>
      <c r="Q321" s="11">
        <f t="shared" si="252"/>
        <v>0</v>
      </c>
      <c r="R321" s="30">
        <f t="shared" si="248"/>
        <v>0</v>
      </c>
      <c r="S321" s="8">
        <f t="shared" si="240"/>
        <v>0</v>
      </c>
      <c r="T321" s="122">
        <f t="shared" si="249"/>
        <v>0.12559999999999999</v>
      </c>
      <c r="U321" s="121">
        <f t="shared" si="258"/>
        <v>3</v>
      </c>
      <c r="V321" s="121">
        <v>252</v>
      </c>
      <c r="W321" s="120">
        <f t="shared" si="241"/>
        <v>1.0014095190000001</v>
      </c>
      <c r="X321" s="113">
        <f t="shared" si="255"/>
        <v>1.48228754</v>
      </c>
      <c r="Y321" s="186">
        <f t="shared" si="256"/>
        <v>0</v>
      </c>
      <c r="Z321" s="125" t="str">
        <f t="shared" si="253"/>
        <v>INCORPJ=</v>
      </c>
      <c r="AA321" s="118">
        <f t="shared" si="254"/>
        <v>45005</v>
      </c>
      <c r="AB321" s="4"/>
      <c r="AD321" s="171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5" x14ac:dyDescent="0.2">
      <c r="A322" s="112">
        <f t="shared" si="244"/>
        <v>44983</v>
      </c>
      <c r="B322" s="113">
        <f t="shared" si="236"/>
        <v>1053.10879529</v>
      </c>
      <c r="C322" s="113">
        <f t="shared" si="250"/>
        <v>1009.90845199</v>
      </c>
      <c r="D322" s="114">
        <f t="shared" si="245"/>
        <v>6474.09</v>
      </c>
      <c r="E322" s="115">
        <f t="shared" si="260"/>
        <v>6508.4</v>
      </c>
      <c r="F322" s="116">
        <f t="shared" si="261"/>
        <v>44948</v>
      </c>
      <c r="G322" s="117">
        <f t="shared" si="237"/>
        <v>5.2995865055938118E-3</v>
      </c>
      <c r="H322" s="118">
        <f t="shared" si="251"/>
        <v>45005</v>
      </c>
      <c r="I322" s="118">
        <f t="shared" si="238"/>
        <v>45005</v>
      </c>
      <c r="J322" s="119">
        <f t="shared" si="246"/>
        <v>18</v>
      </c>
      <c r="K322" s="119">
        <f t="shared" si="262"/>
        <v>3</v>
      </c>
      <c r="L322" s="8">
        <f t="shared" si="247"/>
        <v>1.00088132</v>
      </c>
      <c r="M322" s="120">
        <f t="shared" si="263"/>
        <v>1.0061996799999999</v>
      </c>
      <c r="N322" s="120">
        <f t="shared" si="257"/>
        <v>1.0403918378946075</v>
      </c>
      <c r="O322" s="113">
        <f t="shared" si="259"/>
        <v>1.04130875</v>
      </c>
      <c r="P322" s="113">
        <f t="shared" si="239"/>
        <v>1051.62650775</v>
      </c>
      <c r="Q322" s="11">
        <f t="shared" si="252"/>
        <v>0</v>
      </c>
      <c r="R322" s="30">
        <f t="shared" si="248"/>
        <v>0</v>
      </c>
      <c r="S322" s="8">
        <f t="shared" si="240"/>
        <v>0</v>
      </c>
      <c r="T322" s="122">
        <f t="shared" si="249"/>
        <v>0.12559999999999999</v>
      </c>
      <c r="U322" s="121">
        <f t="shared" si="258"/>
        <v>3</v>
      </c>
      <c r="V322" s="121">
        <v>252</v>
      </c>
      <c r="W322" s="120">
        <f t="shared" si="241"/>
        <v>1.0014095190000001</v>
      </c>
      <c r="X322" s="113">
        <f t="shared" si="255"/>
        <v>1.48228754</v>
      </c>
      <c r="Y322" s="186">
        <f t="shared" si="256"/>
        <v>0</v>
      </c>
      <c r="Z322" s="125" t="str">
        <f t="shared" si="253"/>
        <v>INCORPJ=</v>
      </c>
      <c r="AA322" s="118">
        <f t="shared" si="254"/>
        <v>45005</v>
      </c>
      <c r="AB322" s="4"/>
      <c r="AD322" s="171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5" x14ac:dyDescent="0.2">
      <c r="A323" s="112">
        <f t="shared" si="244"/>
        <v>44984</v>
      </c>
      <c r="B323" s="113">
        <f t="shared" si="236"/>
        <v>1053.10879529</v>
      </c>
      <c r="C323" s="113">
        <f t="shared" si="250"/>
        <v>1009.90845199</v>
      </c>
      <c r="D323" s="114">
        <f t="shared" si="245"/>
        <v>6474.09</v>
      </c>
      <c r="E323" s="115">
        <f t="shared" si="260"/>
        <v>6508.4</v>
      </c>
      <c r="F323" s="116">
        <f t="shared" si="261"/>
        <v>44948</v>
      </c>
      <c r="G323" s="117">
        <f t="shared" si="237"/>
        <v>5.2995865055938118E-3</v>
      </c>
      <c r="H323" s="118">
        <f t="shared" si="251"/>
        <v>45005</v>
      </c>
      <c r="I323" s="118">
        <f t="shared" si="238"/>
        <v>45005</v>
      </c>
      <c r="J323" s="119">
        <f t="shared" si="246"/>
        <v>18</v>
      </c>
      <c r="K323" s="119">
        <f t="shared" si="262"/>
        <v>3</v>
      </c>
      <c r="L323" s="8">
        <f t="shared" si="247"/>
        <v>1.00088132</v>
      </c>
      <c r="M323" s="120">
        <f t="shared" si="263"/>
        <v>1.0061996799999999</v>
      </c>
      <c r="N323" s="120">
        <f t="shared" si="257"/>
        <v>1.0403918378946075</v>
      </c>
      <c r="O323" s="113">
        <f t="shared" si="259"/>
        <v>1.04130875</v>
      </c>
      <c r="P323" s="113">
        <f t="shared" si="239"/>
        <v>1051.62650775</v>
      </c>
      <c r="Q323" s="11">
        <f t="shared" si="252"/>
        <v>0</v>
      </c>
      <c r="R323" s="30">
        <f t="shared" si="248"/>
        <v>0</v>
      </c>
      <c r="S323" s="8">
        <f t="shared" si="240"/>
        <v>0</v>
      </c>
      <c r="T323" s="122">
        <f t="shared" si="249"/>
        <v>0.12559999999999999</v>
      </c>
      <c r="U323" s="121">
        <f t="shared" si="258"/>
        <v>3</v>
      </c>
      <c r="V323" s="121">
        <v>252</v>
      </c>
      <c r="W323" s="120">
        <f t="shared" si="241"/>
        <v>1.0014095190000001</v>
      </c>
      <c r="X323" s="113">
        <f t="shared" si="255"/>
        <v>1.48228754</v>
      </c>
      <c r="Y323" s="186">
        <f t="shared" si="256"/>
        <v>0</v>
      </c>
      <c r="Z323" s="125" t="str">
        <f t="shared" si="253"/>
        <v>INCORPJ=</v>
      </c>
      <c r="AA323" s="118">
        <f t="shared" si="254"/>
        <v>45005</v>
      </c>
      <c r="AB323" s="4"/>
      <c r="AD323" s="171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5" x14ac:dyDescent="0.2">
      <c r="A324" s="112">
        <f t="shared" si="244"/>
        <v>44985</v>
      </c>
      <c r="B324" s="113">
        <f t="shared" si="236"/>
        <v>1053.9127759099999</v>
      </c>
      <c r="C324" s="113">
        <f t="shared" si="250"/>
        <v>1009.90845199</v>
      </c>
      <c r="D324" s="114">
        <f t="shared" si="245"/>
        <v>6474.09</v>
      </c>
      <c r="E324" s="115">
        <f t="shared" si="260"/>
        <v>6508.4</v>
      </c>
      <c r="F324" s="116">
        <f t="shared" si="261"/>
        <v>44948</v>
      </c>
      <c r="G324" s="117">
        <f t="shared" si="237"/>
        <v>5.2995865055938118E-3</v>
      </c>
      <c r="H324" s="118">
        <f t="shared" si="251"/>
        <v>45005</v>
      </c>
      <c r="I324" s="118">
        <f t="shared" si="238"/>
        <v>45005</v>
      </c>
      <c r="J324" s="119">
        <f t="shared" si="246"/>
        <v>18</v>
      </c>
      <c r="K324" s="119">
        <f t="shared" si="262"/>
        <v>4</v>
      </c>
      <c r="L324" s="8">
        <f t="shared" si="247"/>
        <v>1.0011752599999999</v>
      </c>
      <c r="M324" s="120">
        <f t="shared" si="263"/>
        <v>1.0061996799999999</v>
      </c>
      <c r="N324" s="120">
        <f t="shared" si="257"/>
        <v>1.0403918378946075</v>
      </c>
      <c r="O324" s="113">
        <f t="shared" si="259"/>
        <v>1.04161456</v>
      </c>
      <c r="P324" s="113">
        <f t="shared" si="239"/>
        <v>1051.93534785</v>
      </c>
      <c r="Q324" s="11">
        <f t="shared" si="252"/>
        <v>0</v>
      </c>
      <c r="R324" s="30">
        <f t="shared" si="248"/>
        <v>0</v>
      </c>
      <c r="S324" s="8">
        <f t="shared" si="240"/>
        <v>0</v>
      </c>
      <c r="T324" s="122">
        <f t="shared" si="249"/>
        <v>0.12559999999999999</v>
      </c>
      <c r="U324" s="121">
        <f t="shared" si="258"/>
        <v>4</v>
      </c>
      <c r="V324" s="121">
        <v>252</v>
      </c>
      <c r="W324" s="120">
        <f t="shared" si="241"/>
        <v>1.0018798</v>
      </c>
      <c r="X324" s="113">
        <f t="shared" si="255"/>
        <v>1.97742806</v>
      </c>
      <c r="Y324" s="186">
        <f t="shared" si="256"/>
        <v>0</v>
      </c>
      <c r="Z324" s="125" t="str">
        <f t="shared" si="253"/>
        <v>INCORPJ=</v>
      </c>
      <c r="AA324" s="118">
        <f t="shared" si="254"/>
        <v>45005</v>
      </c>
      <c r="AB324" s="4"/>
      <c r="AD324" s="171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5" x14ac:dyDescent="0.2">
      <c r="A325" s="112">
        <f t="shared" si="244"/>
        <v>44986</v>
      </c>
      <c r="B325" s="113">
        <f t="shared" si="236"/>
        <v>1054.7173808</v>
      </c>
      <c r="C325" s="113">
        <f t="shared" si="250"/>
        <v>1009.90845199</v>
      </c>
      <c r="D325" s="114">
        <f t="shared" si="245"/>
        <v>6474.09</v>
      </c>
      <c r="E325" s="115">
        <f t="shared" si="260"/>
        <v>6508.4</v>
      </c>
      <c r="F325" s="116">
        <f t="shared" si="261"/>
        <v>44948</v>
      </c>
      <c r="G325" s="117">
        <f t="shared" si="237"/>
        <v>5.2995865055938118E-3</v>
      </c>
      <c r="H325" s="118">
        <f t="shared" si="251"/>
        <v>45005</v>
      </c>
      <c r="I325" s="118">
        <f t="shared" si="238"/>
        <v>45005</v>
      </c>
      <c r="J325" s="119">
        <f t="shared" si="246"/>
        <v>18</v>
      </c>
      <c r="K325" s="119">
        <f t="shared" si="262"/>
        <v>5</v>
      </c>
      <c r="L325" s="8">
        <f t="shared" si="247"/>
        <v>1.00146929</v>
      </c>
      <c r="M325" s="120">
        <f t="shared" si="263"/>
        <v>1.0061996799999999</v>
      </c>
      <c r="N325" s="120">
        <f t="shared" si="257"/>
        <v>1.0403918378946075</v>
      </c>
      <c r="O325" s="113">
        <f t="shared" si="259"/>
        <v>1.04192047</v>
      </c>
      <c r="P325" s="113">
        <f t="shared" si="239"/>
        <v>1052.2442889500001</v>
      </c>
      <c r="Q325" s="11">
        <f t="shared" si="252"/>
        <v>0</v>
      </c>
      <c r="R325" s="30">
        <f t="shared" si="248"/>
        <v>0</v>
      </c>
      <c r="S325" s="8">
        <f t="shared" si="240"/>
        <v>0</v>
      </c>
      <c r="T325" s="122">
        <f t="shared" si="249"/>
        <v>0.12559999999999999</v>
      </c>
      <c r="U325" s="121">
        <f t="shared" si="258"/>
        <v>5</v>
      </c>
      <c r="V325" s="121">
        <v>252</v>
      </c>
      <c r="W325" s="120">
        <f t="shared" si="241"/>
        <v>1.002350302</v>
      </c>
      <c r="X325" s="113">
        <f t="shared" si="255"/>
        <v>2.4730918499999999</v>
      </c>
      <c r="Y325" s="186">
        <f t="shared" si="256"/>
        <v>0</v>
      </c>
      <c r="Z325" s="125" t="str">
        <f t="shared" si="253"/>
        <v>INCORPJ=</v>
      </c>
      <c r="AA325" s="118">
        <f t="shared" si="254"/>
        <v>45005</v>
      </c>
      <c r="AB325" s="4"/>
      <c r="AD325" s="171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5" x14ac:dyDescent="0.2">
      <c r="A326" s="112">
        <f t="shared" si="244"/>
        <v>44987</v>
      </c>
      <c r="B326" s="113">
        <f t="shared" si="236"/>
        <v>1055.52260017</v>
      </c>
      <c r="C326" s="113">
        <f t="shared" si="250"/>
        <v>1009.90845199</v>
      </c>
      <c r="D326" s="114">
        <f t="shared" si="245"/>
        <v>6474.09</v>
      </c>
      <c r="E326" s="115">
        <f t="shared" si="260"/>
        <v>6508.4</v>
      </c>
      <c r="F326" s="116">
        <f t="shared" si="261"/>
        <v>44948</v>
      </c>
      <c r="G326" s="117">
        <f t="shared" si="237"/>
        <v>5.2995865055938118E-3</v>
      </c>
      <c r="H326" s="118">
        <f t="shared" si="251"/>
        <v>45005</v>
      </c>
      <c r="I326" s="118">
        <f t="shared" si="238"/>
        <v>45005</v>
      </c>
      <c r="J326" s="119">
        <f t="shared" si="246"/>
        <v>18</v>
      </c>
      <c r="K326" s="119">
        <f t="shared" si="262"/>
        <v>6</v>
      </c>
      <c r="L326" s="8">
        <f t="shared" si="247"/>
        <v>1.0017634099999999</v>
      </c>
      <c r="M326" s="120">
        <f t="shared" si="263"/>
        <v>1.0061996799999999</v>
      </c>
      <c r="N326" s="120">
        <f t="shared" si="257"/>
        <v>1.0403918378946075</v>
      </c>
      <c r="O326" s="113">
        <f t="shared" si="259"/>
        <v>1.0422264699999999</v>
      </c>
      <c r="P326" s="113">
        <f t="shared" si="239"/>
        <v>1052.55332094</v>
      </c>
      <c r="Q326" s="11">
        <f t="shared" si="252"/>
        <v>0</v>
      </c>
      <c r="R326" s="30">
        <f t="shared" si="248"/>
        <v>0</v>
      </c>
      <c r="S326" s="8">
        <f t="shared" si="240"/>
        <v>0</v>
      </c>
      <c r="T326" s="122">
        <f t="shared" si="249"/>
        <v>0.12559999999999999</v>
      </c>
      <c r="U326" s="121">
        <f t="shared" si="258"/>
        <v>6</v>
      </c>
      <c r="V326" s="121">
        <v>252</v>
      </c>
      <c r="W326" s="120">
        <f t="shared" si="241"/>
        <v>1.002821025</v>
      </c>
      <c r="X326" s="113">
        <f t="shared" si="255"/>
        <v>2.9692792300000002</v>
      </c>
      <c r="Y326" s="186">
        <f t="shared" si="256"/>
        <v>0</v>
      </c>
      <c r="Z326" s="125" t="str">
        <f t="shared" si="253"/>
        <v>INCORPJ=</v>
      </c>
      <c r="AA326" s="118">
        <f t="shared" si="254"/>
        <v>45005</v>
      </c>
      <c r="AB326" s="4"/>
      <c r="AD326" s="171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5" x14ac:dyDescent="0.2">
      <c r="A327" s="112">
        <f t="shared" si="244"/>
        <v>44988</v>
      </c>
      <c r="B327" s="113">
        <f t="shared" si="236"/>
        <v>1056.3284332800001</v>
      </c>
      <c r="C327" s="113">
        <f t="shared" si="250"/>
        <v>1009.90845199</v>
      </c>
      <c r="D327" s="114">
        <f t="shared" si="245"/>
        <v>6474.09</v>
      </c>
      <c r="E327" s="115">
        <f t="shared" si="260"/>
        <v>6508.4</v>
      </c>
      <c r="F327" s="116">
        <f t="shared" si="261"/>
        <v>44948</v>
      </c>
      <c r="G327" s="117">
        <f t="shared" si="237"/>
        <v>5.2995865055938118E-3</v>
      </c>
      <c r="H327" s="118">
        <f t="shared" si="251"/>
        <v>45005</v>
      </c>
      <c r="I327" s="118">
        <f t="shared" si="238"/>
        <v>45005</v>
      </c>
      <c r="J327" s="119">
        <f t="shared" si="246"/>
        <v>18</v>
      </c>
      <c r="K327" s="119">
        <f t="shared" si="262"/>
        <v>7</v>
      </c>
      <c r="L327" s="8">
        <f t="shared" si="247"/>
        <v>1.00205762</v>
      </c>
      <c r="M327" s="120">
        <f t="shared" si="263"/>
        <v>1.0061996799999999</v>
      </c>
      <c r="N327" s="120">
        <f t="shared" si="257"/>
        <v>1.0403918378946075</v>
      </c>
      <c r="O327" s="113">
        <f t="shared" si="259"/>
        <v>1.0425325599999999</v>
      </c>
      <c r="P327" s="113">
        <f t="shared" si="239"/>
        <v>1052.8624438100001</v>
      </c>
      <c r="Q327" s="11">
        <f t="shared" si="252"/>
        <v>0</v>
      </c>
      <c r="R327" s="30">
        <f t="shared" si="248"/>
        <v>0</v>
      </c>
      <c r="S327" s="8">
        <f t="shared" si="240"/>
        <v>0</v>
      </c>
      <c r="T327" s="122">
        <f t="shared" si="249"/>
        <v>0.12559999999999999</v>
      </c>
      <c r="U327" s="121">
        <f t="shared" si="258"/>
        <v>7</v>
      </c>
      <c r="V327" s="121">
        <v>252</v>
      </c>
      <c r="W327" s="120">
        <f t="shared" si="241"/>
        <v>1.0032919680000001</v>
      </c>
      <c r="X327" s="113">
        <f t="shared" si="255"/>
        <v>3.4659894699999998</v>
      </c>
      <c r="Y327" s="186">
        <f t="shared" si="256"/>
        <v>0</v>
      </c>
      <c r="Z327" s="125" t="str">
        <f t="shared" si="253"/>
        <v>INCORPJ=</v>
      </c>
      <c r="AA327" s="118">
        <f t="shared" si="254"/>
        <v>45005</v>
      </c>
      <c r="AB327" s="4"/>
      <c r="AD327" s="171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5" x14ac:dyDescent="0.2">
      <c r="A328" s="112">
        <f t="shared" si="244"/>
        <v>44989</v>
      </c>
      <c r="B328" s="113">
        <f t="shared" si="236"/>
        <v>1057.1348825900002</v>
      </c>
      <c r="C328" s="113">
        <f t="shared" si="250"/>
        <v>1009.90845199</v>
      </c>
      <c r="D328" s="114">
        <f t="shared" si="245"/>
        <v>6474.09</v>
      </c>
      <c r="E328" s="115">
        <f t="shared" si="260"/>
        <v>6508.4</v>
      </c>
      <c r="F328" s="116">
        <f t="shared" si="261"/>
        <v>44948</v>
      </c>
      <c r="G328" s="117">
        <f t="shared" si="237"/>
        <v>5.2995865055938118E-3</v>
      </c>
      <c r="H328" s="118">
        <f t="shared" si="251"/>
        <v>45005</v>
      </c>
      <c r="I328" s="118">
        <f t="shared" si="238"/>
        <v>45005</v>
      </c>
      <c r="J328" s="119">
        <f t="shared" si="246"/>
        <v>18</v>
      </c>
      <c r="K328" s="119">
        <f t="shared" si="262"/>
        <v>8</v>
      </c>
      <c r="L328" s="8">
        <f t="shared" si="247"/>
        <v>1.00235191</v>
      </c>
      <c r="M328" s="120">
        <f t="shared" si="263"/>
        <v>1.0061996799999999</v>
      </c>
      <c r="N328" s="120">
        <f t="shared" si="257"/>
        <v>1.0403918378946075</v>
      </c>
      <c r="O328" s="113">
        <f t="shared" si="259"/>
        <v>1.0428387400000001</v>
      </c>
      <c r="P328" s="113">
        <f t="shared" si="239"/>
        <v>1053.1716575800001</v>
      </c>
      <c r="Q328" s="11">
        <f t="shared" si="252"/>
        <v>0</v>
      </c>
      <c r="R328" s="30">
        <f t="shared" si="248"/>
        <v>0</v>
      </c>
      <c r="S328" s="8">
        <f t="shared" si="240"/>
        <v>0</v>
      </c>
      <c r="T328" s="122">
        <f t="shared" si="249"/>
        <v>0.12559999999999999</v>
      </c>
      <c r="U328" s="121">
        <f t="shared" si="258"/>
        <v>8</v>
      </c>
      <c r="V328" s="121">
        <v>252</v>
      </c>
      <c r="W328" s="120">
        <f t="shared" si="241"/>
        <v>1.0037631330000001</v>
      </c>
      <c r="X328" s="113">
        <f t="shared" si="255"/>
        <v>3.9632250099999999</v>
      </c>
      <c r="Y328" s="186">
        <f t="shared" si="256"/>
        <v>0</v>
      </c>
      <c r="Z328" s="125" t="str">
        <f t="shared" si="253"/>
        <v>INCORPJ=</v>
      </c>
      <c r="AA328" s="118">
        <f t="shared" si="254"/>
        <v>45005</v>
      </c>
      <c r="AB328" s="4"/>
      <c r="AD328" s="171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5" x14ac:dyDescent="0.2">
      <c r="A329" s="112">
        <f t="shared" si="244"/>
        <v>44990</v>
      </c>
      <c r="B329" s="113">
        <f t="shared" si="236"/>
        <v>1057.1348825900002</v>
      </c>
      <c r="C329" s="113">
        <f t="shared" si="250"/>
        <v>1009.90845199</v>
      </c>
      <c r="D329" s="114">
        <f t="shared" si="245"/>
        <v>6474.09</v>
      </c>
      <c r="E329" s="115">
        <f t="shared" si="260"/>
        <v>6508.4</v>
      </c>
      <c r="F329" s="116">
        <f t="shared" si="261"/>
        <v>44948</v>
      </c>
      <c r="G329" s="117">
        <f t="shared" si="237"/>
        <v>5.2995865055938118E-3</v>
      </c>
      <c r="H329" s="118">
        <f t="shared" si="251"/>
        <v>45005</v>
      </c>
      <c r="I329" s="118">
        <f t="shared" si="238"/>
        <v>45005</v>
      </c>
      <c r="J329" s="119">
        <f t="shared" si="246"/>
        <v>18</v>
      </c>
      <c r="K329" s="119">
        <f t="shared" si="262"/>
        <v>8</v>
      </c>
      <c r="L329" s="8">
        <f t="shared" si="247"/>
        <v>1.00235191</v>
      </c>
      <c r="M329" s="120">
        <f t="shared" si="263"/>
        <v>1.0061996799999999</v>
      </c>
      <c r="N329" s="120">
        <f t="shared" si="257"/>
        <v>1.0403918378946075</v>
      </c>
      <c r="O329" s="113">
        <f t="shared" si="259"/>
        <v>1.0428387400000001</v>
      </c>
      <c r="P329" s="113">
        <f t="shared" si="239"/>
        <v>1053.1716575800001</v>
      </c>
      <c r="Q329" s="11">
        <f t="shared" si="252"/>
        <v>0</v>
      </c>
      <c r="R329" s="30">
        <f t="shared" si="248"/>
        <v>0</v>
      </c>
      <c r="S329" s="8">
        <f t="shared" si="240"/>
        <v>0</v>
      </c>
      <c r="T329" s="122">
        <f t="shared" si="249"/>
        <v>0.12559999999999999</v>
      </c>
      <c r="U329" s="121">
        <f t="shared" si="258"/>
        <v>8</v>
      </c>
      <c r="V329" s="121">
        <v>252</v>
      </c>
      <c r="W329" s="120">
        <f t="shared" si="241"/>
        <v>1.0037631330000001</v>
      </c>
      <c r="X329" s="113">
        <f t="shared" si="255"/>
        <v>3.9632250099999999</v>
      </c>
      <c r="Y329" s="186">
        <f t="shared" si="256"/>
        <v>0</v>
      </c>
      <c r="Z329" s="125" t="str">
        <f t="shared" si="253"/>
        <v>INCORPJ=</v>
      </c>
      <c r="AA329" s="118">
        <f t="shared" si="254"/>
        <v>45005</v>
      </c>
      <c r="AB329" s="4"/>
      <c r="AD329" s="171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5" x14ac:dyDescent="0.2">
      <c r="A330" s="112">
        <f t="shared" si="244"/>
        <v>44991</v>
      </c>
      <c r="B330" s="113">
        <f t="shared" ref="B330:B393" si="264">(P330+X330)</f>
        <v>1057.1348825900002</v>
      </c>
      <c r="C330" s="113">
        <f t="shared" si="250"/>
        <v>1009.90845199</v>
      </c>
      <c r="D330" s="114">
        <f t="shared" si="245"/>
        <v>6474.09</v>
      </c>
      <c r="E330" s="115">
        <f t="shared" si="260"/>
        <v>6508.4</v>
      </c>
      <c r="F330" s="116">
        <f t="shared" si="261"/>
        <v>44948</v>
      </c>
      <c r="G330" s="117">
        <f t="shared" ref="G330:G393" si="265">(E330/D330)-1</f>
        <v>5.2995865055938118E-3</v>
      </c>
      <c r="H330" s="118">
        <f t="shared" si="251"/>
        <v>45005</v>
      </c>
      <c r="I330" s="118">
        <f t="shared" ref="I330:I393" si="266">IF(A330&gt;I329,H330,I329)</f>
        <v>45005</v>
      </c>
      <c r="J330" s="119">
        <f t="shared" si="246"/>
        <v>18</v>
      </c>
      <c r="K330" s="119">
        <f t="shared" si="262"/>
        <v>8</v>
      </c>
      <c r="L330" s="8">
        <f t="shared" si="247"/>
        <v>1.00235191</v>
      </c>
      <c r="M330" s="120">
        <f t="shared" si="263"/>
        <v>1.0061996799999999</v>
      </c>
      <c r="N330" s="120">
        <f t="shared" si="257"/>
        <v>1.0403918378946075</v>
      </c>
      <c r="O330" s="113">
        <f t="shared" si="259"/>
        <v>1.0428387400000001</v>
      </c>
      <c r="P330" s="113">
        <f t="shared" ref="P330:P393" si="267">TRUNC(C330*O330,8)</f>
        <v>1053.1716575800001</v>
      </c>
      <c r="Q330" s="11">
        <f t="shared" si="252"/>
        <v>0</v>
      </c>
      <c r="R330" s="30">
        <f t="shared" si="248"/>
        <v>0</v>
      </c>
      <c r="S330" s="8">
        <f t="shared" ref="S330:S393" si="268">IF(R330&gt;0,TRUNC(R330*P330,8),0)</f>
        <v>0</v>
      </c>
      <c r="T330" s="122">
        <f t="shared" si="249"/>
        <v>0.12559999999999999</v>
      </c>
      <c r="U330" s="121">
        <f t="shared" si="258"/>
        <v>8</v>
      </c>
      <c r="V330" s="121">
        <v>252</v>
      </c>
      <c r="W330" s="120">
        <f t="shared" ref="W330:W393" si="269">ROUND((1+T330)^TRUNC((U330/V330),9),9)</f>
        <v>1.0037631330000001</v>
      </c>
      <c r="X330" s="113">
        <f t="shared" si="255"/>
        <v>3.9632250099999999</v>
      </c>
      <c r="Y330" s="186">
        <f t="shared" si="256"/>
        <v>0</v>
      </c>
      <c r="Z330" s="125" t="str">
        <f t="shared" si="253"/>
        <v>INCORPJ=</v>
      </c>
      <c r="AA330" s="118">
        <f t="shared" si="254"/>
        <v>45005</v>
      </c>
      <c r="AB330" s="4"/>
      <c r="AD330" s="171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5" x14ac:dyDescent="0.2">
      <c r="A331" s="112">
        <f t="shared" ref="A331:A394" si="270">(A330+1)</f>
        <v>44992</v>
      </c>
      <c r="B331" s="113">
        <f t="shared" si="264"/>
        <v>1057.9419484499999</v>
      </c>
      <c r="C331" s="113">
        <f t="shared" si="250"/>
        <v>1009.90845199</v>
      </c>
      <c r="D331" s="114">
        <f t="shared" ref="D331:D394" si="271">IF(E331=E330,D330,E330)</f>
        <v>6474.09</v>
      </c>
      <c r="E331" s="115">
        <f t="shared" si="260"/>
        <v>6508.4</v>
      </c>
      <c r="F331" s="116">
        <f t="shared" si="261"/>
        <v>44948</v>
      </c>
      <c r="G331" s="117">
        <f t="shared" si="265"/>
        <v>5.2995865055938118E-3</v>
      </c>
      <c r="H331" s="118">
        <f t="shared" si="251"/>
        <v>45005</v>
      </c>
      <c r="I331" s="118">
        <f t="shared" si="266"/>
        <v>45005</v>
      </c>
      <c r="J331" s="119">
        <f t="shared" ref="J331:J394" si="272">IF(I331=I330,J330,NETWORKDAYS(I330,I331,$AD$176:$AD$502)-1)</f>
        <v>18</v>
      </c>
      <c r="K331" s="119">
        <f t="shared" si="262"/>
        <v>9</v>
      </c>
      <c r="L331" s="8">
        <f t="shared" ref="L331:L394" si="273">IF(E331&lt;D331,1,TRUNC((E331/D331)^TRUNC((K331/J331),9),8))</f>
        <v>1.0026462899999999</v>
      </c>
      <c r="M331" s="120">
        <f t="shared" si="263"/>
        <v>1.0061996799999999</v>
      </c>
      <c r="N331" s="120">
        <f t="shared" si="257"/>
        <v>1.0403918378946075</v>
      </c>
      <c r="O331" s="113">
        <f t="shared" si="259"/>
        <v>1.0431450099999999</v>
      </c>
      <c r="P331" s="113">
        <f t="shared" si="267"/>
        <v>1053.4809622499999</v>
      </c>
      <c r="Q331" s="11">
        <f t="shared" si="252"/>
        <v>0</v>
      </c>
      <c r="R331" s="30">
        <f t="shared" ref="R331:R394" si="274">IF(Q331&gt;0,VLOOKUP($A331,$AD$10:$AI$170,6),0)</f>
        <v>0</v>
      </c>
      <c r="S331" s="8">
        <f t="shared" si="268"/>
        <v>0</v>
      </c>
      <c r="T331" s="122">
        <f t="shared" ref="T331:T394" si="275">(T330)</f>
        <v>0.12559999999999999</v>
      </c>
      <c r="U331" s="121">
        <f t="shared" si="258"/>
        <v>9</v>
      </c>
      <c r="V331" s="121">
        <v>252</v>
      </c>
      <c r="W331" s="120">
        <f t="shared" si="269"/>
        <v>1.00423452</v>
      </c>
      <c r="X331" s="113">
        <f t="shared" si="255"/>
        <v>4.4609861999999998</v>
      </c>
      <c r="Y331" s="186">
        <f t="shared" si="256"/>
        <v>0</v>
      </c>
      <c r="Z331" s="125" t="str">
        <f t="shared" si="253"/>
        <v>INCORPJ=</v>
      </c>
      <c r="AA331" s="118">
        <f t="shared" si="254"/>
        <v>45005</v>
      </c>
      <c r="AB331" s="4"/>
      <c r="AD331" s="171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5" x14ac:dyDescent="0.2">
      <c r="A332" s="112">
        <f t="shared" si="270"/>
        <v>44993</v>
      </c>
      <c r="B332" s="113">
        <f t="shared" si="264"/>
        <v>1058.7496290500001</v>
      </c>
      <c r="C332" s="113">
        <f t="shared" ref="C332:C395" si="276">TRUNC(IF(Q331&gt;0,VLOOKUP(A331,$AD$12:$AE$170,2),C331),8)</f>
        <v>1009.90845199</v>
      </c>
      <c r="D332" s="114">
        <f t="shared" si="271"/>
        <v>6474.09</v>
      </c>
      <c r="E332" s="115">
        <f t="shared" si="260"/>
        <v>6508.4</v>
      </c>
      <c r="F332" s="116">
        <f t="shared" si="261"/>
        <v>44948</v>
      </c>
      <c r="G332" s="117">
        <f t="shared" si="265"/>
        <v>5.2995865055938118E-3</v>
      </c>
      <c r="H332" s="118">
        <f t="shared" ref="H332:H395" si="277">IF(DAY(A332)=H$9,VLOOKUP(A332,AH$118:AN$450,4),H331)</f>
        <v>45005</v>
      </c>
      <c r="I332" s="118">
        <f t="shared" si="266"/>
        <v>45005</v>
      </c>
      <c r="J332" s="119">
        <f t="shared" si="272"/>
        <v>18</v>
      </c>
      <c r="K332" s="119">
        <f t="shared" si="262"/>
        <v>10</v>
      </c>
      <c r="L332" s="8">
        <f t="shared" si="273"/>
        <v>1.00294075</v>
      </c>
      <c r="M332" s="120">
        <f t="shared" si="263"/>
        <v>1.0061996799999999</v>
      </c>
      <c r="N332" s="120">
        <f t="shared" si="257"/>
        <v>1.0403918378946075</v>
      </c>
      <c r="O332" s="113">
        <f t="shared" si="259"/>
        <v>1.0434513700000001</v>
      </c>
      <c r="P332" s="113">
        <f t="shared" si="267"/>
        <v>1053.7903578</v>
      </c>
      <c r="Q332" s="11">
        <f t="shared" ref="Q332:Q395" si="278">IF(VLOOKUP(A332,AD$10:AK$170,8)=VLOOKUP(A331,AD$10:AK$170,8),0,VLOOKUP(A332,AD$10:AK$170,8))</f>
        <v>0</v>
      </c>
      <c r="R332" s="30">
        <f t="shared" si="274"/>
        <v>0</v>
      </c>
      <c r="S332" s="8">
        <f t="shared" si="268"/>
        <v>0</v>
      </c>
      <c r="T332" s="122">
        <f t="shared" si="275"/>
        <v>0.12559999999999999</v>
      </c>
      <c r="U332" s="121">
        <f t="shared" si="258"/>
        <v>10</v>
      </c>
      <c r="V332" s="121">
        <v>252</v>
      </c>
      <c r="W332" s="120">
        <f t="shared" si="269"/>
        <v>1.0047061269999999</v>
      </c>
      <c r="X332" s="113">
        <f t="shared" si="255"/>
        <v>4.9592712499999996</v>
      </c>
      <c r="Y332" s="186">
        <f t="shared" si="256"/>
        <v>0</v>
      </c>
      <c r="Z332" s="125" t="str">
        <f t="shared" ref="Z332:Z395" si="279">IF($Q331&gt;0,VLOOKUP($A331,$AD$10:$AM$170,9),Z331)</f>
        <v>INCORPJ=</v>
      </c>
      <c r="AA332" s="118">
        <f t="shared" ref="AA332:AA395" si="280">IF($Q331&gt;0,VLOOKUP($A331,$AD$10:$AM$170,10),AA331)</f>
        <v>45005</v>
      </c>
      <c r="AB332" s="4"/>
      <c r="AD332" s="171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5" x14ac:dyDescent="0.2">
      <c r="A333" s="112">
        <f t="shared" si="270"/>
        <v>44994</v>
      </c>
      <c r="B333" s="113">
        <f t="shared" si="264"/>
        <v>1059.5579177499999</v>
      </c>
      <c r="C333" s="113">
        <f t="shared" si="276"/>
        <v>1009.90845199</v>
      </c>
      <c r="D333" s="114">
        <f t="shared" si="271"/>
        <v>6474.09</v>
      </c>
      <c r="E333" s="115">
        <f t="shared" si="260"/>
        <v>6508.4</v>
      </c>
      <c r="F333" s="116">
        <f t="shared" si="261"/>
        <v>44948</v>
      </c>
      <c r="G333" s="117">
        <f t="shared" si="265"/>
        <v>5.2995865055938118E-3</v>
      </c>
      <c r="H333" s="118">
        <f t="shared" si="277"/>
        <v>45005</v>
      </c>
      <c r="I333" s="118">
        <f t="shared" si="266"/>
        <v>45005</v>
      </c>
      <c r="J333" s="119">
        <f t="shared" si="272"/>
        <v>18</v>
      </c>
      <c r="K333" s="119">
        <f t="shared" si="262"/>
        <v>11</v>
      </c>
      <c r="L333" s="8">
        <f t="shared" si="273"/>
        <v>1.0032353000000001</v>
      </c>
      <c r="M333" s="120">
        <f t="shared" si="263"/>
        <v>1.0061996799999999</v>
      </c>
      <c r="N333" s="120">
        <f t="shared" si="257"/>
        <v>1.0403918378946075</v>
      </c>
      <c r="O333" s="113">
        <f t="shared" si="259"/>
        <v>1.04375781</v>
      </c>
      <c r="P333" s="113">
        <f t="shared" si="267"/>
        <v>1054.09983414</v>
      </c>
      <c r="Q333" s="11">
        <f t="shared" si="278"/>
        <v>0</v>
      </c>
      <c r="R333" s="30">
        <f t="shared" si="274"/>
        <v>0</v>
      </c>
      <c r="S333" s="8">
        <f t="shared" si="268"/>
        <v>0</v>
      </c>
      <c r="T333" s="122">
        <f t="shared" si="275"/>
        <v>0.12559999999999999</v>
      </c>
      <c r="U333" s="121">
        <f t="shared" si="258"/>
        <v>11</v>
      </c>
      <c r="V333" s="121">
        <v>252</v>
      </c>
      <c r="W333" s="120">
        <f t="shared" si="269"/>
        <v>1.0051779569999999</v>
      </c>
      <c r="X333" s="113">
        <f t="shared" si="255"/>
        <v>5.4580836100000001</v>
      </c>
      <c r="Y333" s="186">
        <f t="shared" si="256"/>
        <v>0</v>
      </c>
      <c r="Z333" s="125" t="str">
        <f t="shared" si="279"/>
        <v>INCORPJ=</v>
      </c>
      <c r="AA333" s="118">
        <f t="shared" si="280"/>
        <v>45005</v>
      </c>
      <c r="AB333" s="4"/>
      <c r="AD333" s="171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5" x14ac:dyDescent="0.2">
      <c r="A334" s="112">
        <f t="shared" si="270"/>
        <v>44995</v>
      </c>
      <c r="B334" s="113">
        <f t="shared" si="264"/>
        <v>1060.3668320300001</v>
      </c>
      <c r="C334" s="113">
        <f t="shared" si="276"/>
        <v>1009.90845199</v>
      </c>
      <c r="D334" s="114">
        <f t="shared" si="271"/>
        <v>6474.09</v>
      </c>
      <c r="E334" s="115">
        <f t="shared" si="260"/>
        <v>6508.4</v>
      </c>
      <c r="F334" s="116">
        <f t="shared" si="261"/>
        <v>44948</v>
      </c>
      <c r="G334" s="117">
        <f t="shared" si="265"/>
        <v>5.2995865055938118E-3</v>
      </c>
      <c r="H334" s="118">
        <f t="shared" si="277"/>
        <v>45005</v>
      </c>
      <c r="I334" s="118">
        <f t="shared" si="266"/>
        <v>45005</v>
      </c>
      <c r="J334" s="119">
        <f t="shared" si="272"/>
        <v>18</v>
      </c>
      <c r="K334" s="119">
        <f t="shared" si="262"/>
        <v>12</v>
      </c>
      <c r="L334" s="8">
        <f t="shared" si="273"/>
        <v>1.00352994</v>
      </c>
      <c r="M334" s="120">
        <f t="shared" si="263"/>
        <v>1.0061996799999999</v>
      </c>
      <c r="N334" s="120">
        <f t="shared" si="257"/>
        <v>1.0403918378946075</v>
      </c>
      <c r="O334" s="113">
        <f t="shared" si="259"/>
        <v>1.04406435</v>
      </c>
      <c r="P334" s="113">
        <f t="shared" si="267"/>
        <v>1054.40941148</v>
      </c>
      <c r="Q334" s="11">
        <f t="shared" si="278"/>
        <v>0</v>
      </c>
      <c r="R334" s="30">
        <f t="shared" si="274"/>
        <v>0</v>
      </c>
      <c r="S334" s="8">
        <f t="shared" si="268"/>
        <v>0</v>
      </c>
      <c r="T334" s="122">
        <f t="shared" si="275"/>
        <v>0.12559999999999999</v>
      </c>
      <c r="U334" s="121">
        <f t="shared" si="258"/>
        <v>12</v>
      </c>
      <c r="V334" s="121">
        <v>252</v>
      </c>
      <c r="W334" s="120">
        <f t="shared" si="269"/>
        <v>1.0056500070000001</v>
      </c>
      <c r="X334" s="113">
        <f t="shared" si="255"/>
        <v>5.9574205500000001</v>
      </c>
      <c r="Y334" s="186">
        <f t="shared" si="256"/>
        <v>0</v>
      </c>
      <c r="Z334" s="125" t="str">
        <f t="shared" si="279"/>
        <v>INCORPJ=</v>
      </c>
      <c r="AA334" s="118">
        <f t="shared" si="280"/>
        <v>45005</v>
      </c>
      <c r="AB334" s="4"/>
      <c r="AD334" s="171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5" x14ac:dyDescent="0.2">
      <c r="A335" s="112">
        <f t="shared" si="270"/>
        <v>44996</v>
      </c>
      <c r="B335" s="113">
        <f t="shared" si="264"/>
        <v>1061.1763652299999</v>
      </c>
      <c r="C335" s="113">
        <f t="shared" si="276"/>
        <v>1009.90845199</v>
      </c>
      <c r="D335" s="114">
        <f t="shared" si="271"/>
        <v>6474.09</v>
      </c>
      <c r="E335" s="115">
        <f t="shared" si="260"/>
        <v>6508.4</v>
      </c>
      <c r="F335" s="116">
        <f t="shared" si="261"/>
        <v>44948</v>
      </c>
      <c r="G335" s="117">
        <f t="shared" si="265"/>
        <v>5.2995865055938118E-3</v>
      </c>
      <c r="H335" s="118">
        <f t="shared" si="277"/>
        <v>45005</v>
      </c>
      <c r="I335" s="118">
        <f t="shared" si="266"/>
        <v>45005</v>
      </c>
      <c r="J335" s="119">
        <f t="shared" si="272"/>
        <v>18</v>
      </c>
      <c r="K335" s="119">
        <f t="shared" si="262"/>
        <v>13</v>
      </c>
      <c r="L335" s="8">
        <f t="shared" si="273"/>
        <v>1.00382466</v>
      </c>
      <c r="M335" s="120">
        <f t="shared" si="263"/>
        <v>1.0061996799999999</v>
      </c>
      <c r="N335" s="120">
        <f t="shared" si="257"/>
        <v>1.0403918378946075</v>
      </c>
      <c r="O335" s="113">
        <f t="shared" si="259"/>
        <v>1.0443709800000001</v>
      </c>
      <c r="P335" s="113">
        <f t="shared" si="267"/>
        <v>1054.71907971</v>
      </c>
      <c r="Q335" s="11">
        <f t="shared" si="278"/>
        <v>0</v>
      </c>
      <c r="R335" s="30">
        <f t="shared" si="274"/>
        <v>0</v>
      </c>
      <c r="S335" s="8">
        <f t="shared" si="268"/>
        <v>0</v>
      </c>
      <c r="T335" s="122">
        <f t="shared" si="275"/>
        <v>0.12559999999999999</v>
      </c>
      <c r="U335" s="121">
        <f t="shared" si="258"/>
        <v>13</v>
      </c>
      <c r="V335" s="121">
        <v>252</v>
      </c>
      <c r="W335" s="120">
        <f t="shared" si="269"/>
        <v>1.00612228</v>
      </c>
      <c r="X335" s="113">
        <f t="shared" si="255"/>
        <v>6.4572855200000001</v>
      </c>
      <c r="Y335" s="186">
        <f t="shared" si="256"/>
        <v>0</v>
      </c>
      <c r="Z335" s="125" t="str">
        <f t="shared" si="279"/>
        <v>INCORPJ=</v>
      </c>
      <c r="AA335" s="118">
        <f t="shared" si="280"/>
        <v>45005</v>
      </c>
      <c r="AB335" s="4"/>
      <c r="AD335" s="171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5" x14ac:dyDescent="0.2">
      <c r="A336" s="112">
        <f t="shared" si="270"/>
        <v>44997</v>
      </c>
      <c r="B336" s="113">
        <f t="shared" si="264"/>
        <v>1061.1763652299999</v>
      </c>
      <c r="C336" s="113">
        <f t="shared" si="276"/>
        <v>1009.90845199</v>
      </c>
      <c r="D336" s="114">
        <f t="shared" si="271"/>
        <v>6474.09</v>
      </c>
      <c r="E336" s="115">
        <f t="shared" si="260"/>
        <v>6508.4</v>
      </c>
      <c r="F336" s="116">
        <f t="shared" si="261"/>
        <v>44948</v>
      </c>
      <c r="G336" s="117">
        <f t="shared" si="265"/>
        <v>5.2995865055938118E-3</v>
      </c>
      <c r="H336" s="118">
        <f t="shared" si="277"/>
        <v>45005</v>
      </c>
      <c r="I336" s="118">
        <f t="shared" si="266"/>
        <v>45005</v>
      </c>
      <c r="J336" s="119">
        <f t="shared" si="272"/>
        <v>18</v>
      </c>
      <c r="K336" s="119">
        <f t="shared" si="262"/>
        <v>13</v>
      </c>
      <c r="L336" s="8">
        <f t="shared" si="273"/>
        <v>1.00382466</v>
      </c>
      <c r="M336" s="120">
        <f t="shared" si="263"/>
        <v>1.0061996799999999</v>
      </c>
      <c r="N336" s="120">
        <f t="shared" si="257"/>
        <v>1.0403918378946075</v>
      </c>
      <c r="O336" s="113">
        <f t="shared" si="259"/>
        <v>1.0443709800000001</v>
      </c>
      <c r="P336" s="113">
        <f t="shared" si="267"/>
        <v>1054.71907971</v>
      </c>
      <c r="Q336" s="11">
        <f t="shared" si="278"/>
        <v>0</v>
      </c>
      <c r="R336" s="30">
        <f t="shared" si="274"/>
        <v>0</v>
      </c>
      <c r="S336" s="8">
        <f t="shared" si="268"/>
        <v>0</v>
      </c>
      <c r="T336" s="122">
        <f t="shared" si="275"/>
        <v>0.12559999999999999</v>
      </c>
      <c r="U336" s="121">
        <f t="shared" si="258"/>
        <v>13</v>
      </c>
      <c r="V336" s="121">
        <v>252</v>
      </c>
      <c r="W336" s="120">
        <f t="shared" si="269"/>
        <v>1.00612228</v>
      </c>
      <c r="X336" s="113">
        <f t="shared" si="255"/>
        <v>6.4572855200000001</v>
      </c>
      <c r="Y336" s="186">
        <f t="shared" si="256"/>
        <v>0</v>
      </c>
      <c r="Z336" s="125" t="str">
        <f t="shared" si="279"/>
        <v>INCORPJ=</v>
      </c>
      <c r="AA336" s="118">
        <f t="shared" si="280"/>
        <v>45005</v>
      </c>
      <c r="AB336" s="4"/>
      <c r="AD336" s="171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5" x14ac:dyDescent="0.2">
      <c r="A337" s="112">
        <f t="shared" si="270"/>
        <v>44998</v>
      </c>
      <c r="B337" s="113">
        <f t="shared" si="264"/>
        <v>1061.1763652299999</v>
      </c>
      <c r="C337" s="113">
        <f t="shared" si="276"/>
        <v>1009.90845199</v>
      </c>
      <c r="D337" s="114">
        <f t="shared" si="271"/>
        <v>6474.09</v>
      </c>
      <c r="E337" s="115">
        <f t="shared" si="260"/>
        <v>6508.4</v>
      </c>
      <c r="F337" s="116">
        <f t="shared" si="261"/>
        <v>44948</v>
      </c>
      <c r="G337" s="117">
        <f t="shared" si="265"/>
        <v>5.2995865055938118E-3</v>
      </c>
      <c r="H337" s="118">
        <f t="shared" si="277"/>
        <v>45005</v>
      </c>
      <c r="I337" s="118">
        <f t="shared" si="266"/>
        <v>45005</v>
      </c>
      <c r="J337" s="119">
        <f t="shared" si="272"/>
        <v>18</v>
      </c>
      <c r="K337" s="119">
        <f t="shared" si="262"/>
        <v>13</v>
      </c>
      <c r="L337" s="8">
        <f t="shared" si="273"/>
        <v>1.00382466</v>
      </c>
      <c r="M337" s="120">
        <f t="shared" si="263"/>
        <v>1.0061996799999999</v>
      </c>
      <c r="N337" s="120">
        <f t="shared" si="257"/>
        <v>1.0403918378946075</v>
      </c>
      <c r="O337" s="113">
        <f t="shared" si="259"/>
        <v>1.0443709800000001</v>
      </c>
      <c r="P337" s="113">
        <f t="shared" si="267"/>
        <v>1054.71907971</v>
      </c>
      <c r="Q337" s="11">
        <f t="shared" si="278"/>
        <v>0</v>
      </c>
      <c r="R337" s="30">
        <f t="shared" si="274"/>
        <v>0</v>
      </c>
      <c r="S337" s="8">
        <f t="shared" si="268"/>
        <v>0</v>
      </c>
      <c r="T337" s="122">
        <f t="shared" si="275"/>
        <v>0.12559999999999999</v>
      </c>
      <c r="U337" s="121">
        <f t="shared" si="258"/>
        <v>13</v>
      </c>
      <c r="V337" s="121">
        <v>252</v>
      </c>
      <c r="W337" s="120">
        <f t="shared" si="269"/>
        <v>1.00612228</v>
      </c>
      <c r="X337" s="113">
        <f t="shared" si="255"/>
        <v>6.4572855200000001</v>
      </c>
      <c r="Y337" s="186">
        <f t="shared" si="256"/>
        <v>0</v>
      </c>
      <c r="Z337" s="125" t="str">
        <f t="shared" si="279"/>
        <v>INCORPJ=</v>
      </c>
      <c r="AA337" s="118">
        <f t="shared" si="280"/>
        <v>45005</v>
      </c>
      <c r="AB337" s="4"/>
      <c r="AD337" s="171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5" x14ac:dyDescent="0.2">
      <c r="A338" s="112">
        <f t="shared" si="270"/>
        <v>44999</v>
      </c>
      <c r="B338" s="113">
        <f t="shared" si="264"/>
        <v>1061.9865155800001</v>
      </c>
      <c r="C338" s="113">
        <f t="shared" si="276"/>
        <v>1009.90845199</v>
      </c>
      <c r="D338" s="114">
        <f t="shared" si="271"/>
        <v>6474.09</v>
      </c>
      <c r="E338" s="115">
        <f t="shared" si="260"/>
        <v>6508.4</v>
      </c>
      <c r="F338" s="116">
        <f t="shared" si="261"/>
        <v>44948</v>
      </c>
      <c r="G338" s="117">
        <f t="shared" si="265"/>
        <v>5.2995865055938118E-3</v>
      </c>
      <c r="H338" s="118">
        <f t="shared" si="277"/>
        <v>45005</v>
      </c>
      <c r="I338" s="118">
        <f t="shared" si="266"/>
        <v>45005</v>
      </c>
      <c r="J338" s="119">
        <f t="shared" si="272"/>
        <v>18</v>
      </c>
      <c r="K338" s="119">
        <f t="shared" si="262"/>
        <v>14</v>
      </c>
      <c r="L338" s="8">
        <f t="shared" si="273"/>
        <v>1.00411947</v>
      </c>
      <c r="M338" s="120">
        <f t="shared" si="263"/>
        <v>1.0061996799999999</v>
      </c>
      <c r="N338" s="120">
        <f t="shared" si="257"/>
        <v>1.0403918378946075</v>
      </c>
      <c r="O338" s="113">
        <f t="shared" si="259"/>
        <v>1.0446777</v>
      </c>
      <c r="P338" s="113">
        <f t="shared" si="267"/>
        <v>1055.02883883</v>
      </c>
      <c r="Q338" s="11">
        <f t="shared" si="278"/>
        <v>0</v>
      </c>
      <c r="R338" s="30">
        <f t="shared" si="274"/>
        <v>0</v>
      </c>
      <c r="S338" s="8">
        <f t="shared" si="268"/>
        <v>0</v>
      </c>
      <c r="T338" s="122">
        <f t="shared" si="275"/>
        <v>0.12559999999999999</v>
      </c>
      <c r="U338" s="121">
        <f t="shared" si="258"/>
        <v>14</v>
      </c>
      <c r="V338" s="121">
        <v>252</v>
      </c>
      <c r="W338" s="120">
        <f t="shared" si="269"/>
        <v>1.0065947740000001</v>
      </c>
      <c r="X338" s="113">
        <f t="shared" si="255"/>
        <v>6.9576767500000001</v>
      </c>
      <c r="Y338" s="186">
        <f t="shared" si="256"/>
        <v>0</v>
      </c>
      <c r="Z338" s="125" t="str">
        <f t="shared" si="279"/>
        <v>INCORPJ=</v>
      </c>
      <c r="AA338" s="118">
        <f t="shared" si="280"/>
        <v>45005</v>
      </c>
      <c r="AB338" s="4"/>
      <c r="AD338" s="171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5" x14ac:dyDescent="0.2">
      <c r="A339" s="112">
        <f t="shared" si="270"/>
        <v>45000</v>
      </c>
      <c r="B339" s="113">
        <f t="shared" si="264"/>
        <v>1062.7972844600001</v>
      </c>
      <c r="C339" s="113">
        <f t="shared" si="276"/>
        <v>1009.90845199</v>
      </c>
      <c r="D339" s="114">
        <f t="shared" si="271"/>
        <v>6474.09</v>
      </c>
      <c r="E339" s="115">
        <f t="shared" si="260"/>
        <v>6508.4</v>
      </c>
      <c r="F339" s="116">
        <f t="shared" si="261"/>
        <v>44948</v>
      </c>
      <c r="G339" s="117">
        <f t="shared" si="265"/>
        <v>5.2995865055938118E-3</v>
      </c>
      <c r="H339" s="118">
        <f t="shared" si="277"/>
        <v>45005</v>
      </c>
      <c r="I339" s="118">
        <f t="shared" si="266"/>
        <v>45005</v>
      </c>
      <c r="J339" s="119">
        <f t="shared" si="272"/>
        <v>18</v>
      </c>
      <c r="K339" s="119">
        <f t="shared" si="262"/>
        <v>15</v>
      </c>
      <c r="L339" s="8">
        <f t="shared" si="273"/>
        <v>1.0044143699999999</v>
      </c>
      <c r="M339" s="120">
        <f t="shared" si="263"/>
        <v>1.0061996799999999</v>
      </c>
      <c r="N339" s="120">
        <f t="shared" si="257"/>
        <v>1.0403918378946075</v>
      </c>
      <c r="O339" s="113">
        <f t="shared" si="259"/>
        <v>1.0449845099999999</v>
      </c>
      <c r="P339" s="113">
        <f t="shared" si="267"/>
        <v>1055.33868884</v>
      </c>
      <c r="Q339" s="11">
        <f t="shared" si="278"/>
        <v>0</v>
      </c>
      <c r="R339" s="30">
        <f t="shared" si="274"/>
        <v>0</v>
      </c>
      <c r="S339" s="8">
        <f t="shared" si="268"/>
        <v>0</v>
      </c>
      <c r="T339" s="122">
        <f t="shared" si="275"/>
        <v>0.12559999999999999</v>
      </c>
      <c r="U339" s="121">
        <f t="shared" si="258"/>
        <v>15</v>
      </c>
      <c r="V339" s="121">
        <v>252</v>
      </c>
      <c r="W339" s="120">
        <f t="shared" si="269"/>
        <v>1.0070674900000001</v>
      </c>
      <c r="X339" s="113">
        <f t="shared" si="255"/>
        <v>7.4585956199999996</v>
      </c>
      <c r="Y339" s="186">
        <f t="shared" si="256"/>
        <v>0</v>
      </c>
      <c r="Z339" s="125" t="str">
        <f t="shared" si="279"/>
        <v>INCORPJ=</v>
      </c>
      <c r="AA339" s="118">
        <f t="shared" si="280"/>
        <v>45005</v>
      </c>
      <c r="AB339" s="4"/>
      <c r="AD339" s="171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5" x14ac:dyDescent="0.2">
      <c r="A340" s="112">
        <f t="shared" si="270"/>
        <v>45001</v>
      </c>
      <c r="B340" s="113">
        <f t="shared" si="264"/>
        <v>1063.60866205</v>
      </c>
      <c r="C340" s="113">
        <f t="shared" si="276"/>
        <v>1009.90845199</v>
      </c>
      <c r="D340" s="114">
        <f t="shared" si="271"/>
        <v>6474.09</v>
      </c>
      <c r="E340" s="115">
        <f t="shared" si="260"/>
        <v>6508.4</v>
      </c>
      <c r="F340" s="116">
        <f t="shared" si="261"/>
        <v>44948</v>
      </c>
      <c r="G340" s="117">
        <f t="shared" si="265"/>
        <v>5.2995865055938118E-3</v>
      </c>
      <c r="H340" s="118">
        <f t="shared" si="277"/>
        <v>45005</v>
      </c>
      <c r="I340" s="118">
        <f t="shared" si="266"/>
        <v>45005</v>
      </c>
      <c r="J340" s="119">
        <f t="shared" si="272"/>
        <v>18</v>
      </c>
      <c r="K340" s="119">
        <f t="shared" si="262"/>
        <v>16</v>
      </c>
      <c r="L340" s="8">
        <f t="shared" si="273"/>
        <v>1.0047093499999999</v>
      </c>
      <c r="M340" s="120">
        <f t="shared" si="263"/>
        <v>1.0061996799999999</v>
      </c>
      <c r="N340" s="120">
        <f t="shared" si="257"/>
        <v>1.0403918378946075</v>
      </c>
      <c r="O340" s="113">
        <f t="shared" si="259"/>
        <v>1.0452914</v>
      </c>
      <c r="P340" s="113">
        <f t="shared" si="267"/>
        <v>1055.64861965</v>
      </c>
      <c r="Q340" s="11">
        <f t="shared" si="278"/>
        <v>0</v>
      </c>
      <c r="R340" s="30">
        <f t="shared" si="274"/>
        <v>0</v>
      </c>
      <c r="S340" s="8">
        <f t="shared" si="268"/>
        <v>0</v>
      </c>
      <c r="T340" s="122">
        <f t="shared" si="275"/>
        <v>0.12559999999999999</v>
      </c>
      <c r="U340" s="121">
        <f t="shared" si="258"/>
        <v>16</v>
      </c>
      <c r="V340" s="121">
        <v>252</v>
      </c>
      <c r="W340" s="120">
        <f t="shared" si="269"/>
        <v>1.007540428</v>
      </c>
      <c r="X340" s="113">
        <f t="shared" si="255"/>
        <v>7.9600423999999999</v>
      </c>
      <c r="Y340" s="186">
        <f t="shared" si="256"/>
        <v>0</v>
      </c>
      <c r="Z340" s="125" t="str">
        <f t="shared" si="279"/>
        <v>INCORPJ=</v>
      </c>
      <c r="AA340" s="118">
        <f t="shared" si="280"/>
        <v>45005</v>
      </c>
      <c r="AB340" s="4"/>
      <c r="AD340" s="171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5" x14ac:dyDescent="0.2">
      <c r="A341" s="112">
        <f t="shared" si="270"/>
        <v>45002</v>
      </c>
      <c r="B341" s="113">
        <f t="shared" si="264"/>
        <v>1064.42066901</v>
      </c>
      <c r="C341" s="113">
        <f t="shared" si="276"/>
        <v>1009.90845199</v>
      </c>
      <c r="D341" s="114">
        <f t="shared" si="271"/>
        <v>6474.09</v>
      </c>
      <c r="E341" s="115">
        <f t="shared" si="260"/>
        <v>6508.4</v>
      </c>
      <c r="F341" s="116">
        <f t="shared" si="261"/>
        <v>44948</v>
      </c>
      <c r="G341" s="117">
        <f t="shared" si="265"/>
        <v>5.2995865055938118E-3</v>
      </c>
      <c r="H341" s="118">
        <f t="shared" si="277"/>
        <v>45005</v>
      </c>
      <c r="I341" s="118">
        <f t="shared" si="266"/>
        <v>45005</v>
      </c>
      <c r="J341" s="119">
        <f t="shared" si="272"/>
        <v>18</v>
      </c>
      <c r="K341" s="119">
        <f t="shared" si="262"/>
        <v>17</v>
      </c>
      <c r="L341" s="8">
        <f t="shared" si="273"/>
        <v>1.0050044199999999</v>
      </c>
      <c r="M341" s="120">
        <f t="shared" si="263"/>
        <v>1.0061996799999999</v>
      </c>
      <c r="N341" s="120">
        <f t="shared" si="257"/>
        <v>1.0403918378946075</v>
      </c>
      <c r="O341" s="113">
        <f t="shared" si="259"/>
        <v>1.0455983900000001</v>
      </c>
      <c r="P341" s="113">
        <f t="shared" si="267"/>
        <v>1055.95865144</v>
      </c>
      <c r="Q341" s="11">
        <f t="shared" si="278"/>
        <v>0</v>
      </c>
      <c r="R341" s="30">
        <f t="shared" si="274"/>
        <v>0</v>
      </c>
      <c r="S341" s="8">
        <f t="shared" si="268"/>
        <v>0</v>
      </c>
      <c r="T341" s="122">
        <f t="shared" si="275"/>
        <v>0.12559999999999999</v>
      </c>
      <c r="U341" s="121">
        <f t="shared" si="258"/>
        <v>17</v>
      </c>
      <c r="V341" s="121">
        <v>252</v>
      </c>
      <c r="W341" s="120">
        <f t="shared" si="269"/>
        <v>1.0080135880000001</v>
      </c>
      <c r="X341" s="113">
        <f t="shared" si="255"/>
        <v>8.4620175700000004</v>
      </c>
      <c r="Y341" s="186">
        <f t="shared" si="256"/>
        <v>0</v>
      </c>
      <c r="Z341" s="125" t="str">
        <f t="shared" si="279"/>
        <v>INCORPJ=</v>
      </c>
      <c r="AA341" s="118">
        <f t="shared" si="280"/>
        <v>45005</v>
      </c>
      <c r="AB341" s="4"/>
      <c r="AD341" s="171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5" x14ac:dyDescent="0.2">
      <c r="A342" s="112">
        <f t="shared" si="270"/>
        <v>45003</v>
      </c>
      <c r="B342" s="113">
        <f t="shared" si="264"/>
        <v>1065.2332965800001</v>
      </c>
      <c r="C342" s="113">
        <f t="shared" si="276"/>
        <v>1009.90845199</v>
      </c>
      <c r="D342" s="114">
        <f t="shared" si="271"/>
        <v>6474.09</v>
      </c>
      <c r="E342" s="115">
        <f t="shared" si="260"/>
        <v>6508.4</v>
      </c>
      <c r="F342" s="116">
        <f t="shared" si="261"/>
        <v>44948</v>
      </c>
      <c r="G342" s="117">
        <f t="shared" si="265"/>
        <v>5.2995865055938118E-3</v>
      </c>
      <c r="H342" s="118">
        <f t="shared" si="277"/>
        <v>45005</v>
      </c>
      <c r="I342" s="118">
        <f t="shared" si="266"/>
        <v>45005</v>
      </c>
      <c r="J342" s="119">
        <f t="shared" si="272"/>
        <v>18</v>
      </c>
      <c r="K342" s="119">
        <f t="shared" si="262"/>
        <v>18</v>
      </c>
      <c r="L342" s="8">
        <f t="shared" si="273"/>
        <v>1.00529958</v>
      </c>
      <c r="M342" s="120">
        <f t="shared" si="263"/>
        <v>1.0061996799999999</v>
      </c>
      <c r="N342" s="120">
        <f t="shared" si="257"/>
        <v>1.0403918378946075</v>
      </c>
      <c r="O342" s="113">
        <f t="shared" si="259"/>
        <v>1.0459054699999999</v>
      </c>
      <c r="P342" s="113">
        <f t="shared" si="267"/>
        <v>1056.2687741300001</v>
      </c>
      <c r="Q342" s="11">
        <f t="shared" si="278"/>
        <v>0</v>
      </c>
      <c r="R342" s="30">
        <f t="shared" si="274"/>
        <v>0</v>
      </c>
      <c r="S342" s="8">
        <f t="shared" si="268"/>
        <v>0</v>
      </c>
      <c r="T342" s="122">
        <f t="shared" si="275"/>
        <v>0.12559999999999999</v>
      </c>
      <c r="U342" s="121">
        <f t="shared" si="258"/>
        <v>18</v>
      </c>
      <c r="V342" s="121">
        <v>252</v>
      </c>
      <c r="W342" s="120">
        <f t="shared" si="269"/>
        <v>1.008486971</v>
      </c>
      <c r="X342" s="113">
        <f t="shared" si="255"/>
        <v>8.9645224500000005</v>
      </c>
      <c r="Y342" s="186">
        <f t="shared" si="256"/>
        <v>0</v>
      </c>
      <c r="Z342" s="125" t="str">
        <f t="shared" si="279"/>
        <v>INCORPJ=</v>
      </c>
      <c r="AA342" s="118">
        <f t="shared" si="280"/>
        <v>45005</v>
      </c>
      <c r="AB342" s="4"/>
      <c r="AD342" s="171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5" x14ac:dyDescent="0.2">
      <c r="A343" s="112">
        <f t="shared" si="270"/>
        <v>45004</v>
      </c>
      <c r="B343" s="113">
        <f t="shared" si="264"/>
        <v>1065.2332965800001</v>
      </c>
      <c r="C343" s="113">
        <f t="shared" si="276"/>
        <v>1009.90845199</v>
      </c>
      <c r="D343" s="114">
        <f t="shared" si="271"/>
        <v>6474.09</v>
      </c>
      <c r="E343" s="115">
        <f t="shared" si="260"/>
        <v>6508.4</v>
      </c>
      <c r="F343" s="116">
        <f t="shared" si="261"/>
        <v>44948</v>
      </c>
      <c r="G343" s="117">
        <f t="shared" si="265"/>
        <v>5.2995865055938118E-3</v>
      </c>
      <c r="H343" s="118">
        <f t="shared" si="277"/>
        <v>45005</v>
      </c>
      <c r="I343" s="118">
        <f t="shared" si="266"/>
        <v>45005</v>
      </c>
      <c r="J343" s="119">
        <f t="shared" si="272"/>
        <v>18</v>
      </c>
      <c r="K343" s="119">
        <f t="shared" si="262"/>
        <v>18</v>
      </c>
      <c r="L343" s="8">
        <f t="shared" si="273"/>
        <v>1.00529958</v>
      </c>
      <c r="M343" s="120">
        <f t="shared" si="263"/>
        <v>1.0061996799999999</v>
      </c>
      <c r="N343" s="120">
        <f t="shared" si="257"/>
        <v>1.0403918378946075</v>
      </c>
      <c r="O343" s="113">
        <f t="shared" si="259"/>
        <v>1.0459054699999999</v>
      </c>
      <c r="P343" s="113">
        <f t="shared" si="267"/>
        <v>1056.2687741300001</v>
      </c>
      <c r="Q343" s="11">
        <f t="shared" si="278"/>
        <v>0</v>
      </c>
      <c r="R343" s="30">
        <f t="shared" si="274"/>
        <v>0</v>
      </c>
      <c r="S343" s="8">
        <f t="shared" si="268"/>
        <v>0</v>
      </c>
      <c r="T343" s="122">
        <f t="shared" si="275"/>
        <v>0.12559999999999999</v>
      </c>
      <c r="U343" s="121">
        <f t="shared" si="258"/>
        <v>18</v>
      </c>
      <c r="V343" s="121">
        <v>252</v>
      </c>
      <c r="W343" s="120">
        <f t="shared" si="269"/>
        <v>1.008486971</v>
      </c>
      <c r="X343" s="113">
        <f t="shared" si="255"/>
        <v>8.9645224500000005</v>
      </c>
      <c r="Y343" s="186">
        <f t="shared" si="256"/>
        <v>0</v>
      </c>
      <c r="Z343" s="125" t="str">
        <f t="shared" si="279"/>
        <v>INCORPJ=</v>
      </c>
      <c r="AA343" s="118">
        <f t="shared" si="280"/>
        <v>45005</v>
      </c>
      <c r="AB343" s="4"/>
      <c r="AD343" s="171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">
      <c r="A344" s="112">
        <f t="shared" si="270"/>
        <v>45005</v>
      </c>
      <c r="B344" s="113">
        <f t="shared" si="264"/>
        <v>1065.2332965800001</v>
      </c>
      <c r="C344" s="113">
        <f t="shared" si="276"/>
        <v>1009.90845199</v>
      </c>
      <c r="D344" s="114">
        <f t="shared" si="271"/>
        <v>6474.09</v>
      </c>
      <c r="E344" s="115">
        <f t="shared" si="260"/>
        <v>6508.4</v>
      </c>
      <c r="F344" s="116">
        <f t="shared" si="261"/>
        <v>44948</v>
      </c>
      <c r="G344" s="117">
        <f t="shared" si="265"/>
        <v>5.2995865055938118E-3</v>
      </c>
      <c r="H344" s="118">
        <f t="shared" si="277"/>
        <v>45036</v>
      </c>
      <c r="I344" s="118">
        <f t="shared" si="266"/>
        <v>45005</v>
      </c>
      <c r="J344" s="119">
        <f t="shared" si="272"/>
        <v>18</v>
      </c>
      <c r="K344" s="119">
        <f t="shared" si="262"/>
        <v>18</v>
      </c>
      <c r="L344" s="8">
        <f t="shared" si="273"/>
        <v>1.00529958</v>
      </c>
      <c r="M344" s="120">
        <f t="shared" si="263"/>
        <v>1.0061996799999999</v>
      </c>
      <c r="N344" s="120">
        <f t="shared" si="257"/>
        <v>1.0403918378946075</v>
      </c>
      <c r="O344" s="113">
        <f t="shared" si="259"/>
        <v>1.0459054699999999</v>
      </c>
      <c r="P344" s="113">
        <f t="shared" si="267"/>
        <v>1056.2687741300001</v>
      </c>
      <c r="Q344" s="11">
        <f t="shared" si="278"/>
        <v>11</v>
      </c>
      <c r="R344" s="30">
        <f t="shared" si="274"/>
        <v>0</v>
      </c>
      <c r="S344" s="8">
        <f t="shared" si="268"/>
        <v>0</v>
      </c>
      <c r="T344" s="122">
        <f t="shared" si="275"/>
        <v>0.12559999999999999</v>
      </c>
      <c r="U344" s="121">
        <f t="shared" si="258"/>
        <v>18</v>
      </c>
      <c r="V344" s="121">
        <v>252</v>
      </c>
      <c r="W344" s="120">
        <f t="shared" si="269"/>
        <v>1.008486971</v>
      </c>
      <c r="X344" s="113">
        <f t="shared" si="255"/>
        <v>8.9645224500000005</v>
      </c>
      <c r="Y344" s="186">
        <f t="shared" si="256"/>
        <v>0</v>
      </c>
      <c r="Z344" s="125" t="str">
        <f t="shared" si="279"/>
        <v>INCORPJ=</v>
      </c>
      <c r="AA344" s="118">
        <f t="shared" si="280"/>
        <v>45005</v>
      </c>
      <c r="AB344" s="4"/>
      <c r="AD344" s="171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8.75" x14ac:dyDescent="0.2">
      <c r="A345" s="112">
        <f t="shared" si="270"/>
        <v>45006</v>
      </c>
      <c r="B345" s="113">
        <f t="shared" si="264"/>
        <v>1066.1575928799998</v>
      </c>
      <c r="C345" s="113">
        <f t="shared" si="276"/>
        <v>1018.47951573</v>
      </c>
      <c r="D345" s="114">
        <f t="shared" si="271"/>
        <v>6508.4</v>
      </c>
      <c r="E345" s="115">
        <f t="shared" si="260"/>
        <v>6563.07</v>
      </c>
      <c r="F345" s="116">
        <f t="shared" si="261"/>
        <v>44977</v>
      </c>
      <c r="G345" s="117">
        <f t="shared" si="265"/>
        <v>8.3999139573474046E-3</v>
      </c>
      <c r="H345" s="118">
        <f t="shared" si="277"/>
        <v>45036</v>
      </c>
      <c r="I345" s="118">
        <f t="shared" si="266"/>
        <v>45036</v>
      </c>
      <c r="J345" s="119">
        <f t="shared" si="272"/>
        <v>22</v>
      </c>
      <c r="K345" s="119">
        <f t="shared" si="262"/>
        <v>1</v>
      </c>
      <c r="L345" s="8">
        <f t="shared" si="273"/>
        <v>1.0003802900000001</v>
      </c>
      <c r="M345" s="120">
        <f t="shared" si="263"/>
        <v>1.00529958</v>
      </c>
      <c r="N345" s="120">
        <f t="shared" si="257"/>
        <v>1.0459054776708769</v>
      </c>
      <c r="O345" s="113">
        <f t="shared" si="259"/>
        <v>1.04630322</v>
      </c>
      <c r="P345" s="113">
        <f t="shared" si="267"/>
        <v>1065.6383968099999</v>
      </c>
      <c r="Q345" s="11">
        <f t="shared" si="278"/>
        <v>0</v>
      </c>
      <c r="R345" s="30">
        <f t="shared" si="274"/>
        <v>0</v>
      </c>
      <c r="S345" s="8">
        <f t="shared" si="268"/>
        <v>0</v>
      </c>
      <c r="T345" s="205">
        <v>0.13059999999999999</v>
      </c>
      <c r="U345" s="121">
        <f t="shared" si="258"/>
        <v>1</v>
      </c>
      <c r="V345" s="121">
        <v>252</v>
      </c>
      <c r="W345" s="120">
        <f t="shared" si="269"/>
        <v>1.000487216</v>
      </c>
      <c r="X345" s="113">
        <f t="shared" si="255"/>
        <v>0.51919607000000001</v>
      </c>
      <c r="Y345" s="186">
        <f t="shared" si="256"/>
        <v>0</v>
      </c>
      <c r="Z345" s="125" t="str">
        <f t="shared" si="279"/>
        <v>INCORPJ=</v>
      </c>
      <c r="AA345" s="118">
        <f t="shared" si="280"/>
        <v>45036</v>
      </c>
      <c r="AB345" s="4"/>
      <c r="AD345" s="171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" x14ac:dyDescent="0.2">
      <c r="A346" s="112">
        <f t="shared" si="270"/>
        <v>45007</v>
      </c>
      <c r="B346" s="113">
        <f t="shared" si="264"/>
        <v>1067.0826793000001</v>
      </c>
      <c r="C346" s="113">
        <f t="shared" si="276"/>
        <v>1018.47951573</v>
      </c>
      <c r="D346" s="114">
        <f t="shared" si="271"/>
        <v>6508.4</v>
      </c>
      <c r="E346" s="115">
        <f t="shared" si="260"/>
        <v>6563.07</v>
      </c>
      <c r="F346" s="116">
        <f t="shared" si="261"/>
        <v>44977</v>
      </c>
      <c r="G346" s="117">
        <f t="shared" si="265"/>
        <v>8.3999139573474046E-3</v>
      </c>
      <c r="H346" s="118">
        <f t="shared" si="277"/>
        <v>45036</v>
      </c>
      <c r="I346" s="118">
        <f t="shared" si="266"/>
        <v>45036</v>
      </c>
      <c r="J346" s="119">
        <f t="shared" si="272"/>
        <v>22</v>
      </c>
      <c r="K346" s="119">
        <f t="shared" si="262"/>
        <v>2</v>
      </c>
      <c r="L346" s="8">
        <f t="shared" si="273"/>
        <v>1.0007607199999999</v>
      </c>
      <c r="M346" s="120">
        <f t="shared" si="263"/>
        <v>1.00529958</v>
      </c>
      <c r="N346" s="120">
        <f t="shared" si="257"/>
        <v>1.0459054776708769</v>
      </c>
      <c r="O346" s="113">
        <f t="shared" si="259"/>
        <v>1.0467011100000001</v>
      </c>
      <c r="P346" s="113">
        <f t="shared" si="267"/>
        <v>1066.04363962</v>
      </c>
      <c r="Q346" s="11">
        <f t="shared" si="278"/>
        <v>0</v>
      </c>
      <c r="R346" s="30">
        <f t="shared" si="274"/>
        <v>0</v>
      </c>
      <c r="S346" s="8">
        <f t="shared" si="268"/>
        <v>0</v>
      </c>
      <c r="T346" s="122">
        <f t="shared" si="275"/>
        <v>0.13059999999999999</v>
      </c>
      <c r="U346" s="121">
        <f t="shared" si="258"/>
        <v>2</v>
      </c>
      <c r="V346" s="121">
        <v>252</v>
      </c>
      <c r="W346" s="120">
        <f t="shared" si="269"/>
        <v>1.0009746690000001</v>
      </c>
      <c r="X346" s="113">
        <f t="shared" si="255"/>
        <v>1.0390396799999999</v>
      </c>
      <c r="Y346" s="186">
        <f t="shared" si="256"/>
        <v>0</v>
      </c>
      <c r="Z346" s="125" t="str">
        <f t="shared" si="279"/>
        <v>INCORPJ=</v>
      </c>
      <c r="AA346" s="118">
        <f t="shared" si="280"/>
        <v>45036</v>
      </c>
      <c r="AB346" s="4"/>
      <c r="AD346" s="171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5" x14ac:dyDescent="0.2">
      <c r="A347" s="112">
        <f t="shared" si="270"/>
        <v>45008</v>
      </c>
      <c r="B347" s="113">
        <f t="shared" si="264"/>
        <v>1068.0085767400001</v>
      </c>
      <c r="C347" s="113">
        <f t="shared" si="276"/>
        <v>1018.47951573</v>
      </c>
      <c r="D347" s="114">
        <f t="shared" si="271"/>
        <v>6508.4</v>
      </c>
      <c r="E347" s="115">
        <f t="shared" si="260"/>
        <v>6563.07</v>
      </c>
      <c r="F347" s="116">
        <f t="shared" si="261"/>
        <v>44977</v>
      </c>
      <c r="G347" s="117">
        <f t="shared" si="265"/>
        <v>8.3999139573474046E-3</v>
      </c>
      <c r="H347" s="118">
        <f t="shared" si="277"/>
        <v>45036</v>
      </c>
      <c r="I347" s="118">
        <f t="shared" si="266"/>
        <v>45036</v>
      </c>
      <c r="J347" s="119">
        <f t="shared" si="272"/>
        <v>22</v>
      </c>
      <c r="K347" s="119">
        <f t="shared" si="262"/>
        <v>3</v>
      </c>
      <c r="L347" s="8">
        <f t="shared" si="273"/>
        <v>1.0011413</v>
      </c>
      <c r="M347" s="120">
        <f t="shared" si="263"/>
        <v>1.00529958</v>
      </c>
      <c r="N347" s="120">
        <f t="shared" si="257"/>
        <v>1.0459054776708769</v>
      </c>
      <c r="O347" s="113">
        <f t="shared" si="259"/>
        <v>1.0470991599999999</v>
      </c>
      <c r="P347" s="113">
        <f t="shared" si="267"/>
        <v>1066.44904539</v>
      </c>
      <c r="Q347" s="11">
        <f t="shared" si="278"/>
        <v>0</v>
      </c>
      <c r="R347" s="30">
        <f t="shared" si="274"/>
        <v>0</v>
      </c>
      <c r="S347" s="8">
        <f t="shared" si="268"/>
        <v>0</v>
      </c>
      <c r="T347" s="122">
        <f t="shared" si="275"/>
        <v>0.13059999999999999</v>
      </c>
      <c r="U347" s="121">
        <f t="shared" si="258"/>
        <v>3</v>
      </c>
      <c r="V347" s="121">
        <v>252</v>
      </c>
      <c r="W347" s="120">
        <f t="shared" si="269"/>
        <v>1.001462359</v>
      </c>
      <c r="X347" s="113">
        <f t="shared" si="255"/>
        <v>1.5595313500000001</v>
      </c>
      <c r="Y347" s="186">
        <f t="shared" si="256"/>
        <v>0</v>
      </c>
      <c r="Z347" s="125" t="str">
        <f t="shared" si="279"/>
        <v>INCORPJ=</v>
      </c>
      <c r="AA347" s="118">
        <f t="shared" si="280"/>
        <v>45036</v>
      </c>
      <c r="AB347" s="4"/>
      <c r="AD347" s="171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5" x14ac:dyDescent="0.2">
      <c r="A348" s="112">
        <f t="shared" si="270"/>
        <v>45009</v>
      </c>
      <c r="B348" s="113">
        <f t="shared" si="264"/>
        <v>1068.9352878699999</v>
      </c>
      <c r="C348" s="113">
        <f t="shared" si="276"/>
        <v>1018.47951573</v>
      </c>
      <c r="D348" s="114">
        <f t="shared" si="271"/>
        <v>6508.4</v>
      </c>
      <c r="E348" s="115">
        <f t="shared" si="260"/>
        <v>6563.07</v>
      </c>
      <c r="F348" s="116">
        <f t="shared" si="261"/>
        <v>44977</v>
      </c>
      <c r="G348" s="117">
        <f t="shared" si="265"/>
        <v>8.3999139573474046E-3</v>
      </c>
      <c r="H348" s="118">
        <f t="shared" si="277"/>
        <v>45036</v>
      </c>
      <c r="I348" s="118">
        <f t="shared" si="266"/>
        <v>45036</v>
      </c>
      <c r="J348" s="119">
        <f t="shared" si="272"/>
        <v>22</v>
      </c>
      <c r="K348" s="119">
        <f t="shared" si="262"/>
        <v>4</v>
      </c>
      <c r="L348" s="8">
        <f t="shared" si="273"/>
        <v>1.0015220300000001</v>
      </c>
      <c r="M348" s="120">
        <f t="shared" si="263"/>
        <v>1.00529958</v>
      </c>
      <c r="N348" s="120">
        <f t="shared" si="257"/>
        <v>1.0459054776708769</v>
      </c>
      <c r="O348" s="113">
        <f t="shared" si="259"/>
        <v>1.0474973700000001</v>
      </c>
      <c r="P348" s="113">
        <f t="shared" si="267"/>
        <v>1066.85461412</v>
      </c>
      <c r="Q348" s="11">
        <f t="shared" si="278"/>
        <v>0</v>
      </c>
      <c r="R348" s="30">
        <f t="shared" si="274"/>
        <v>0</v>
      </c>
      <c r="S348" s="8">
        <f t="shared" si="268"/>
        <v>0</v>
      </c>
      <c r="T348" s="122">
        <f t="shared" si="275"/>
        <v>0.13059999999999999</v>
      </c>
      <c r="U348" s="121">
        <f t="shared" si="258"/>
        <v>4</v>
      </c>
      <c r="V348" s="121">
        <v>252</v>
      </c>
      <c r="W348" s="120">
        <f t="shared" si="269"/>
        <v>1.001950288</v>
      </c>
      <c r="X348" s="113">
        <f t="shared" si="255"/>
        <v>2.0806737499999999</v>
      </c>
      <c r="Y348" s="186">
        <f t="shared" si="256"/>
        <v>0</v>
      </c>
      <c r="Z348" s="125" t="str">
        <f t="shared" si="279"/>
        <v>INCORPJ=</v>
      </c>
      <c r="AA348" s="118">
        <f t="shared" si="280"/>
        <v>45036</v>
      </c>
      <c r="AB348" s="4"/>
      <c r="AD348" s="171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5" x14ac:dyDescent="0.2">
      <c r="A349" s="112">
        <f t="shared" si="270"/>
        <v>45010</v>
      </c>
      <c r="B349" s="113">
        <f t="shared" si="264"/>
        <v>1069.86280085</v>
      </c>
      <c r="C349" s="113">
        <f t="shared" si="276"/>
        <v>1018.47951573</v>
      </c>
      <c r="D349" s="114">
        <f t="shared" si="271"/>
        <v>6508.4</v>
      </c>
      <c r="E349" s="115">
        <f t="shared" si="260"/>
        <v>6563.07</v>
      </c>
      <c r="F349" s="116">
        <f t="shared" si="261"/>
        <v>44977</v>
      </c>
      <c r="G349" s="117">
        <f t="shared" si="265"/>
        <v>8.3999139573474046E-3</v>
      </c>
      <c r="H349" s="118">
        <f t="shared" si="277"/>
        <v>45036</v>
      </c>
      <c r="I349" s="118">
        <f t="shared" si="266"/>
        <v>45036</v>
      </c>
      <c r="J349" s="119">
        <f t="shared" si="272"/>
        <v>22</v>
      </c>
      <c r="K349" s="119">
        <f t="shared" si="262"/>
        <v>5</v>
      </c>
      <c r="L349" s="8">
        <f t="shared" si="273"/>
        <v>1.0019028999999999</v>
      </c>
      <c r="M349" s="120">
        <f t="shared" si="263"/>
        <v>1.00529958</v>
      </c>
      <c r="N349" s="120">
        <f t="shared" si="257"/>
        <v>1.0459054776708769</v>
      </c>
      <c r="O349" s="113">
        <f t="shared" si="259"/>
        <v>1.04789573</v>
      </c>
      <c r="P349" s="113">
        <f t="shared" si="267"/>
        <v>1067.26033562</v>
      </c>
      <c r="Q349" s="11">
        <f t="shared" si="278"/>
        <v>0</v>
      </c>
      <c r="R349" s="30">
        <f t="shared" si="274"/>
        <v>0</v>
      </c>
      <c r="S349" s="8">
        <f t="shared" si="268"/>
        <v>0</v>
      </c>
      <c r="T349" s="122">
        <f t="shared" si="275"/>
        <v>0.13059999999999999</v>
      </c>
      <c r="U349" s="121">
        <f t="shared" si="258"/>
        <v>5</v>
      </c>
      <c r="V349" s="121">
        <v>252</v>
      </c>
      <c r="W349" s="120">
        <f t="shared" si="269"/>
        <v>1.002438454</v>
      </c>
      <c r="X349" s="113">
        <f t="shared" si="255"/>
        <v>2.60246523</v>
      </c>
      <c r="Y349" s="186">
        <f t="shared" si="256"/>
        <v>0</v>
      </c>
      <c r="Z349" s="125" t="str">
        <f t="shared" si="279"/>
        <v>INCORPJ=</v>
      </c>
      <c r="AA349" s="118">
        <f t="shared" si="280"/>
        <v>45036</v>
      </c>
      <c r="AB349" s="4"/>
      <c r="AD349" s="171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5" x14ac:dyDescent="0.2">
      <c r="A350" s="112">
        <f t="shared" si="270"/>
        <v>45011</v>
      </c>
      <c r="B350" s="113">
        <f t="shared" si="264"/>
        <v>1069.86280085</v>
      </c>
      <c r="C350" s="113">
        <f t="shared" si="276"/>
        <v>1018.47951573</v>
      </c>
      <c r="D350" s="114">
        <f t="shared" si="271"/>
        <v>6508.4</v>
      </c>
      <c r="E350" s="115">
        <f t="shared" si="260"/>
        <v>6563.07</v>
      </c>
      <c r="F350" s="116">
        <f t="shared" si="261"/>
        <v>44977</v>
      </c>
      <c r="G350" s="117">
        <f t="shared" si="265"/>
        <v>8.3999139573474046E-3</v>
      </c>
      <c r="H350" s="118">
        <f t="shared" si="277"/>
        <v>45036</v>
      </c>
      <c r="I350" s="118">
        <f t="shared" si="266"/>
        <v>45036</v>
      </c>
      <c r="J350" s="119">
        <f t="shared" si="272"/>
        <v>22</v>
      </c>
      <c r="K350" s="119">
        <f t="shared" si="262"/>
        <v>5</v>
      </c>
      <c r="L350" s="8">
        <f t="shared" si="273"/>
        <v>1.0019028999999999</v>
      </c>
      <c r="M350" s="120">
        <f t="shared" si="263"/>
        <v>1.00529958</v>
      </c>
      <c r="N350" s="120">
        <f t="shared" si="257"/>
        <v>1.0459054776708769</v>
      </c>
      <c r="O350" s="113">
        <f t="shared" si="259"/>
        <v>1.04789573</v>
      </c>
      <c r="P350" s="113">
        <f t="shared" si="267"/>
        <v>1067.26033562</v>
      </c>
      <c r="Q350" s="11">
        <f t="shared" si="278"/>
        <v>0</v>
      </c>
      <c r="R350" s="30">
        <f t="shared" si="274"/>
        <v>0</v>
      </c>
      <c r="S350" s="8">
        <f t="shared" si="268"/>
        <v>0</v>
      </c>
      <c r="T350" s="122">
        <f t="shared" si="275"/>
        <v>0.13059999999999999</v>
      </c>
      <c r="U350" s="121">
        <f t="shared" si="258"/>
        <v>5</v>
      </c>
      <c r="V350" s="121">
        <v>252</v>
      </c>
      <c r="W350" s="120">
        <f t="shared" si="269"/>
        <v>1.002438454</v>
      </c>
      <c r="X350" s="113">
        <f t="shared" ref="X350:X413" si="281">TRUNC((P350*(W350-1)),8)</f>
        <v>2.60246523</v>
      </c>
      <c r="Y350" s="186">
        <f t="shared" ref="Y350:Y413" si="282">IF(Z350="INCORPJ=",0,IF(Q350&gt;0,S350+X350,0))</f>
        <v>0</v>
      </c>
      <c r="Z350" s="125" t="str">
        <f t="shared" si="279"/>
        <v>INCORPJ=</v>
      </c>
      <c r="AA350" s="118">
        <f t="shared" si="280"/>
        <v>45036</v>
      </c>
      <c r="AB350" s="4"/>
      <c r="AD350" s="171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5" x14ac:dyDescent="0.2">
      <c r="A351" s="112">
        <f t="shared" si="270"/>
        <v>45012</v>
      </c>
      <c r="B351" s="113">
        <f t="shared" si="264"/>
        <v>1069.86280085</v>
      </c>
      <c r="C351" s="113">
        <f t="shared" si="276"/>
        <v>1018.47951573</v>
      </c>
      <c r="D351" s="114">
        <f t="shared" si="271"/>
        <v>6508.4</v>
      </c>
      <c r="E351" s="115">
        <f t="shared" si="260"/>
        <v>6563.07</v>
      </c>
      <c r="F351" s="116">
        <f t="shared" si="261"/>
        <v>44977</v>
      </c>
      <c r="G351" s="117">
        <f t="shared" si="265"/>
        <v>8.3999139573474046E-3</v>
      </c>
      <c r="H351" s="118">
        <f t="shared" si="277"/>
        <v>45036</v>
      </c>
      <c r="I351" s="118">
        <f t="shared" si="266"/>
        <v>45036</v>
      </c>
      <c r="J351" s="119">
        <f t="shared" si="272"/>
        <v>22</v>
      </c>
      <c r="K351" s="119">
        <f t="shared" si="262"/>
        <v>5</v>
      </c>
      <c r="L351" s="8">
        <f t="shared" si="273"/>
        <v>1.0019028999999999</v>
      </c>
      <c r="M351" s="120">
        <f t="shared" si="263"/>
        <v>1.00529958</v>
      </c>
      <c r="N351" s="120">
        <f t="shared" ref="N351:N414" si="283">IF(I351&gt;I350,N350*M351,N350)</f>
        <v>1.0459054776708769</v>
      </c>
      <c r="O351" s="113">
        <f t="shared" si="259"/>
        <v>1.04789573</v>
      </c>
      <c r="P351" s="113">
        <f t="shared" si="267"/>
        <v>1067.26033562</v>
      </c>
      <c r="Q351" s="11">
        <f t="shared" si="278"/>
        <v>0</v>
      </c>
      <c r="R351" s="30">
        <f t="shared" si="274"/>
        <v>0</v>
      </c>
      <c r="S351" s="8">
        <f t="shared" si="268"/>
        <v>0</v>
      </c>
      <c r="T351" s="122">
        <f t="shared" si="275"/>
        <v>0.13059999999999999</v>
      </c>
      <c r="U351" s="121">
        <f t="shared" si="258"/>
        <v>5</v>
      </c>
      <c r="V351" s="121">
        <v>252</v>
      </c>
      <c r="W351" s="120">
        <f t="shared" si="269"/>
        <v>1.002438454</v>
      </c>
      <c r="X351" s="113">
        <f t="shared" si="281"/>
        <v>2.60246523</v>
      </c>
      <c r="Y351" s="186">
        <f t="shared" si="282"/>
        <v>0</v>
      </c>
      <c r="Z351" s="125" t="str">
        <f t="shared" si="279"/>
        <v>INCORPJ=</v>
      </c>
      <c r="AA351" s="118">
        <f t="shared" si="280"/>
        <v>45036</v>
      </c>
      <c r="AB351" s="4"/>
      <c r="AD351" s="171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">
      <c r="A352" s="112">
        <f t="shared" si="270"/>
        <v>45013</v>
      </c>
      <c r="B352" s="113">
        <f t="shared" si="264"/>
        <v>1070.7911162099999</v>
      </c>
      <c r="C352" s="113">
        <f t="shared" si="276"/>
        <v>1018.47951573</v>
      </c>
      <c r="D352" s="114">
        <f t="shared" si="271"/>
        <v>6508.4</v>
      </c>
      <c r="E352" s="115">
        <f t="shared" si="260"/>
        <v>6563.07</v>
      </c>
      <c r="F352" s="116">
        <f t="shared" si="261"/>
        <v>44977</v>
      </c>
      <c r="G352" s="117">
        <f t="shared" si="265"/>
        <v>8.3999139573474046E-3</v>
      </c>
      <c r="H352" s="118">
        <f t="shared" si="277"/>
        <v>45036</v>
      </c>
      <c r="I352" s="118">
        <f t="shared" si="266"/>
        <v>45036</v>
      </c>
      <c r="J352" s="119">
        <f t="shared" si="272"/>
        <v>22</v>
      </c>
      <c r="K352" s="119">
        <f t="shared" si="262"/>
        <v>6</v>
      </c>
      <c r="L352" s="8">
        <f t="shared" si="273"/>
        <v>1.00228392</v>
      </c>
      <c r="M352" s="120">
        <f t="shared" si="263"/>
        <v>1.00529958</v>
      </c>
      <c r="N352" s="120">
        <f t="shared" si="283"/>
        <v>1.0459054776708769</v>
      </c>
      <c r="O352" s="113">
        <f t="shared" si="259"/>
        <v>1.0482942399999999</v>
      </c>
      <c r="P352" s="113">
        <f t="shared" si="267"/>
        <v>1067.6662098899999</v>
      </c>
      <c r="Q352" s="11">
        <f t="shared" si="278"/>
        <v>0</v>
      </c>
      <c r="R352" s="30">
        <f t="shared" si="274"/>
        <v>0</v>
      </c>
      <c r="S352" s="8">
        <f t="shared" si="268"/>
        <v>0</v>
      </c>
      <c r="T352" s="122">
        <f t="shared" si="275"/>
        <v>0.13059999999999999</v>
      </c>
      <c r="U352" s="121">
        <f t="shared" si="258"/>
        <v>6</v>
      </c>
      <c r="V352" s="121">
        <v>252</v>
      </c>
      <c r="W352" s="120">
        <f t="shared" si="269"/>
        <v>1.0029268570000001</v>
      </c>
      <c r="X352" s="113">
        <f t="shared" si="281"/>
        <v>3.12490632</v>
      </c>
      <c r="Y352" s="186">
        <f t="shared" si="282"/>
        <v>0</v>
      </c>
      <c r="Z352" s="125" t="str">
        <f t="shared" si="279"/>
        <v>INCORPJ=</v>
      </c>
      <c r="AA352" s="118">
        <f t="shared" si="280"/>
        <v>45036</v>
      </c>
      <c r="AB352" s="4"/>
      <c r="AD352" s="171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">
      <c r="A353" s="112">
        <f t="shared" si="270"/>
        <v>45014</v>
      </c>
      <c r="B353" s="113">
        <f t="shared" si="264"/>
        <v>1071.7202263700001</v>
      </c>
      <c r="C353" s="113">
        <f t="shared" si="276"/>
        <v>1018.47951573</v>
      </c>
      <c r="D353" s="114">
        <f t="shared" si="271"/>
        <v>6508.4</v>
      </c>
      <c r="E353" s="115">
        <f t="shared" si="260"/>
        <v>6563.07</v>
      </c>
      <c r="F353" s="116">
        <f t="shared" si="261"/>
        <v>44977</v>
      </c>
      <c r="G353" s="117">
        <f t="shared" si="265"/>
        <v>8.3999139573474046E-3</v>
      </c>
      <c r="H353" s="118">
        <f t="shared" si="277"/>
        <v>45036</v>
      </c>
      <c r="I353" s="118">
        <f t="shared" si="266"/>
        <v>45036</v>
      </c>
      <c r="J353" s="119">
        <f t="shared" si="272"/>
        <v>22</v>
      </c>
      <c r="K353" s="119">
        <f t="shared" si="262"/>
        <v>7</v>
      </c>
      <c r="L353" s="8">
        <f t="shared" si="273"/>
        <v>1.0026650800000001</v>
      </c>
      <c r="M353" s="120">
        <f t="shared" si="263"/>
        <v>1.00529958</v>
      </c>
      <c r="N353" s="120">
        <f t="shared" si="283"/>
        <v>1.0459054776708769</v>
      </c>
      <c r="O353" s="113">
        <f t="shared" si="259"/>
        <v>1.0486928900000001</v>
      </c>
      <c r="P353" s="113">
        <f t="shared" si="267"/>
        <v>1068.07222675</v>
      </c>
      <c r="Q353" s="11">
        <f t="shared" si="278"/>
        <v>0</v>
      </c>
      <c r="R353" s="30">
        <f t="shared" si="274"/>
        <v>0</v>
      </c>
      <c r="S353" s="8">
        <f t="shared" si="268"/>
        <v>0</v>
      </c>
      <c r="T353" s="122">
        <f t="shared" si="275"/>
        <v>0.13059999999999999</v>
      </c>
      <c r="U353" s="121">
        <f t="shared" si="258"/>
        <v>7</v>
      </c>
      <c r="V353" s="121">
        <v>252</v>
      </c>
      <c r="W353" s="120">
        <f t="shared" si="269"/>
        <v>1.0034154989999999</v>
      </c>
      <c r="X353" s="113">
        <f t="shared" si="281"/>
        <v>3.6479996200000002</v>
      </c>
      <c r="Y353" s="186">
        <f t="shared" si="282"/>
        <v>0</v>
      </c>
      <c r="Z353" s="125" t="str">
        <f t="shared" si="279"/>
        <v>INCORPJ=</v>
      </c>
      <c r="AA353" s="118">
        <f t="shared" si="280"/>
        <v>45036</v>
      </c>
      <c r="AB353" s="4"/>
      <c r="AD353" s="171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">
      <c r="A354" s="112">
        <f t="shared" si="270"/>
        <v>45015</v>
      </c>
      <c r="B354" s="113">
        <f t="shared" si="264"/>
        <v>1072.65015122</v>
      </c>
      <c r="C354" s="113">
        <f t="shared" si="276"/>
        <v>1018.47951573</v>
      </c>
      <c r="D354" s="114">
        <f t="shared" si="271"/>
        <v>6508.4</v>
      </c>
      <c r="E354" s="115">
        <f t="shared" si="260"/>
        <v>6563.07</v>
      </c>
      <c r="F354" s="116">
        <f t="shared" si="261"/>
        <v>44977</v>
      </c>
      <c r="G354" s="117">
        <f t="shared" si="265"/>
        <v>8.3999139573474046E-3</v>
      </c>
      <c r="H354" s="118">
        <f t="shared" si="277"/>
        <v>45036</v>
      </c>
      <c r="I354" s="118">
        <f t="shared" si="266"/>
        <v>45036</v>
      </c>
      <c r="J354" s="119">
        <f t="shared" si="272"/>
        <v>22</v>
      </c>
      <c r="K354" s="119">
        <f t="shared" si="262"/>
        <v>8</v>
      </c>
      <c r="L354" s="8">
        <f t="shared" si="273"/>
        <v>1.00304638</v>
      </c>
      <c r="M354" s="120">
        <f t="shared" si="263"/>
        <v>1.00529958</v>
      </c>
      <c r="N354" s="120">
        <f t="shared" si="283"/>
        <v>1.0459054776708769</v>
      </c>
      <c r="O354" s="113">
        <f t="shared" si="259"/>
        <v>1.0490917</v>
      </c>
      <c r="P354" s="113">
        <f t="shared" si="267"/>
        <v>1068.4784065700001</v>
      </c>
      <c r="Q354" s="11">
        <f t="shared" si="278"/>
        <v>0</v>
      </c>
      <c r="R354" s="30">
        <f t="shared" si="274"/>
        <v>0</v>
      </c>
      <c r="S354" s="8">
        <f t="shared" si="268"/>
        <v>0</v>
      </c>
      <c r="T354" s="122">
        <f t="shared" si="275"/>
        <v>0.13059999999999999</v>
      </c>
      <c r="U354" s="121">
        <f t="shared" si="258"/>
        <v>8</v>
      </c>
      <c r="V354" s="121">
        <v>252</v>
      </c>
      <c r="W354" s="120">
        <f t="shared" si="269"/>
        <v>1.003904379</v>
      </c>
      <c r="X354" s="113">
        <f t="shared" si="281"/>
        <v>4.1717446499999999</v>
      </c>
      <c r="Y354" s="186">
        <f t="shared" si="282"/>
        <v>0</v>
      </c>
      <c r="Z354" s="125" t="str">
        <f t="shared" si="279"/>
        <v>INCORPJ=</v>
      </c>
      <c r="AA354" s="118">
        <f t="shared" si="280"/>
        <v>45036</v>
      </c>
      <c r="AB354" s="4"/>
      <c r="AD354" s="171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270"/>
        <v>45016</v>
      </c>
      <c r="B355" s="113">
        <f t="shared" si="264"/>
        <v>1073.5808810400001</v>
      </c>
      <c r="C355" s="113">
        <f t="shared" si="276"/>
        <v>1018.47951573</v>
      </c>
      <c r="D355" s="114">
        <f t="shared" si="271"/>
        <v>6508.4</v>
      </c>
      <c r="E355" s="115">
        <f t="shared" si="260"/>
        <v>6563.07</v>
      </c>
      <c r="F355" s="116">
        <f t="shared" si="261"/>
        <v>44977</v>
      </c>
      <c r="G355" s="117">
        <f t="shared" si="265"/>
        <v>8.3999139573474046E-3</v>
      </c>
      <c r="H355" s="118">
        <f t="shared" si="277"/>
        <v>45036</v>
      </c>
      <c r="I355" s="118">
        <f t="shared" si="266"/>
        <v>45036</v>
      </c>
      <c r="J355" s="119">
        <f t="shared" si="272"/>
        <v>22</v>
      </c>
      <c r="K355" s="119">
        <f t="shared" si="262"/>
        <v>9</v>
      </c>
      <c r="L355" s="8">
        <f t="shared" si="273"/>
        <v>1.0034278299999999</v>
      </c>
      <c r="M355" s="120">
        <f t="shared" si="263"/>
        <v>1.00529958</v>
      </c>
      <c r="N355" s="120">
        <f t="shared" si="283"/>
        <v>1.0459054776708769</v>
      </c>
      <c r="O355" s="113">
        <f t="shared" si="259"/>
        <v>1.04949066</v>
      </c>
      <c r="P355" s="113">
        <f t="shared" si="267"/>
        <v>1068.8847391500001</v>
      </c>
      <c r="Q355" s="11">
        <f t="shared" si="278"/>
        <v>0</v>
      </c>
      <c r="R355" s="30">
        <f t="shared" si="274"/>
        <v>0</v>
      </c>
      <c r="S355" s="8">
        <f t="shared" si="268"/>
        <v>0</v>
      </c>
      <c r="T355" s="122">
        <f t="shared" si="275"/>
        <v>0.13059999999999999</v>
      </c>
      <c r="U355" s="121">
        <f t="shared" si="258"/>
        <v>9</v>
      </c>
      <c r="V355" s="121">
        <v>252</v>
      </c>
      <c r="W355" s="120">
        <f t="shared" si="269"/>
        <v>1.0043934969999999</v>
      </c>
      <c r="X355" s="113">
        <f t="shared" si="281"/>
        <v>4.6961418899999998</v>
      </c>
      <c r="Y355" s="186">
        <f t="shared" si="282"/>
        <v>0</v>
      </c>
      <c r="Z355" s="125" t="str">
        <f t="shared" si="279"/>
        <v>INCORPJ=</v>
      </c>
      <c r="AA355" s="118">
        <f t="shared" si="280"/>
        <v>45036</v>
      </c>
      <c r="AB355" s="4"/>
      <c r="AD355" s="171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5" x14ac:dyDescent="0.2">
      <c r="A356" s="112">
        <f t="shared" si="270"/>
        <v>45017</v>
      </c>
      <c r="B356" s="113">
        <f t="shared" si="264"/>
        <v>1074.5124266099999</v>
      </c>
      <c r="C356" s="113">
        <f t="shared" si="276"/>
        <v>1018.47951573</v>
      </c>
      <c r="D356" s="114">
        <f t="shared" si="271"/>
        <v>6508.4</v>
      </c>
      <c r="E356" s="115">
        <f t="shared" si="260"/>
        <v>6563.07</v>
      </c>
      <c r="F356" s="116">
        <f t="shared" si="261"/>
        <v>44977</v>
      </c>
      <c r="G356" s="117">
        <f t="shared" si="265"/>
        <v>8.3999139573474046E-3</v>
      </c>
      <c r="H356" s="118">
        <f t="shared" si="277"/>
        <v>45036</v>
      </c>
      <c r="I356" s="118">
        <f t="shared" si="266"/>
        <v>45036</v>
      </c>
      <c r="J356" s="119">
        <f t="shared" si="272"/>
        <v>22</v>
      </c>
      <c r="K356" s="119">
        <f t="shared" si="262"/>
        <v>10</v>
      </c>
      <c r="L356" s="8">
        <f t="shared" si="273"/>
        <v>1.00380943</v>
      </c>
      <c r="M356" s="120">
        <f t="shared" si="263"/>
        <v>1.00529958</v>
      </c>
      <c r="N356" s="120">
        <f t="shared" si="283"/>
        <v>1.0459054776708769</v>
      </c>
      <c r="O356" s="113">
        <f t="shared" si="259"/>
        <v>1.04988978</v>
      </c>
      <c r="P356" s="113">
        <f t="shared" si="267"/>
        <v>1069.2912346999999</v>
      </c>
      <c r="Q356" s="11">
        <f t="shared" si="278"/>
        <v>0</v>
      </c>
      <c r="R356" s="30">
        <f t="shared" si="274"/>
        <v>0</v>
      </c>
      <c r="S356" s="8">
        <f t="shared" si="268"/>
        <v>0</v>
      </c>
      <c r="T356" s="122">
        <f t="shared" si="275"/>
        <v>0.13059999999999999</v>
      </c>
      <c r="U356" s="121">
        <f t="shared" si="258"/>
        <v>10</v>
      </c>
      <c r="V356" s="121">
        <v>252</v>
      </c>
      <c r="W356" s="120">
        <f t="shared" si="269"/>
        <v>1.004882853</v>
      </c>
      <c r="X356" s="113">
        <f t="shared" si="281"/>
        <v>5.2211919099999999</v>
      </c>
      <c r="Y356" s="186">
        <f t="shared" si="282"/>
        <v>0</v>
      </c>
      <c r="Z356" s="125" t="str">
        <f t="shared" si="279"/>
        <v>INCORPJ=</v>
      </c>
      <c r="AA356" s="118">
        <f t="shared" si="280"/>
        <v>45036</v>
      </c>
      <c r="AB356" s="4"/>
      <c r="AD356" s="171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5" x14ac:dyDescent="0.2">
      <c r="A357" s="112">
        <f t="shared" si="270"/>
        <v>45018</v>
      </c>
      <c r="B357" s="113">
        <f t="shared" si="264"/>
        <v>1074.5124266099999</v>
      </c>
      <c r="C357" s="113">
        <f t="shared" si="276"/>
        <v>1018.47951573</v>
      </c>
      <c r="D357" s="114">
        <f t="shared" si="271"/>
        <v>6508.4</v>
      </c>
      <c r="E357" s="115">
        <f t="shared" si="260"/>
        <v>6563.07</v>
      </c>
      <c r="F357" s="116">
        <f t="shared" si="261"/>
        <v>44977</v>
      </c>
      <c r="G357" s="117">
        <f t="shared" si="265"/>
        <v>8.3999139573474046E-3</v>
      </c>
      <c r="H357" s="118">
        <f t="shared" si="277"/>
        <v>45036</v>
      </c>
      <c r="I357" s="118">
        <f t="shared" si="266"/>
        <v>45036</v>
      </c>
      <c r="J357" s="119">
        <f t="shared" si="272"/>
        <v>22</v>
      </c>
      <c r="K357" s="119">
        <f t="shared" si="262"/>
        <v>10</v>
      </c>
      <c r="L357" s="8">
        <f t="shared" si="273"/>
        <v>1.00380943</v>
      </c>
      <c r="M357" s="120">
        <f t="shared" si="263"/>
        <v>1.00529958</v>
      </c>
      <c r="N357" s="120">
        <f t="shared" si="283"/>
        <v>1.0459054776708769</v>
      </c>
      <c r="O357" s="113">
        <f t="shared" si="259"/>
        <v>1.04988978</v>
      </c>
      <c r="P357" s="113">
        <f t="shared" si="267"/>
        <v>1069.2912346999999</v>
      </c>
      <c r="Q357" s="11">
        <f t="shared" si="278"/>
        <v>0</v>
      </c>
      <c r="R357" s="30">
        <f t="shared" si="274"/>
        <v>0</v>
      </c>
      <c r="S357" s="8">
        <f t="shared" si="268"/>
        <v>0</v>
      </c>
      <c r="T357" s="122">
        <f t="shared" si="275"/>
        <v>0.13059999999999999</v>
      </c>
      <c r="U357" s="121">
        <f t="shared" ref="U357:U420" si="284">IF(Q356&gt;0,1,IF(K357=K356,U356,U356+1))</f>
        <v>10</v>
      </c>
      <c r="V357" s="121">
        <v>252</v>
      </c>
      <c r="W357" s="120">
        <f t="shared" si="269"/>
        <v>1.004882853</v>
      </c>
      <c r="X357" s="113">
        <f t="shared" si="281"/>
        <v>5.2211919099999999</v>
      </c>
      <c r="Y357" s="186">
        <f t="shared" si="282"/>
        <v>0</v>
      </c>
      <c r="Z357" s="125" t="str">
        <f t="shared" si="279"/>
        <v>INCORPJ=</v>
      </c>
      <c r="AA357" s="118">
        <f t="shared" si="280"/>
        <v>45036</v>
      </c>
      <c r="AB357" s="4"/>
      <c r="AD357" s="171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5" x14ac:dyDescent="0.2">
      <c r="A358" s="112">
        <f t="shared" si="270"/>
        <v>45019</v>
      </c>
      <c r="B358" s="113">
        <f t="shared" si="264"/>
        <v>1074.5124266099999</v>
      </c>
      <c r="C358" s="113">
        <f t="shared" si="276"/>
        <v>1018.47951573</v>
      </c>
      <c r="D358" s="114">
        <f t="shared" si="271"/>
        <v>6508.4</v>
      </c>
      <c r="E358" s="115">
        <f t="shared" si="260"/>
        <v>6563.07</v>
      </c>
      <c r="F358" s="116">
        <f t="shared" si="261"/>
        <v>44977</v>
      </c>
      <c r="G358" s="117">
        <f t="shared" si="265"/>
        <v>8.3999139573474046E-3</v>
      </c>
      <c r="H358" s="118">
        <f t="shared" si="277"/>
        <v>45036</v>
      </c>
      <c r="I358" s="118">
        <f t="shared" si="266"/>
        <v>45036</v>
      </c>
      <c r="J358" s="119">
        <f t="shared" si="272"/>
        <v>22</v>
      </c>
      <c r="K358" s="119">
        <f t="shared" si="262"/>
        <v>10</v>
      </c>
      <c r="L358" s="8">
        <f t="shared" si="273"/>
        <v>1.00380943</v>
      </c>
      <c r="M358" s="120">
        <f t="shared" si="263"/>
        <v>1.00529958</v>
      </c>
      <c r="N358" s="120">
        <f t="shared" si="283"/>
        <v>1.0459054776708769</v>
      </c>
      <c r="O358" s="113">
        <f t="shared" si="259"/>
        <v>1.04988978</v>
      </c>
      <c r="P358" s="113">
        <f t="shared" si="267"/>
        <v>1069.2912346999999</v>
      </c>
      <c r="Q358" s="11">
        <f t="shared" si="278"/>
        <v>0</v>
      </c>
      <c r="R358" s="30">
        <f t="shared" si="274"/>
        <v>0</v>
      </c>
      <c r="S358" s="8">
        <f t="shared" si="268"/>
        <v>0</v>
      </c>
      <c r="T358" s="122">
        <f t="shared" si="275"/>
        <v>0.13059999999999999</v>
      </c>
      <c r="U358" s="121">
        <f t="shared" si="284"/>
        <v>10</v>
      </c>
      <c r="V358" s="121">
        <v>252</v>
      </c>
      <c r="W358" s="120">
        <f t="shared" si="269"/>
        <v>1.004882853</v>
      </c>
      <c r="X358" s="113">
        <f t="shared" si="281"/>
        <v>5.2211919099999999</v>
      </c>
      <c r="Y358" s="186">
        <f t="shared" si="282"/>
        <v>0</v>
      </c>
      <c r="Z358" s="125" t="str">
        <f t="shared" si="279"/>
        <v>INCORPJ=</v>
      </c>
      <c r="AA358" s="118">
        <f t="shared" si="280"/>
        <v>45036</v>
      </c>
      <c r="AB358" s="4"/>
      <c r="AD358" s="171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5" x14ac:dyDescent="0.2">
      <c r="A359" s="112">
        <f t="shared" si="270"/>
        <v>45020</v>
      </c>
      <c r="B359" s="113">
        <f t="shared" si="264"/>
        <v>1075.44476902</v>
      </c>
      <c r="C359" s="113">
        <f t="shared" si="276"/>
        <v>1018.47951573</v>
      </c>
      <c r="D359" s="114">
        <f t="shared" si="271"/>
        <v>6508.4</v>
      </c>
      <c r="E359" s="115">
        <f t="shared" si="260"/>
        <v>6563.07</v>
      </c>
      <c r="F359" s="116">
        <f t="shared" si="261"/>
        <v>44977</v>
      </c>
      <c r="G359" s="117">
        <f t="shared" si="265"/>
        <v>8.3999139573474046E-3</v>
      </c>
      <c r="H359" s="118">
        <f t="shared" si="277"/>
        <v>45036</v>
      </c>
      <c r="I359" s="118">
        <f t="shared" si="266"/>
        <v>45036</v>
      </c>
      <c r="J359" s="119">
        <f t="shared" si="272"/>
        <v>22</v>
      </c>
      <c r="K359" s="119">
        <f t="shared" si="262"/>
        <v>11</v>
      </c>
      <c r="L359" s="8">
        <f t="shared" si="273"/>
        <v>1.0041911699999999</v>
      </c>
      <c r="M359" s="120">
        <f t="shared" si="263"/>
        <v>1.00529958</v>
      </c>
      <c r="N359" s="120">
        <f t="shared" si="283"/>
        <v>1.0459054776708769</v>
      </c>
      <c r="O359" s="113">
        <f t="shared" si="259"/>
        <v>1.05028904</v>
      </c>
      <c r="P359" s="113">
        <f t="shared" si="267"/>
        <v>1069.6978728300001</v>
      </c>
      <c r="Q359" s="11">
        <f t="shared" si="278"/>
        <v>0</v>
      </c>
      <c r="R359" s="30">
        <f t="shared" si="274"/>
        <v>0</v>
      </c>
      <c r="S359" s="8">
        <f t="shared" si="268"/>
        <v>0</v>
      </c>
      <c r="T359" s="122">
        <f t="shared" si="275"/>
        <v>0.13059999999999999</v>
      </c>
      <c r="U359" s="121">
        <f t="shared" si="284"/>
        <v>11</v>
      </c>
      <c r="V359" s="121">
        <v>252</v>
      </c>
      <c r="W359" s="120">
        <f t="shared" si="269"/>
        <v>1.0053724479999999</v>
      </c>
      <c r="X359" s="113">
        <f t="shared" si="281"/>
        <v>5.7468961900000002</v>
      </c>
      <c r="Y359" s="186">
        <f t="shared" si="282"/>
        <v>0</v>
      </c>
      <c r="Z359" s="125" t="str">
        <f t="shared" si="279"/>
        <v>INCORPJ=</v>
      </c>
      <c r="AA359" s="118">
        <f t="shared" si="280"/>
        <v>45036</v>
      </c>
      <c r="AB359" s="4"/>
      <c r="AD359" s="171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5" x14ac:dyDescent="0.2">
      <c r="A360" s="112">
        <f t="shared" si="270"/>
        <v>45021</v>
      </c>
      <c r="B360" s="113">
        <f t="shared" si="264"/>
        <v>1076.3779179600001</v>
      </c>
      <c r="C360" s="113">
        <f t="shared" si="276"/>
        <v>1018.47951573</v>
      </c>
      <c r="D360" s="114">
        <f t="shared" si="271"/>
        <v>6508.4</v>
      </c>
      <c r="E360" s="115">
        <f t="shared" si="260"/>
        <v>6563.07</v>
      </c>
      <c r="F360" s="116">
        <f t="shared" si="261"/>
        <v>44977</v>
      </c>
      <c r="G360" s="117">
        <f t="shared" si="265"/>
        <v>8.3999139573474046E-3</v>
      </c>
      <c r="H360" s="118">
        <f t="shared" si="277"/>
        <v>45036</v>
      </c>
      <c r="I360" s="118">
        <f t="shared" si="266"/>
        <v>45036</v>
      </c>
      <c r="J360" s="119">
        <f t="shared" si="272"/>
        <v>22</v>
      </c>
      <c r="K360" s="119">
        <f t="shared" si="262"/>
        <v>12</v>
      </c>
      <c r="L360" s="8">
        <f t="shared" si="273"/>
        <v>1.0045730500000001</v>
      </c>
      <c r="M360" s="120">
        <f t="shared" si="263"/>
        <v>1.00529958</v>
      </c>
      <c r="N360" s="120">
        <f t="shared" si="283"/>
        <v>1.0459054776708769</v>
      </c>
      <c r="O360" s="113">
        <f t="shared" si="259"/>
        <v>1.05068845</v>
      </c>
      <c r="P360" s="113">
        <f t="shared" si="267"/>
        <v>1070.1046637300001</v>
      </c>
      <c r="Q360" s="11">
        <f t="shared" si="278"/>
        <v>0</v>
      </c>
      <c r="R360" s="30">
        <f t="shared" si="274"/>
        <v>0</v>
      </c>
      <c r="S360" s="8">
        <f t="shared" si="268"/>
        <v>0</v>
      </c>
      <c r="T360" s="122">
        <f t="shared" si="275"/>
        <v>0.13059999999999999</v>
      </c>
      <c r="U360" s="121">
        <f t="shared" si="284"/>
        <v>12</v>
      </c>
      <c r="V360" s="121">
        <v>252</v>
      </c>
      <c r="W360" s="120">
        <f t="shared" si="269"/>
        <v>1.005862281</v>
      </c>
      <c r="X360" s="113">
        <f t="shared" si="281"/>
        <v>6.27325423</v>
      </c>
      <c r="Y360" s="186">
        <f t="shared" si="282"/>
        <v>0</v>
      </c>
      <c r="Z360" s="125" t="str">
        <f t="shared" si="279"/>
        <v>INCORPJ=</v>
      </c>
      <c r="AA360" s="118">
        <f t="shared" si="280"/>
        <v>45036</v>
      </c>
      <c r="AB360" s="4"/>
      <c r="AD360" s="171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5" x14ac:dyDescent="0.2">
      <c r="A361" s="112">
        <f t="shared" si="270"/>
        <v>45022</v>
      </c>
      <c r="B361" s="113">
        <f t="shared" si="264"/>
        <v>1077.3118955300001</v>
      </c>
      <c r="C361" s="113">
        <f t="shared" si="276"/>
        <v>1018.47951573</v>
      </c>
      <c r="D361" s="114">
        <f t="shared" si="271"/>
        <v>6508.4</v>
      </c>
      <c r="E361" s="115">
        <f t="shared" si="260"/>
        <v>6563.07</v>
      </c>
      <c r="F361" s="116">
        <f t="shared" si="261"/>
        <v>44977</v>
      </c>
      <c r="G361" s="117">
        <f t="shared" si="265"/>
        <v>8.3999139573474046E-3</v>
      </c>
      <c r="H361" s="118">
        <f t="shared" si="277"/>
        <v>45036</v>
      </c>
      <c r="I361" s="118">
        <f t="shared" si="266"/>
        <v>45036</v>
      </c>
      <c r="J361" s="119">
        <f t="shared" si="272"/>
        <v>22</v>
      </c>
      <c r="K361" s="119">
        <f t="shared" si="262"/>
        <v>13</v>
      </c>
      <c r="L361" s="8">
        <f t="shared" si="273"/>
        <v>1.0049550899999999</v>
      </c>
      <c r="M361" s="120">
        <f t="shared" si="263"/>
        <v>1.00529958</v>
      </c>
      <c r="N361" s="120">
        <f t="shared" si="283"/>
        <v>1.0459054776708769</v>
      </c>
      <c r="O361" s="113">
        <f t="shared" ref="O361:O424" si="285">TRUNC(TRUNC((L361*N361),15),8)</f>
        <v>1.0510880300000001</v>
      </c>
      <c r="P361" s="113">
        <f t="shared" si="267"/>
        <v>1070.51162778</v>
      </c>
      <c r="Q361" s="11">
        <f t="shared" si="278"/>
        <v>0</v>
      </c>
      <c r="R361" s="30">
        <f t="shared" si="274"/>
        <v>0</v>
      </c>
      <c r="S361" s="8">
        <f t="shared" si="268"/>
        <v>0</v>
      </c>
      <c r="T361" s="122">
        <f t="shared" si="275"/>
        <v>0.13059999999999999</v>
      </c>
      <c r="U361" s="121">
        <f t="shared" si="284"/>
        <v>13</v>
      </c>
      <c r="V361" s="121">
        <v>252</v>
      </c>
      <c r="W361" s="120">
        <f t="shared" si="269"/>
        <v>1.006352353</v>
      </c>
      <c r="X361" s="113">
        <f t="shared" si="281"/>
        <v>6.8002677499999997</v>
      </c>
      <c r="Y361" s="186">
        <f t="shared" si="282"/>
        <v>0</v>
      </c>
      <c r="Z361" s="125" t="str">
        <f t="shared" si="279"/>
        <v>INCORPJ=</v>
      </c>
      <c r="AA361" s="118">
        <f t="shared" si="280"/>
        <v>45036</v>
      </c>
      <c r="AB361" s="4"/>
      <c r="AD361" s="171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5" x14ac:dyDescent="0.2">
      <c r="A362" s="112">
        <f t="shared" si="270"/>
        <v>45023</v>
      </c>
      <c r="B362" s="113">
        <f t="shared" si="264"/>
        <v>1078.24666123</v>
      </c>
      <c r="C362" s="113">
        <f t="shared" si="276"/>
        <v>1018.47951573</v>
      </c>
      <c r="D362" s="114">
        <f t="shared" si="271"/>
        <v>6508.4</v>
      </c>
      <c r="E362" s="115">
        <f t="shared" ref="E362:E425" si="286">IF($K362=1,VLOOKUP($A361,$AO$10:$AS$131,4),E361)</f>
        <v>6563.07</v>
      </c>
      <c r="F362" s="116">
        <f t="shared" ref="F362:F425" si="287">IF($K362=1,VLOOKUP($A361,$AO$10:$AS$131,5),F361)</f>
        <v>44977</v>
      </c>
      <c r="G362" s="117">
        <f t="shared" si="265"/>
        <v>8.3999139573474046E-3</v>
      </c>
      <c r="H362" s="118">
        <f t="shared" si="277"/>
        <v>45036</v>
      </c>
      <c r="I362" s="118">
        <f t="shared" si="266"/>
        <v>45036</v>
      </c>
      <c r="J362" s="119">
        <f t="shared" si="272"/>
        <v>22</v>
      </c>
      <c r="K362" s="119">
        <f t="shared" ref="K362:K425" si="288">(J362-(NETWORKDAYS(A362,I362,AD$176:AD$502)-1))</f>
        <v>14</v>
      </c>
      <c r="L362" s="8">
        <f t="shared" si="273"/>
        <v>1.0053372599999999</v>
      </c>
      <c r="M362" s="120">
        <f t="shared" ref="M362:M425" si="289">IF(I362&gt;I361,L361,M361)</f>
        <v>1.00529958</v>
      </c>
      <c r="N362" s="120">
        <f t="shared" si="283"/>
        <v>1.0459054776708769</v>
      </c>
      <c r="O362" s="113">
        <f t="shared" si="285"/>
        <v>1.05148774</v>
      </c>
      <c r="P362" s="113">
        <f t="shared" si="267"/>
        <v>1070.91872423</v>
      </c>
      <c r="Q362" s="11">
        <f t="shared" si="278"/>
        <v>0</v>
      </c>
      <c r="R362" s="30">
        <f t="shared" si="274"/>
        <v>0</v>
      </c>
      <c r="S362" s="8">
        <f t="shared" si="268"/>
        <v>0</v>
      </c>
      <c r="T362" s="122">
        <f t="shared" si="275"/>
        <v>0.13059999999999999</v>
      </c>
      <c r="U362" s="121">
        <f t="shared" si="284"/>
        <v>14</v>
      </c>
      <c r="V362" s="121">
        <v>252</v>
      </c>
      <c r="W362" s="120">
        <f t="shared" si="269"/>
        <v>1.0068426640000001</v>
      </c>
      <c r="X362" s="113">
        <f t="shared" si="281"/>
        <v>7.3279370000000004</v>
      </c>
      <c r="Y362" s="186">
        <f t="shared" si="282"/>
        <v>0</v>
      </c>
      <c r="Z362" s="125" t="str">
        <f t="shared" si="279"/>
        <v>INCORPJ=</v>
      </c>
      <c r="AA362" s="118">
        <f t="shared" si="280"/>
        <v>45036</v>
      </c>
      <c r="AB362" s="4"/>
      <c r="AD362" s="171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5" x14ac:dyDescent="0.2">
      <c r="A363" s="112">
        <f t="shared" si="270"/>
        <v>45024</v>
      </c>
      <c r="B363" s="113">
        <f t="shared" si="264"/>
        <v>1078.24666123</v>
      </c>
      <c r="C363" s="113">
        <f t="shared" si="276"/>
        <v>1018.47951573</v>
      </c>
      <c r="D363" s="114">
        <f t="shared" si="271"/>
        <v>6508.4</v>
      </c>
      <c r="E363" s="115">
        <f t="shared" si="286"/>
        <v>6563.07</v>
      </c>
      <c r="F363" s="116">
        <f t="shared" si="287"/>
        <v>44977</v>
      </c>
      <c r="G363" s="117">
        <f t="shared" si="265"/>
        <v>8.3999139573474046E-3</v>
      </c>
      <c r="H363" s="118">
        <f t="shared" si="277"/>
        <v>45036</v>
      </c>
      <c r="I363" s="118">
        <f t="shared" si="266"/>
        <v>45036</v>
      </c>
      <c r="J363" s="119">
        <f t="shared" si="272"/>
        <v>22</v>
      </c>
      <c r="K363" s="119">
        <f t="shared" si="288"/>
        <v>14</v>
      </c>
      <c r="L363" s="8">
        <f t="shared" si="273"/>
        <v>1.0053372599999999</v>
      </c>
      <c r="M363" s="120">
        <f t="shared" si="289"/>
        <v>1.00529958</v>
      </c>
      <c r="N363" s="120">
        <f t="shared" si="283"/>
        <v>1.0459054776708769</v>
      </c>
      <c r="O363" s="113">
        <f t="shared" si="285"/>
        <v>1.05148774</v>
      </c>
      <c r="P363" s="113">
        <f t="shared" si="267"/>
        <v>1070.91872423</v>
      </c>
      <c r="Q363" s="11">
        <f t="shared" si="278"/>
        <v>0</v>
      </c>
      <c r="R363" s="30">
        <f t="shared" si="274"/>
        <v>0</v>
      </c>
      <c r="S363" s="8">
        <f t="shared" si="268"/>
        <v>0</v>
      </c>
      <c r="T363" s="122">
        <f t="shared" si="275"/>
        <v>0.13059999999999999</v>
      </c>
      <c r="U363" s="121">
        <f t="shared" si="284"/>
        <v>14</v>
      </c>
      <c r="V363" s="121">
        <v>252</v>
      </c>
      <c r="W363" s="120">
        <f t="shared" si="269"/>
        <v>1.0068426640000001</v>
      </c>
      <c r="X363" s="113">
        <f t="shared" si="281"/>
        <v>7.3279370000000004</v>
      </c>
      <c r="Y363" s="186">
        <f t="shared" si="282"/>
        <v>0</v>
      </c>
      <c r="Z363" s="125" t="str">
        <f t="shared" si="279"/>
        <v>INCORPJ=</v>
      </c>
      <c r="AA363" s="118">
        <f t="shared" si="280"/>
        <v>45036</v>
      </c>
      <c r="AB363" s="4"/>
      <c r="AD363" s="171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5" x14ac:dyDescent="0.2">
      <c r="A364" s="112">
        <f t="shared" si="270"/>
        <v>45025</v>
      </c>
      <c r="B364" s="113">
        <f t="shared" si="264"/>
        <v>1078.24666123</v>
      </c>
      <c r="C364" s="113">
        <f t="shared" si="276"/>
        <v>1018.47951573</v>
      </c>
      <c r="D364" s="114">
        <f t="shared" si="271"/>
        <v>6508.4</v>
      </c>
      <c r="E364" s="115">
        <f t="shared" si="286"/>
        <v>6563.07</v>
      </c>
      <c r="F364" s="116">
        <f t="shared" si="287"/>
        <v>44977</v>
      </c>
      <c r="G364" s="117">
        <f t="shared" si="265"/>
        <v>8.3999139573474046E-3</v>
      </c>
      <c r="H364" s="118">
        <f t="shared" si="277"/>
        <v>45036</v>
      </c>
      <c r="I364" s="118">
        <f t="shared" si="266"/>
        <v>45036</v>
      </c>
      <c r="J364" s="119">
        <f t="shared" si="272"/>
        <v>22</v>
      </c>
      <c r="K364" s="119">
        <f t="shared" si="288"/>
        <v>14</v>
      </c>
      <c r="L364" s="8">
        <f t="shared" si="273"/>
        <v>1.0053372599999999</v>
      </c>
      <c r="M364" s="120">
        <f t="shared" si="289"/>
        <v>1.00529958</v>
      </c>
      <c r="N364" s="120">
        <f t="shared" si="283"/>
        <v>1.0459054776708769</v>
      </c>
      <c r="O364" s="113">
        <f t="shared" si="285"/>
        <v>1.05148774</v>
      </c>
      <c r="P364" s="113">
        <f t="shared" si="267"/>
        <v>1070.91872423</v>
      </c>
      <c r="Q364" s="11">
        <f t="shared" si="278"/>
        <v>0</v>
      </c>
      <c r="R364" s="30">
        <f t="shared" si="274"/>
        <v>0</v>
      </c>
      <c r="S364" s="8">
        <f t="shared" si="268"/>
        <v>0</v>
      </c>
      <c r="T364" s="122">
        <f t="shared" si="275"/>
        <v>0.13059999999999999</v>
      </c>
      <c r="U364" s="121">
        <f t="shared" si="284"/>
        <v>14</v>
      </c>
      <c r="V364" s="121">
        <v>252</v>
      </c>
      <c r="W364" s="120">
        <f t="shared" si="269"/>
        <v>1.0068426640000001</v>
      </c>
      <c r="X364" s="113">
        <f t="shared" si="281"/>
        <v>7.3279370000000004</v>
      </c>
      <c r="Y364" s="186">
        <f t="shared" si="282"/>
        <v>0</v>
      </c>
      <c r="Z364" s="125" t="str">
        <f t="shared" si="279"/>
        <v>INCORPJ=</v>
      </c>
      <c r="AA364" s="118">
        <f t="shared" si="280"/>
        <v>45036</v>
      </c>
      <c r="AB364" s="4"/>
      <c r="AD364" s="171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5" x14ac:dyDescent="0.2">
      <c r="A365" s="112">
        <f t="shared" si="270"/>
        <v>45026</v>
      </c>
      <c r="B365" s="113">
        <f t="shared" si="264"/>
        <v>1078.24666123</v>
      </c>
      <c r="C365" s="113">
        <f t="shared" si="276"/>
        <v>1018.47951573</v>
      </c>
      <c r="D365" s="114">
        <f t="shared" si="271"/>
        <v>6508.4</v>
      </c>
      <c r="E365" s="115">
        <f t="shared" si="286"/>
        <v>6563.07</v>
      </c>
      <c r="F365" s="116">
        <f t="shared" si="287"/>
        <v>44977</v>
      </c>
      <c r="G365" s="117">
        <f t="shared" si="265"/>
        <v>8.3999139573474046E-3</v>
      </c>
      <c r="H365" s="118">
        <f t="shared" si="277"/>
        <v>45036</v>
      </c>
      <c r="I365" s="118">
        <f t="shared" si="266"/>
        <v>45036</v>
      </c>
      <c r="J365" s="119">
        <f t="shared" si="272"/>
        <v>22</v>
      </c>
      <c r="K365" s="119">
        <f t="shared" si="288"/>
        <v>14</v>
      </c>
      <c r="L365" s="8">
        <f t="shared" si="273"/>
        <v>1.0053372599999999</v>
      </c>
      <c r="M365" s="120">
        <f t="shared" si="289"/>
        <v>1.00529958</v>
      </c>
      <c r="N365" s="120">
        <f t="shared" si="283"/>
        <v>1.0459054776708769</v>
      </c>
      <c r="O365" s="113">
        <f t="shared" si="285"/>
        <v>1.05148774</v>
      </c>
      <c r="P365" s="113">
        <f t="shared" si="267"/>
        <v>1070.91872423</v>
      </c>
      <c r="Q365" s="11">
        <f t="shared" si="278"/>
        <v>0</v>
      </c>
      <c r="R365" s="30">
        <f t="shared" si="274"/>
        <v>0</v>
      </c>
      <c r="S365" s="8">
        <f t="shared" si="268"/>
        <v>0</v>
      </c>
      <c r="T365" s="122">
        <f t="shared" si="275"/>
        <v>0.13059999999999999</v>
      </c>
      <c r="U365" s="121">
        <f t="shared" si="284"/>
        <v>14</v>
      </c>
      <c r="V365" s="121">
        <v>252</v>
      </c>
      <c r="W365" s="120">
        <f t="shared" si="269"/>
        <v>1.0068426640000001</v>
      </c>
      <c r="X365" s="113">
        <f t="shared" si="281"/>
        <v>7.3279370000000004</v>
      </c>
      <c r="Y365" s="186">
        <f t="shared" si="282"/>
        <v>0</v>
      </c>
      <c r="Z365" s="125" t="str">
        <f t="shared" si="279"/>
        <v>INCORPJ=</v>
      </c>
      <c r="AA365" s="118">
        <f t="shared" si="280"/>
        <v>45036</v>
      </c>
      <c r="AB365" s="4"/>
      <c r="AD365" s="171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5" x14ac:dyDescent="0.2">
      <c r="A366" s="112">
        <f t="shared" si="270"/>
        <v>45027</v>
      </c>
      <c r="B366" s="113">
        <f t="shared" si="264"/>
        <v>1079.1822452600002</v>
      </c>
      <c r="C366" s="113">
        <f t="shared" si="276"/>
        <v>1018.47951573</v>
      </c>
      <c r="D366" s="114">
        <f t="shared" si="271"/>
        <v>6508.4</v>
      </c>
      <c r="E366" s="115">
        <f t="shared" si="286"/>
        <v>6563.07</v>
      </c>
      <c r="F366" s="116">
        <f t="shared" si="287"/>
        <v>44977</v>
      </c>
      <c r="G366" s="117">
        <f t="shared" si="265"/>
        <v>8.3999139573474046E-3</v>
      </c>
      <c r="H366" s="118">
        <f t="shared" si="277"/>
        <v>45036</v>
      </c>
      <c r="I366" s="118">
        <f t="shared" si="266"/>
        <v>45036</v>
      </c>
      <c r="J366" s="119">
        <f t="shared" si="272"/>
        <v>22</v>
      </c>
      <c r="K366" s="119">
        <f t="shared" si="288"/>
        <v>15</v>
      </c>
      <c r="L366" s="8">
        <f t="shared" si="273"/>
        <v>1.0057195800000001</v>
      </c>
      <c r="M366" s="120">
        <f t="shared" si="289"/>
        <v>1.00529958</v>
      </c>
      <c r="N366" s="120">
        <f t="shared" si="283"/>
        <v>1.0459054776708769</v>
      </c>
      <c r="O366" s="113">
        <f t="shared" si="285"/>
        <v>1.0518876100000001</v>
      </c>
      <c r="P366" s="113">
        <f t="shared" si="267"/>
        <v>1071.3259836300001</v>
      </c>
      <c r="Q366" s="11">
        <f t="shared" si="278"/>
        <v>0</v>
      </c>
      <c r="R366" s="30">
        <f t="shared" si="274"/>
        <v>0</v>
      </c>
      <c r="S366" s="8">
        <f t="shared" si="268"/>
        <v>0</v>
      </c>
      <c r="T366" s="122">
        <f t="shared" si="275"/>
        <v>0.13059999999999999</v>
      </c>
      <c r="U366" s="121">
        <f t="shared" si="284"/>
        <v>15</v>
      </c>
      <c r="V366" s="121">
        <v>252</v>
      </c>
      <c r="W366" s="120">
        <f t="shared" si="269"/>
        <v>1.0073332129999999</v>
      </c>
      <c r="X366" s="113">
        <f t="shared" si="281"/>
        <v>7.8562616299999997</v>
      </c>
      <c r="Y366" s="186">
        <f t="shared" si="282"/>
        <v>0</v>
      </c>
      <c r="Z366" s="125" t="str">
        <f t="shared" si="279"/>
        <v>INCORPJ=</v>
      </c>
      <c r="AA366" s="118">
        <f t="shared" si="280"/>
        <v>45036</v>
      </c>
      <c r="AB366" s="4"/>
      <c r="AD366" s="171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5" x14ac:dyDescent="0.2">
      <c r="A367" s="112">
        <f t="shared" si="270"/>
        <v>45028</v>
      </c>
      <c r="B367" s="113">
        <f t="shared" si="264"/>
        <v>1080.1186502999999</v>
      </c>
      <c r="C367" s="113">
        <f t="shared" si="276"/>
        <v>1018.47951573</v>
      </c>
      <c r="D367" s="114">
        <f t="shared" si="271"/>
        <v>6508.4</v>
      </c>
      <c r="E367" s="115">
        <f t="shared" si="286"/>
        <v>6563.07</v>
      </c>
      <c r="F367" s="116">
        <f t="shared" si="287"/>
        <v>44977</v>
      </c>
      <c r="G367" s="117">
        <f t="shared" si="265"/>
        <v>8.3999139573474046E-3</v>
      </c>
      <c r="H367" s="118">
        <f t="shared" si="277"/>
        <v>45036</v>
      </c>
      <c r="I367" s="118">
        <f t="shared" si="266"/>
        <v>45036</v>
      </c>
      <c r="J367" s="119">
        <f t="shared" si="272"/>
        <v>22</v>
      </c>
      <c r="K367" s="119">
        <f t="shared" si="288"/>
        <v>16</v>
      </c>
      <c r="L367" s="8">
        <f t="shared" si="273"/>
        <v>1.00610205</v>
      </c>
      <c r="M367" s="120">
        <f t="shared" si="289"/>
        <v>1.00529958</v>
      </c>
      <c r="N367" s="120">
        <f t="shared" si="283"/>
        <v>1.0459054776708769</v>
      </c>
      <c r="O367" s="113">
        <f t="shared" si="285"/>
        <v>1.0522876400000001</v>
      </c>
      <c r="P367" s="113">
        <f t="shared" si="267"/>
        <v>1071.7334059899999</v>
      </c>
      <c r="Q367" s="11">
        <f t="shared" si="278"/>
        <v>0</v>
      </c>
      <c r="R367" s="30">
        <f t="shared" si="274"/>
        <v>0</v>
      </c>
      <c r="S367" s="8">
        <f t="shared" si="268"/>
        <v>0</v>
      </c>
      <c r="T367" s="122">
        <f t="shared" si="275"/>
        <v>0.13059999999999999</v>
      </c>
      <c r="U367" s="121">
        <f t="shared" si="284"/>
        <v>16</v>
      </c>
      <c r="V367" s="121">
        <v>252</v>
      </c>
      <c r="W367" s="120">
        <f t="shared" si="269"/>
        <v>1.007824002</v>
      </c>
      <c r="X367" s="113">
        <f t="shared" si="281"/>
        <v>8.3852443099999991</v>
      </c>
      <c r="Y367" s="186">
        <f t="shared" si="282"/>
        <v>0</v>
      </c>
      <c r="Z367" s="125" t="str">
        <f t="shared" si="279"/>
        <v>INCORPJ=</v>
      </c>
      <c r="AA367" s="118">
        <f t="shared" si="280"/>
        <v>45036</v>
      </c>
      <c r="AB367" s="4"/>
      <c r="AD367" s="171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5" x14ac:dyDescent="0.2">
      <c r="A368" s="112">
        <f t="shared" si="270"/>
        <v>45029</v>
      </c>
      <c r="B368" s="113">
        <f t="shared" si="264"/>
        <v>1081.0558552699999</v>
      </c>
      <c r="C368" s="113">
        <f t="shared" si="276"/>
        <v>1018.47951573</v>
      </c>
      <c r="D368" s="114">
        <f t="shared" si="271"/>
        <v>6508.4</v>
      </c>
      <c r="E368" s="115">
        <f t="shared" si="286"/>
        <v>6563.07</v>
      </c>
      <c r="F368" s="116">
        <f t="shared" si="287"/>
        <v>44977</v>
      </c>
      <c r="G368" s="117">
        <f t="shared" si="265"/>
        <v>8.3999139573474046E-3</v>
      </c>
      <c r="H368" s="118">
        <f t="shared" si="277"/>
        <v>45036</v>
      </c>
      <c r="I368" s="118">
        <f t="shared" si="266"/>
        <v>45036</v>
      </c>
      <c r="J368" s="119">
        <f t="shared" si="272"/>
        <v>22</v>
      </c>
      <c r="K368" s="119">
        <f t="shared" si="288"/>
        <v>17</v>
      </c>
      <c r="L368" s="8">
        <f t="shared" si="273"/>
        <v>1.0064846599999999</v>
      </c>
      <c r="M368" s="120">
        <f t="shared" si="289"/>
        <v>1.00529958</v>
      </c>
      <c r="N368" s="120">
        <f t="shared" si="283"/>
        <v>1.0459054776708769</v>
      </c>
      <c r="O368" s="113">
        <f t="shared" si="285"/>
        <v>1.0526878099999999</v>
      </c>
      <c r="P368" s="113">
        <f t="shared" si="267"/>
        <v>1072.14097094</v>
      </c>
      <c r="Q368" s="11">
        <f t="shared" si="278"/>
        <v>0</v>
      </c>
      <c r="R368" s="30">
        <f t="shared" si="274"/>
        <v>0</v>
      </c>
      <c r="S368" s="8">
        <f t="shared" si="268"/>
        <v>0</v>
      </c>
      <c r="T368" s="122">
        <f t="shared" si="275"/>
        <v>0.13059999999999999</v>
      </c>
      <c r="U368" s="121">
        <f t="shared" si="284"/>
        <v>17</v>
      </c>
      <c r="V368" s="121">
        <v>252</v>
      </c>
      <c r="W368" s="120">
        <f t="shared" si="269"/>
        <v>1.0083150299999999</v>
      </c>
      <c r="X368" s="113">
        <f t="shared" si="281"/>
        <v>8.9148843299999996</v>
      </c>
      <c r="Y368" s="186">
        <f t="shared" si="282"/>
        <v>0</v>
      </c>
      <c r="Z368" s="125" t="str">
        <f t="shared" si="279"/>
        <v>INCORPJ=</v>
      </c>
      <c r="AA368" s="118">
        <f t="shared" si="280"/>
        <v>45036</v>
      </c>
      <c r="AB368" s="4"/>
      <c r="AD368" s="171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5" x14ac:dyDescent="0.2">
      <c r="A369" s="112">
        <f t="shared" si="270"/>
        <v>45030</v>
      </c>
      <c r="B369" s="113">
        <f t="shared" si="264"/>
        <v>1081.99388122</v>
      </c>
      <c r="C369" s="113">
        <f t="shared" si="276"/>
        <v>1018.47951573</v>
      </c>
      <c r="D369" s="114">
        <f t="shared" si="271"/>
        <v>6508.4</v>
      </c>
      <c r="E369" s="115">
        <f t="shared" si="286"/>
        <v>6563.07</v>
      </c>
      <c r="F369" s="116">
        <f t="shared" si="287"/>
        <v>44977</v>
      </c>
      <c r="G369" s="117">
        <f t="shared" si="265"/>
        <v>8.3999139573474046E-3</v>
      </c>
      <c r="H369" s="118">
        <f t="shared" si="277"/>
        <v>45036</v>
      </c>
      <c r="I369" s="118">
        <f t="shared" si="266"/>
        <v>45036</v>
      </c>
      <c r="J369" s="119">
        <f t="shared" si="272"/>
        <v>22</v>
      </c>
      <c r="K369" s="119">
        <f t="shared" si="288"/>
        <v>18</v>
      </c>
      <c r="L369" s="8">
        <f t="shared" si="273"/>
        <v>1.0068674200000001</v>
      </c>
      <c r="M369" s="120">
        <f t="shared" si="289"/>
        <v>1.00529958</v>
      </c>
      <c r="N369" s="120">
        <f t="shared" si="283"/>
        <v>1.0459054776708769</v>
      </c>
      <c r="O369" s="113">
        <f t="shared" si="285"/>
        <v>1.0530881400000001</v>
      </c>
      <c r="P369" s="113">
        <f t="shared" si="267"/>
        <v>1072.54869884</v>
      </c>
      <c r="Q369" s="11">
        <f t="shared" si="278"/>
        <v>0</v>
      </c>
      <c r="R369" s="30">
        <f t="shared" si="274"/>
        <v>0</v>
      </c>
      <c r="S369" s="8">
        <f t="shared" si="268"/>
        <v>0</v>
      </c>
      <c r="T369" s="122">
        <f t="shared" si="275"/>
        <v>0.13059999999999999</v>
      </c>
      <c r="U369" s="121">
        <f t="shared" si="284"/>
        <v>18</v>
      </c>
      <c r="V369" s="121">
        <v>252</v>
      </c>
      <c r="W369" s="120">
        <f t="shared" si="269"/>
        <v>1.008806297</v>
      </c>
      <c r="X369" s="113">
        <f t="shared" si="281"/>
        <v>9.4451823800000003</v>
      </c>
      <c r="Y369" s="186">
        <f t="shared" si="282"/>
        <v>0</v>
      </c>
      <c r="Z369" s="125" t="str">
        <f t="shared" si="279"/>
        <v>INCORPJ=</v>
      </c>
      <c r="AA369" s="118">
        <f t="shared" si="280"/>
        <v>45036</v>
      </c>
      <c r="AB369" s="4"/>
      <c r="AD369" s="171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5" x14ac:dyDescent="0.2">
      <c r="A370" s="112">
        <f t="shared" si="270"/>
        <v>45031</v>
      </c>
      <c r="B370" s="113">
        <f t="shared" si="264"/>
        <v>1082.9327184200001</v>
      </c>
      <c r="C370" s="113">
        <f t="shared" si="276"/>
        <v>1018.47951573</v>
      </c>
      <c r="D370" s="114">
        <f t="shared" si="271"/>
        <v>6508.4</v>
      </c>
      <c r="E370" s="115">
        <f t="shared" si="286"/>
        <v>6563.07</v>
      </c>
      <c r="F370" s="116">
        <f t="shared" si="287"/>
        <v>44977</v>
      </c>
      <c r="G370" s="117">
        <f t="shared" si="265"/>
        <v>8.3999139573474046E-3</v>
      </c>
      <c r="H370" s="118">
        <f t="shared" si="277"/>
        <v>45036</v>
      </c>
      <c r="I370" s="118">
        <f t="shared" si="266"/>
        <v>45036</v>
      </c>
      <c r="J370" s="119">
        <f t="shared" si="272"/>
        <v>22</v>
      </c>
      <c r="K370" s="119">
        <f t="shared" si="288"/>
        <v>19</v>
      </c>
      <c r="L370" s="8">
        <f t="shared" si="273"/>
        <v>1.00725032</v>
      </c>
      <c r="M370" s="120">
        <f t="shared" si="289"/>
        <v>1.00529958</v>
      </c>
      <c r="N370" s="120">
        <f t="shared" si="283"/>
        <v>1.0459054776708769</v>
      </c>
      <c r="O370" s="113">
        <f t="shared" si="285"/>
        <v>1.05348862</v>
      </c>
      <c r="P370" s="113">
        <f t="shared" si="267"/>
        <v>1072.9565795200001</v>
      </c>
      <c r="Q370" s="11">
        <f t="shared" si="278"/>
        <v>0</v>
      </c>
      <c r="R370" s="30">
        <f t="shared" si="274"/>
        <v>0</v>
      </c>
      <c r="S370" s="8">
        <f t="shared" si="268"/>
        <v>0</v>
      </c>
      <c r="T370" s="122">
        <f t="shared" si="275"/>
        <v>0.13059999999999999</v>
      </c>
      <c r="U370" s="121">
        <f t="shared" si="284"/>
        <v>19</v>
      </c>
      <c r="V370" s="121">
        <v>252</v>
      </c>
      <c r="W370" s="120">
        <f t="shared" si="269"/>
        <v>1.0092978029999999</v>
      </c>
      <c r="X370" s="113">
        <f t="shared" si="281"/>
        <v>9.9761389000000005</v>
      </c>
      <c r="Y370" s="186">
        <f t="shared" si="282"/>
        <v>0</v>
      </c>
      <c r="Z370" s="125" t="str">
        <f t="shared" si="279"/>
        <v>INCORPJ=</v>
      </c>
      <c r="AA370" s="118">
        <f t="shared" si="280"/>
        <v>45036</v>
      </c>
      <c r="AB370" s="4"/>
      <c r="AD370" s="171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5" x14ac:dyDescent="0.2">
      <c r="A371" s="112">
        <f t="shared" si="270"/>
        <v>45032</v>
      </c>
      <c r="B371" s="113">
        <f t="shared" si="264"/>
        <v>1082.9327184200001</v>
      </c>
      <c r="C371" s="113">
        <f t="shared" si="276"/>
        <v>1018.47951573</v>
      </c>
      <c r="D371" s="114">
        <f t="shared" si="271"/>
        <v>6508.4</v>
      </c>
      <c r="E371" s="115">
        <f t="shared" si="286"/>
        <v>6563.07</v>
      </c>
      <c r="F371" s="116">
        <f t="shared" si="287"/>
        <v>44977</v>
      </c>
      <c r="G371" s="117">
        <f t="shared" si="265"/>
        <v>8.3999139573474046E-3</v>
      </c>
      <c r="H371" s="118">
        <f t="shared" si="277"/>
        <v>45036</v>
      </c>
      <c r="I371" s="118">
        <f t="shared" si="266"/>
        <v>45036</v>
      </c>
      <c r="J371" s="119">
        <f t="shared" si="272"/>
        <v>22</v>
      </c>
      <c r="K371" s="119">
        <f t="shared" si="288"/>
        <v>19</v>
      </c>
      <c r="L371" s="8">
        <f t="shared" si="273"/>
        <v>1.00725032</v>
      </c>
      <c r="M371" s="120">
        <f t="shared" si="289"/>
        <v>1.00529958</v>
      </c>
      <c r="N371" s="120">
        <f t="shared" si="283"/>
        <v>1.0459054776708769</v>
      </c>
      <c r="O371" s="113">
        <f t="shared" si="285"/>
        <v>1.05348862</v>
      </c>
      <c r="P371" s="113">
        <f t="shared" si="267"/>
        <v>1072.9565795200001</v>
      </c>
      <c r="Q371" s="11">
        <f t="shared" si="278"/>
        <v>0</v>
      </c>
      <c r="R371" s="30">
        <f t="shared" si="274"/>
        <v>0</v>
      </c>
      <c r="S371" s="8">
        <f t="shared" si="268"/>
        <v>0</v>
      </c>
      <c r="T371" s="122">
        <f t="shared" si="275"/>
        <v>0.13059999999999999</v>
      </c>
      <c r="U371" s="121">
        <f t="shared" si="284"/>
        <v>19</v>
      </c>
      <c r="V371" s="121">
        <v>252</v>
      </c>
      <c r="W371" s="120">
        <f t="shared" si="269"/>
        <v>1.0092978029999999</v>
      </c>
      <c r="X371" s="113">
        <f t="shared" si="281"/>
        <v>9.9761389000000005</v>
      </c>
      <c r="Y371" s="186">
        <f t="shared" si="282"/>
        <v>0</v>
      </c>
      <c r="Z371" s="125" t="str">
        <f t="shared" si="279"/>
        <v>INCORPJ=</v>
      </c>
      <c r="AA371" s="118">
        <f t="shared" si="280"/>
        <v>45036</v>
      </c>
      <c r="AB371" s="4"/>
      <c r="AD371" s="171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270"/>
        <v>45033</v>
      </c>
      <c r="B372" s="113">
        <f t="shared" si="264"/>
        <v>1082.9327184200001</v>
      </c>
      <c r="C372" s="113">
        <f t="shared" si="276"/>
        <v>1018.47951573</v>
      </c>
      <c r="D372" s="114">
        <f t="shared" si="271"/>
        <v>6508.4</v>
      </c>
      <c r="E372" s="115">
        <f t="shared" si="286"/>
        <v>6563.07</v>
      </c>
      <c r="F372" s="116">
        <f t="shared" si="287"/>
        <v>44977</v>
      </c>
      <c r="G372" s="117">
        <f t="shared" si="265"/>
        <v>8.3999139573474046E-3</v>
      </c>
      <c r="H372" s="118">
        <f t="shared" si="277"/>
        <v>45036</v>
      </c>
      <c r="I372" s="118">
        <f t="shared" si="266"/>
        <v>45036</v>
      </c>
      <c r="J372" s="119">
        <f t="shared" si="272"/>
        <v>22</v>
      </c>
      <c r="K372" s="119">
        <f t="shared" si="288"/>
        <v>19</v>
      </c>
      <c r="L372" s="8">
        <f t="shared" si="273"/>
        <v>1.00725032</v>
      </c>
      <c r="M372" s="120">
        <f t="shared" si="289"/>
        <v>1.00529958</v>
      </c>
      <c r="N372" s="120">
        <f t="shared" si="283"/>
        <v>1.0459054776708769</v>
      </c>
      <c r="O372" s="113">
        <f t="shared" si="285"/>
        <v>1.05348862</v>
      </c>
      <c r="P372" s="113">
        <f t="shared" si="267"/>
        <v>1072.9565795200001</v>
      </c>
      <c r="Q372" s="11">
        <f t="shared" si="278"/>
        <v>0</v>
      </c>
      <c r="R372" s="30">
        <f t="shared" si="274"/>
        <v>0</v>
      </c>
      <c r="S372" s="8">
        <f t="shared" si="268"/>
        <v>0</v>
      </c>
      <c r="T372" s="122">
        <f t="shared" si="275"/>
        <v>0.13059999999999999</v>
      </c>
      <c r="U372" s="121">
        <f t="shared" si="284"/>
        <v>19</v>
      </c>
      <c r="V372" s="121">
        <v>252</v>
      </c>
      <c r="W372" s="120">
        <f t="shared" si="269"/>
        <v>1.0092978029999999</v>
      </c>
      <c r="X372" s="113">
        <f t="shared" si="281"/>
        <v>9.9761389000000005</v>
      </c>
      <c r="Y372" s="186">
        <f t="shared" si="282"/>
        <v>0</v>
      </c>
      <c r="Z372" s="125" t="str">
        <f t="shared" si="279"/>
        <v>INCORPJ=</v>
      </c>
      <c r="AA372" s="118">
        <f t="shared" si="280"/>
        <v>45036</v>
      </c>
      <c r="AB372" s="4"/>
      <c r="AD372" s="171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">
      <c r="A373" s="112">
        <f t="shared" si="270"/>
        <v>45034</v>
      </c>
      <c r="B373" s="113">
        <f t="shared" si="264"/>
        <v>1083.8723787199999</v>
      </c>
      <c r="C373" s="113">
        <f t="shared" si="276"/>
        <v>1018.47951573</v>
      </c>
      <c r="D373" s="114">
        <f t="shared" si="271"/>
        <v>6508.4</v>
      </c>
      <c r="E373" s="115">
        <f t="shared" si="286"/>
        <v>6563.07</v>
      </c>
      <c r="F373" s="116">
        <f t="shared" si="287"/>
        <v>44977</v>
      </c>
      <c r="G373" s="117">
        <f t="shared" si="265"/>
        <v>8.3999139573474046E-3</v>
      </c>
      <c r="H373" s="118">
        <f t="shared" si="277"/>
        <v>45036</v>
      </c>
      <c r="I373" s="118">
        <f t="shared" si="266"/>
        <v>45036</v>
      </c>
      <c r="J373" s="119">
        <f t="shared" si="272"/>
        <v>22</v>
      </c>
      <c r="K373" s="119">
        <f t="shared" si="288"/>
        <v>20</v>
      </c>
      <c r="L373" s="8">
        <f t="shared" si="273"/>
        <v>1.00763337</v>
      </c>
      <c r="M373" s="120">
        <f t="shared" si="289"/>
        <v>1.00529958</v>
      </c>
      <c r="N373" s="120">
        <f t="shared" si="283"/>
        <v>1.0459054776708769</v>
      </c>
      <c r="O373" s="113">
        <f t="shared" si="285"/>
        <v>1.05388926</v>
      </c>
      <c r="P373" s="113">
        <f t="shared" si="267"/>
        <v>1073.3646231499999</v>
      </c>
      <c r="Q373" s="11">
        <f t="shared" si="278"/>
        <v>0</v>
      </c>
      <c r="R373" s="30">
        <f t="shared" si="274"/>
        <v>0</v>
      </c>
      <c r="S373" s="8">
        <f t="shared" si="268"/>
        <v>0</v>
      </c>
      <c r="T373" s="122">
        <f t="shared" si="275"/>
        <v>0.13059999999999999</v>
      </c>
      <c r="U373" s="121">
        <f t="shared" si="284"/>
        <v>20</v>
      </c>
      <c r="V373" s="121">
        <v>252</v>
      </c>
      <c r="W373" s="120">
        <f t="shared" si="269"/>
        <v>1.009789549</v>
      </c>
      <c r="X373" s="113">
        <f t="shared" si="281"/>
        <v>10.50775557</v>
      </c>
      <c r="Y373" s="186">
        <f t="shared" si="282"/>
        <v>0</v>
      </c>
      <c r="Z373" s="125" t="str">
        <f t="shared" si="279"/>
        <v>INCORPJ=</v>
      </c>
      <c r="AA373" s="118">
        <f t="shared" si="280"/>
        <v>45036</v>
      </c>
      <c r="AB373" s="4"/>
      <c r="AD373" s="171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270"/>
        <v>45035</v>
      </c>
      <c r="B374" s="113">
        <f t="shared" si="264"/>
        <v>1084.81285131</v>
      </c>
      <c r="C374" s="113">
        <f t="shared" si="276"/>
        <v>1018.47951573</v>
      </c>
      <c r="D374" s="114">
        <f t="shared" si="271"/>
        <v>6508.4</v>
      </c>
      <c r="E374" s="115">
        <f t="shared" si="286"/>
        <v>6563.07</v>
      </c>
      <c r="F374" s="116">
        <f t="shared" si="287"/>
        <v>44977</v>
      </c>
      <c r="G374" s="117">
        <f t="shared" si="265"/>
        <v>8.3999139573474046E-3</v>
      </c>
      <c r="H374" s="118">
        <f t="shared" si="277"/>
        <v>45036</v>
      </c>
      <c r="I374" s="118">
        <f t="shared" si="266"/>
        <v>45036</v>
      </c>
      <c r="J374" s="119">
        <f t="shared" si="272"/>
        <v>22</v>
      </c>
      <c r="K374" s="119">
        <f t="shared" si="288"/>
        <v>21</v>
      </c>
      <c r="L374" s="8">
        <f t="shared" si="273"/>
        <v>1.0080165699999999</v>
      </c>
      <c r="M374" s="120">
        <f t="shared" si="289"/>
        <v>1.00529958</v>
      </c>
      <c r="N374" s="120">
        <f t="shared" si="283"/>
        <v>1.0459054776708769</v>
      </c>
      <c r="O374" s="113">
        <f t="shared" si="285"/>
        <v>1.0542900500000001</v>
      </c>
      <c r="P374" s="113">
        <f t="shared" si="267"/>
        <v>1073.77281956</v>
      </c>
      <c r="Q374" s="11">
        <f t="shared" si="278"/>
        <v>0</v>
      </c>
      <c r="R374" s="30">
        <f t="shared" si="274"/>
        <v>0</v>
      </c>
      <c r="S374" s="8">
        <f t="shared" si="268"/>
        <v>0</v>
      </c>
      <c r="T374" s="122">
        <f t="shared" si="275"/>
        <v>0.13059999999999999</v>
      </c>
      <c r="U374" s="121">
        <f t="shared" si="284"/>
        <v>21</v>
      </c>
      <c r="V374" s="121">
        <v>252</v>
      </c>
      <c r="W374" s="120">
        <f t="shared" si="269"/>
        <v>1.010281534</v>
      </c>
      <c r="X374" s="113">
        <f t="shared" si="281"/>
        <v>11.040031750000001</v>
      </c>
      <c r="Y374" s="186">
        <f t="shared" si="282"/>
        <v>0</v>
      </c>
      <c r="Z374" s="125" t="str">
        <f t="shared" si="279"/>
        <v>INCORPJ=</v>
      </c>
      <c r="AA374" s="118">
        <f t="shared" si="280"/>
        <v>45036</v>
      </c>
      <c r="AB374" s="4"/>
      <c r="AD374" s="171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270"/>
        <v>45036</v>
      </c>
      <c r="B375" s="113">
        <f t="shared" si="264"/>
        <v>1085.75412747</v>
      </c>
      <c r="C375" s="113">
        <f t="shared" si="276"/>
        <v>1018.47951573</v>
      </c>
      <c r="D375" s="114">
        <f t="shared" si="271"/>
        <v>6508.4</v>
      </c>
      <c r="E375" s="115">
        <f t="shared" si="286"/>
        <v>6563.07</v>
      </c>
      <c r="F375" s="116">
        <f t="shared" si="287"/>
        <v>44977</v>
      </c>
      <c r="G375" s="117">
        <f t="shared" si="265"/>
        <v>8.3999139573474046E-3</v>
      </c>
      <c r="H375" s="118">
        <f t="shared" si="277"/>
        <v>45068</v>
      </c>
      <c r="I375" s="118">
        <f t="shared" si="266"/>
        <v>45036</v>
      </c>
      <c r="J375" s="119">
        <f t="shared" si="272"/>
        <v>22</v>
      </c>
      <c r="K375" s="119">
        <f t="shared" si="288"/>
        <v>22</v>
      </c>
      <c r="L375" s="8">
        <f t="shared" si="273"/>
        <v>1.0083999100000001</v>
      </c>
      <c r="M375" s="120">
        <f t="shared" si="289"/>
        <v>1.00529958</v>
      </c>
      <c r="N375" s="120">
        <f t="shared" si="283"/>
        <v>1.0459054776708769</v>
      </c>
      <c r="O375" s="113">
        <f t="shared" si="285"/>
        <v>1.0546909799999999</v>
      </c>
      <c r="P375" s="113">
        <f t="shared" si="267"/>
        <v>1074.18115855</v>
      </c>
      <c r="Q375" s="11">
        <f t="shared" si="278"/>
        <v>12</v>
      </c>
      <c r="R375" s="30">
        <f t="shared" si="274"/>
        <v>0</v>
      </c>
      <c r="S375" s="8">
        <f t="shared" si="268"/>
        <v>0</v>
      </c>
      <c r="T375" s="122">
        <f t="shared" si="275"/>
        <v>0.13059999999999999</v>
      </c>
      <c r="U375" s="121">
        <f t="shared" si="284"/>
        <v>22</v>
      </c>
      <c r="V375" s="121">
        <v>252</v>
      </c>
      <c r="W375" s="120">
        <f t="shared" si="269"/>
        <v>1.0107737590000001</v>
      </c>
      <c r="X375" s="113">
        <f t="shared" si="281"/>
        <v>11.572968919999999</v>
      </c>
      <c r="Y375" s="186">
        <f t="shared" si="282"/>
        <v>0</v>
      </c>
      <c r="Z375" s="125" t="str">
        <f t="shared" si="279"/>
        <v>INCORPJ=</v>
      </c>
      <c r="AA375" s="118">
        <f t="shared" si="280"/>
        <v>45036</v>
      </c>
      <c r="AB375" s="26"/>
      <c r="AD375" s="171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270"/>
        <v>45037</v>
      </c>
      <c r="B376" s="113">
        <f t="shared" si="264"/>
        <v>1086.6674824500001</v>
      </c>
      <c r="C376" s="113">
        <f t="shared" si="276"/>
        <v>1029.4523685700001</v>
      </c>
      <c r="D376" s="114">
        <f t="shared" si="271"/>
        <v>6563.07</v>
      </c>
      <c r="E376" s="115">
        <f t="shared" si="286"/>
        <v>6609.67</v>
      </c>
      <c r="F376" s="116">
        <f t="shared" si="287"/>
        <v>45005</v>
      </c>
      <c r="G376" s="117">
        <f t="shared" si="265"/>
        <v>7.1003356660832573E-3</v>
      </c>
      <c r="H376" s="118">
        <f t="shared" si="277"/>
        <v>45068</v>
      </c>
      <c r="I376" s="118">
        <f t="shared" si="266"/>
        <v>45068</v>
      </c>
      <c r="J376" s="119">
        <f t="shared" si="272"/>
        <v>20</v>
      </c>
      <c r="K376" s="119">
        <f t="shared" si="288"/>
        <v>1</v>
      </c>
      <c r="L376" s="8">
        <f t="shared" si="273"/>
        <v>1.0003538199999999</v>
      </c>
      <c r="M376" s="120">
        <f t="shared" si="289"/>
        <v>1.0083999100000001</v>
      </c>
      <c r="N376" s="120">
        <f t="shared" si="283"/>
        <v>1.0546909895518193</v>
      </c>
      <c r="O376" s="113">
        <f t="shared" si="285"/>
        <v>1.0550641599999999</v>
      </c>
      <c r="P376" s="113">
        <f t="shared" si="267"/>
        <v>1086.1382985</v>
      </c>
      <c r="Q376" s="11">
        <f t="shared" si="278"/>
        <v>0</v>
      </c>
      <c r="R376" s="30">
        <f t="shared" si="274"/>
        <v>0</v>
      </c>
      <c r="S376" s="8">
        <f t="shared" si="268"/>
        <v>0</v>
      </c>
      <c r="T376" s="122">
        <f t="shared" si="275"/>
        <v>0.13059999999999999</v>
      </c>
      <c r="U376" s="121">
        <f t="shared" si="284"/>
        <v>1</v>
      </c>
      <c r="V376" s="121">
        <v>252</v>
      </c>
      <c r="W376" s="120">
        <f t="shared" si="269"/>
        <v>1.000487216</v>
      </c>
      <c r="X376" s="113">
        <f t="shared" si="281"/>
        <v>0.52918394999999996</v>
      </c>
      <c r="Y376" s="186">
        <f t="shared" si="282"/>
        <v>0</v>
      </c>
      <c r="Z376" s="125" t="str">
        <f t="shared" si="279"/>
        <v>INCORPJ=</v>
      </c>
      <c r="AA376" s="118">
        <f t="shared" si="280"/>
        <v>45068</v>
      </c>
      <c r="AB376" s="26"/>
      <c r="AD376" s="171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270"/>
        <v>45038</v>
      </c>
      <c r="B377" s="113">
        <f t="shared" si="264"/>
        <v>1086.6674824500001</v>
      </c>
      <c r="C377" s="113">
        <f t="shared" si="276"/>
        <v>1029.4523685700001</v>
      </c>
      <c r="D377" s="114">
        <f t="shared" si="271"/>
        <v>6563.07</v>
      </c>
      <c r="E377" s="115">
        <f t="shared" si="286"/>
        <v>6609.67</v>
      </c>
      <c r="F377" s="116">
        <f t="shared" si="287"/>
        <v>45005</v>
      </c>
      <c r="G377" s="117">
        <f t="shared" si="265"/>
        <v>7.1003356660832573E-3</v>
      </c>
      <c r="H377" s="118">
        <f t="shared" si="277"/>
        <v>45068</v>
      </c>
      <c r="I377" s="118">
        <f t="shared" si="266"/>
        <v>45068</v>
      </c>
      <c r="J377" s="119">
        <f t="shared" si="272"/>
        <v>20</v>
      </c>
      <c r="K377" s="119">
        <f t="shared" si="288"/>
        <v>1</v>
      </c>
      <c r="L377" s="8">
        <f t="shared" si="273"/>
        <v>1.0003538199999999</v>
      </c>
      <c r="M377" s="120">
        <f t="shared" si="289"/>
        <v>1.0083999100000001</v>
      </c>
      <c r="N377" s="120">
        <f t="shared" si="283"/>
        <v>1.0546909895518193</v>
      </c>
      <c r="O377" s="113">
        <f t="shared" si="285"/>
        <v>1.0550641599999999</v>
      </c>
      <c r="P377" s="113">
        <f t="shared" si="267"/>
        <v>1086.1382985</v>
      </c>
      <c r="Q377" s="11">
        <f t="shared" si="278"/>
        <v>0</v>
      </c>
      <c r="R377" s="30">
        <f t="shared" si="274"/>
        <v>0</v>
      </c>
      <c r="S377" s="8">
        <f t="shared" si="268"/>
        <v>0</v>
      </c>
      <c r="T377" s="122">
        <f t="shared" si="275"/>
        <v>0.13059999999999999</v>
      </c>
      <c r="U377" s="121">
        <f t="shared" si="284"/>
        <v>1</v>
      </c>
      <c r="V377" s="121">
        <v>252</v>
      </c>
      <c r="W377" s="120">
        <f t="shared" si="269"/>
        <v>1.000487216</v>
      </c>
      <c r="X377" s="113">
        <f t="shared" si="281"/>
        <v>0.52918394999999996</v>
      </c>
      <c r="Y377" s="186">
        <f t="shared" si="282"/>
        <v>0</v>
      </c>
      <c r="Z377" s="125" t="str">
        <f t="shared" si="279"/>
        <v>INCORPJ=</v>
      </c>
      <c r="AA377" s="118">
        <f t="shared" si="280"/>
        <v>45068</v>
      </c>
      <c r="AB377" s="4"/>
      <c r="AD377" s="171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12">
        <f t="shared" si="270"/>
        <v>45039</v>
      </c>
      <c r="B378" s="113">
        <f t="shared" si="264"/>
        <v>1086.6674824500001</v>
      </c>
      <c r="C378" s="113">
        <f t="shared" si="276"/>
        <v>1029.4523685700001</v>
      </c>
      <c r="D378" s="114">
        <f t="shared" si="271"/>
        <v>6563.07</v>
      </c>
      <c r="E378" s="115">
        <f t="shared" si="286"/>
        <v>6609.67</v>
      </c>
      <c r="F378" s="116">
        <f t="shared" si="287"/>
        <v>45005</v>
      </c>
      <c r="G378" s="117">
        <f t="shared" si="265"/>
        <v>7.1003356660832573E-3</v>
      </c>
      <c r="H378" s="118">
        <f t="shared" si="277"/>
        <v>45068</v>
      </c>
      <c r="I378" s="118">
        <f t="shared" si="266"/>
        <v>45068</v>
      </c>
      <c r="J378" s="119">
        <f t="shared" si="272"/>
        <v>20</v>
      </c>
      <c r="K378" s="119">
        <f t="shared" si="288"/>
        <v>1</v>
      </c>
      <c r="L378" s="8">
        <f t="shared" si="273"/>
        <v>1.0003538199999999</v>
      </c>
      <c r="M378" s="120">
        <f t="shared" si="289"/>
        <v>1.0083999100000001</v>
      </c>
      <c r="N378" s="120">
        <f t="shared" si="283"/>
        <v>1.0546909895518193</v>
      </c>
      <c r="O378" s="113">
        <f t="shared" si="285"/>
        <v>1.0550641599999999</v>
      </c>
      <c r="P378" s="113">
        <f t="shared" si="267"/>
        <v>1086.1382985</v>
      </c>
      <c r="Q378" s="11">
        <f t="shared" si="278"/>
        <v>0</v>
      </c>
      <c r="R378" s="30">
        <f t="shared" si="274"/>
        <v>0</v>
      </c>
      <c r="S378" s="8">
        <f t="shared" si="268"/>
        <v>0</v>
      </c>
      <c r="T378" s="122">
        <f t="shared" si="275"/>
        <v>0.13059999999999999</v>
      </c>
      <c r="U378" s="121">
        <f t="shared" si="284"/>
        <v>1</v>
      </c>
      <c r="V378" s="121">
        <v>252</v>
      </c>
      <c r="W378" s="120">
        <f t="shared" si="269"/>
        <v>1.000487216</v>
      </c>
      <c r="X378" s="113">
        <f t="shared" si="281"/>
        <v>0.52918394999999996</v>
      </c>
      <c r="Y378" s="186">
        <f t="shared" si="282"/>
        <v>0</v>
      </c>
      <c r="Z378" s="125" t="str">
        <f t="shared" si="279"/>
        <v>INCORPJ=</v>
      </c>
      <c r="AA378" s="118">
        <f t="shared" si="280"/>
        <v>45068</v>
      </c>
      <c r="AB378" s="4"/>
      <c r="AD378" s="171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5" x14ac:dyDescent="0.2">
      <c r="A379" s="112">
        <f t="shared" si="270"/>
        <v>45040</v>
      </c>
      <c r="B379" s="113">
        <f t="shared" si="264"/>
        <v>1086.6674824500001</v>
      </c>
      <c r="C379" s="113">
        <f t="shared" si="276"/>
        <v>1029.4523685700001</v>
      </c>
      <c r="D379" s="114">
        <f t="shared" si="271"/>
        <v>6563.07</v>
      </c>
      <c r="E379" s="115">
        <f t="shared" si="286"/>
        <v>6609.67</v>
      </c>
      <c r="F379" s="116">
        <f t="shared" si="287"/>
        <v>45005</v>
      </c>
      <c r="G379" s="117">
        <f t="shared" si="265"/>
        <v>7.1003356660832573E-3</v>
      </c>
      <c r="H379" s="118">
        <f t="shared" si="277"/>
        <v>45068</v>
      </c>
      <c r="I379" s="118">
        <f t="shared" si="266"/>
        <v>45068</v>
      </c>
      <c r="J379" s="119">
        <f t="shared" si="272"/>
        <v>20</v>
      </c>
      <c r="K379" s="119">
        <f t="shared" si="288"/>
        <v>1</v>
      </c>
      <c r="L379" s="8">
        <f t="shared" si="273"/>
        <v>1.0003538199999999</v>
      </c>
      <c r="M379" s="120">
        <f t="shared" si="289"/>
        <v>1.0083999100000001</v>
      </c>
      <c r="N379" s="120">
        <f t="shared" si="283"/>
        <v>1.0546909895518193</v>
      </c>
      <c r="O379" s="113">
        <f t="shared" si="285"/>
        <v>1.0550641599999999</v>
      </c>
      <c r="P379" s="113">
        <f t="shared" si="267"/>
        <v>1086.1382985</v>
      </c>
      <c r="Q379" s="11">
        <f t="shared" si="278"/>
        <v>0</v>
      </c>
      <c r="R379" s="30">
        <f t="shared" si="274"/>
        <v>0</v>
      </c>
      <c r="S379" s="8">
        <f t="shared" si="268"/>
        <v>0</v>
      </c>
      <c r="T379" s="122">
        <f t="shared" si="275"/>
        <v>0.13059999999999999</v>
      </c>
      <c r="U379" s="121">
        <f t="shared" si="284"/>
        <v>1</v>
      </c>
      <c r="V379" s="121">
        <v>252</v>
      </c>
      <c r="W379" s="120">
        <f t="shared" si="269"/>
        <v>1.000487216</v>
      </c>
      <c r="X379" s="113">
        <f t="shared" si="281"/>
        <v>0.52918394999999996</v>
      </c>
      <c r="Y379" s="186">
        <f t="shared" si="282"/>
        <v>0</v>
      </c>
      <c r="Z379" s="125" t="str">
        <f t="shared" si="279"/>
        <v>INCORPJ=</v>
      </c>
      <c r="AA379" s="118">
        <f t="shared" si="280"/>
        <v>45068</v>
      </c>
      <c r="AB379" s="4"/>
      <c r="AD379" s="171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5" x14ac:dyDescent="0.2">
      <c r="A380" s="112">
        <f t="shared" si="270"/>
        <v>45041</v>
      </c>
      <c r="B380" s="113">
        <f t="shared" si="264"/>
        <v>1087.5815929500002</v>
      </c>
      <c r="C380" s="113">
        <f t="shared" si="276"/>
        <v>1029.4523685700001</v>
      </c>
      <c r="D380" s="114">
        <f t="shared" si="271"/>
        <v>6563.07</v>
      </c>
      <c r="E380" s="115">
        <f t="shared" si="286"/>
        <v>6609.67</v>
      </c>
      <c r="F380" s="116">
        <f t="shared" si="287"/>
        <v>45005</v>
      </c>
      <c r="G380" s="117">
        <f t="shared" si="265"/>
        <v>7.1003356660832573E-3</v>
      </c>
      <c r="H380" s="118">
        <f t="shared" si="277"/>
        <v>45068</v>
      </c>
      <c r="I380" s="118">
        <f t="shared" si="266"/>
        <v>45068</v>
      </c>
      <c r="J380" s="119">
        <f t="shared" si="272"/>
        <v>20</v>
      </c>
      <c r="K380" s="119">
        <f t="shared" si="288"/>
        <v>2</v>
      </c>
      <c r="L380" s="8">
        <f t="shared" si="273"/>
        <v>1.00070777</v>
      </c>
      <c r="M380" s="120">
        <f t="shared" si="289"/>
        <v>1.0083999100000001</v>
      </c>
      <c r="N380" s="120">
        <f t="shared" si="283"/>
        <v>1.0546909895518193</v>
      </c>
      <c r="O380" s="113">
        <f t="shared" si="285"/>
        <v>1.05543746</v>
      </c>
      <c r="P380" s="113">
        <f t="shared" si="267"/>
        <v>1086.5225930700001</v>
      </c>
      <c r="Q380" s="11">
        <f t="shared" si="278"/>
        <v>0</v>
      </c>
      <c r="R380" s="30">
        <f t="shared" si="274"/>
        <v>0</v>
      </c>
      <c r="S380" s="8">
        <f t="shared" si="268"/>
        <v>0</v>
      </c>
      <c r="T380" s="122">
        <f t="shared" si="275"/>
        <v>0.13059999999999999</v>
      </c>
      <c r="U380" s="121">
        <f t="shared" si="284"/>
        <v>2</v>
      </c>
      <c r="V380" s="121">
        <v>252</v>
      </c>
      <c r="W380" s="120">
        <f t="shared" si="269"/>
        <v>1.0009746690000001</v>
      </c>
      <c r="X380" s="113">
        <f t="shared" si="281"/>
        <v>1.05899988</v>
      </c>
      <c r="Y380" s="186">
        <f t="shared" si="282"/>
        <v>0</v>
      </c>
      <c r="Z380" s="125" t="str">
        <f t="shared" si="279"/>
        <v>INCORPJ=</v>
      </c>
      <c r="AA380" s="118">
        <f t="shared" si="280"/>
        <v>45068</v>
      </c>
      <c r="AB380" s="4"/>
      <c r="AD380" s="171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5" x14ac:dyDescent="0.2">
      <c r="A381" s="112">
        <f t="shared" si="270"/>
        <v>45042</v>
      </c>
      <c r="B381" s="113">
        <f t="shared" si="264"/>
        <v>1088.4964903500002</v>
      </c>
      <c r="C381" s="113">
        <f t="shared" si="276"/>
        <v>1029.4523685700001</v>
      </c>
      <c r="D381" s="114">
        <f t="shared" si="271"/>
        <v>6563.07</v>
      </c>
      <c r="E381" s="115">
        <f t="shared" si="286"/>
        <v>6609.67</v>
      </c>
      <c r="F381" s="116">
        <f t="shared" si="287"/>
        <v>45005</v>
      </c>
      <c r="G381" s="117">
        <f t="shared" si="265"/>
        <v>7.1003356660832573E-3</v>
      </c>
      <c r="H381" s="118">
        <f t="shared" si="277"/>
        <v>45068</v>
      </c>
      <c r="I381" s="118">
        <f t="shared" si="266"/>
        <v>45068</v>
      </c>
      <c r="J381" s="119">
        <f t="shared" si="272"/>
        <v>20</v>
      </c>
      <c r="K381" s="119">
        <f t="shared" si="288"/>
        <v>3</v>
      </c>
      <c r="L381" s="8">
        <f t="shared" si="273"/>
        <v>1.0010618499999999</v>
      </c>
      <c r="M381" s="120">
        <f t="shared" si="289"/>
        <v>1.0083999100000001</v>
      </c>
      <c r="N381" s="120">
        <f t="shared" si="283"/>
        <v>1.0546909895518193</v>
      </c>
      <c r="O381" s="113">
        <f t="shared" si="285"/>
        <v>1.0558109099999999</v>
      </c>
      <c r="P381" s="113">
        <f t="shared" si="267"/>
        <v>1086.9070420600001</v>
      </c>
      <c r="Q381" s="11">
        <f t="shared" si="278"/>
        <v>0</v>
      </c>
      <c r="R381" s="30">
        <f t="shared" si="274"/>
        <v>0</v>
      </c>
      <c r="S381" s="8">
        <f t="shared" si="268"/>
        <v>0</v>
      </c>
      <c r="T381" s="122">
        <f t="shared" si="275"/>
        <v>0.13059999999999999</v>
      </c>
      <c r="U381" s="121">
        <f t="shared" si="284"/>
        <v>3</v>
      </c>
      <c r="V381" s="121">
        <v>252</v>
      </c>
      <c r="W381" s="120">
        <f t="shared" si="269"/>
        <v>1.001462359</v>
      </c>
      <c r="X381" s="113">
        <f t="shared" si="281"/>
        <v>1.58944829</v>
      </c>
      <c r="Y381" s="186">
        <f t="shared" si="282"/>
        <v>0</v>
      </c>
      <c r="Z381" s="125" t="str">
        <f t="shared" si="279"/>
        <v>INCORPJ=</v>
      </c>
      <c r="AA381" s="118">
        <f t="shared" si="280"/>
        <v>45068</v>
      </c>
      <c r="AB381" s="4"/>
      <c r="AD381" s="171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5" x14ac:dyDescent="0.2">
      <c r="A382" s="112">
        <f t="shared" si="270"/>
        <v>45043</v>
      </c>
      <c r="B382" s="113">
        <f t="shared" si="264"/>
        <v>1089.41214636</v>
      </c>
      <c r="C382" s="113">
        <f t="shared" si="276"/>
        <v>1029.4523685700001</v>
      </c>
      <c r="D382" s="114">
        <f t="shared" si="271"/>
        <v>6563.07</v>
      </c>
      <c r="E382" s="115">
        <f t="shared" si="286"/>
        <v>6609.67</v>
      </c>
      <c r="F382" s="116">
        <f t="shared" si="287"/>
        <v>45005</v>
      </c>
      <c r="G382" s="117">
        <f t="shared" si="265"/>
        <v>7.1003356660832573E-3</v>
      </c>
      <c r="H382" s="118">
        <f t="shared" si="277"/>
        <v>45068</v>
      </c>
      <c r="I382" s="118">
        <f t="shared" si="266"/>
        <v>45068</v>
      </c>
      <c r="J382" s="119">
        <f t="shared" si="272"/>
        <v>20</v>
      </c>
      <c r="K382" s="119">
        <f t="shared" si="288"/>
        <v>4</v>
      </c>
      <c r="L382" s="8">
        <f t="shared" si="273"/>
        <v>1.00141605</v>
      </c>
      <c r="M382" s="120">
        <f t="shared" si="289"/>
        <v>1.0083999100000001</v>
      </c>
      <c r="N382" s="120">
        <f t="shared" si="283"/>
        <v>1.0546909895518193</v>
      </c>
      <c r="O382" s="113">
        <f t="shared" si="285"/>
        <v>1.05618448</v>
      </c>
      <c r="P382" s="113">
        <f t="shared" si="267"/>
        <v>1087.29161458</v>
      </c>
      <c r="Q382" s="11">
        <f t="shared" si="278"/>
        <v>0</v>
      </c>
      <c r="R382" s="30">
        <f t="shared" si="274"/>
        <v>0</v>
      </c>
      <c r="S382" s="8">
        <f t="shared" si="268"/>
        <v>0</v>
      </c>
      <c r="T382" s="122">
        <f t="shared" si="275"/>
        <v>0.13059999999999999</v>
      </c>
      <c r="U382" s="121">
        <f t="shared" si="284"/>
        <v>4</v>
      </c>
      <c r="V382" s="121">
        <v>252</v>
      </c>
      <c r="W382" s="120">
        <f t="shared" si="269"/>
        <v>1.001950288</v>
      </c>
      <c r="X382" s="113">
        <f t="shared" si="281"/>
        <v>2.1205317799999999</v>
      </c>
      <c r="Y382" s="186">
        <f t="shared" si="282"/>
        <v>0</v>
      </c>
      <c r="Z382" s="125" t="str">
        <f t="shared" si="279"/>
        <v>INCORPJ=</v>
      </c>
      <c r="AA382" s="118">
        <f t="shared" si="280"/>
        <v>45068</v>
      </c>
      <c r="AB382" s="4"/>
      <c r="AD382" s="171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5" x14ac:dyDescent="0.2">
      <c r="A383" s="112">
        <f t="shared" si="270"/>
        <v>45044</v>
      </c>
      <c r="B383" s="113">
        <f t="shared" si="264"/>
        <v>1090.3285696</v>
      </c>
      <c r="C383" s="113">
        <f t="shared" si="276"/>
        <v>1029.4523685700001</v>
      </c>
      <c r="D383" s="114">
        <f t="shared" si="271"/>
        <v>6563.07</v>
      </c>
      <c r="E383" s="115">
        <f t="shared" si="286"/>
        <v>6609.67</v>
      </c>
      <c r="F383" s="116">
        <f t="shared" si="287"/>
        <v>45005</v>
      </c>
      <c r="G383" s="117">
        <f t="shared" si="265"/>
        <v>7.1003356660832573E-3</v>
      </c>
      <c r="H383" s="118">
        <f t="shared" si="277"/>
        <v>45068</v>
      </c>
      <c r="I383" s="118">
        <f t="shared" si="266"/>
        <v>45068</v>
      </c>
      <c r="J383" s="119">
        <f t="shared" si="272"/>
        <v>20</v>
      </c>
      <c r="K383" s="119">
        <f t="shared" si="288"/>
        <v>5</v>
      </c>
      <c r="L383" s="8">
        <f t="shared" si="273"/>
        <v>1.00177037</v>
      </c>
      <c r="M383" s="120">
        <f t="shared" si="289"/>
        <v>1.0083999100000001</v>
      </c>
      <c r="N383" s="120">
        <f t="shared" si="283"/>
        <v>1.0546909895518193</v>
      </c>
      <c r="O383" s="113">
        <f t="shared" si="285"/>
        <v>1.0565581799999999</v>
      </c>
      <c r="P383" s="113">
        <f t="shared" si="267"/>
        <v>1087.67632093</v>
      </c>
      <c r="Q383" s="11">
        <f t="shared" si="278"/>
        <v>0</v>
      </c>
      <c r="R383" s="30">
        <f t="shared" si="274"/>
        <v>0</v>
      </c>
      <c r="S383" s="8">
        <f t="shared" si="268"/>
        <v>0</v>
      </c>
      <c r="T383" s="122">
        <f t="shared" si="275"/>
        <v>0.13059999999999999</v>
      </c>
      <c r="U383" s="121">
        <f t="shared" si="284"/>
        <v>5</v>
      </c>
      <c r="V383" s="121">
        <v>252</v>
      </c>
      <c r="W383" s="120">
        <f t="shared" si="269"/>
        <v>1.002438454</v>
      </c>
      <c r="X383" s="113">
        <f t="shared" si="281"/>
        <v>2.6522486700000001</v>
      </c>
      <c r="Y383" s="186">
        <f t="shared" si="282"/>
        <v>0</v>
      </c>
      <c r="Z383" s="125" t="str">
        <f t="shared" si="279"/>
        <v>INCORPJ=</v>
      </c>
      <c r="AA383" s="118">
        <f t="shared" si="280"/>
        <v>45068</v>
      </c>
      <c r="AB383" s="4"/>
      <c r="AD383" s="171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270"/>
        <v>45045</v>
      </c>
      <c r="B384" s="113">
        <f t="shared" si="264"/>
        <v>1091.2457605300001</v>
      </c>
      <c r="C384" s="113">
        <f t="shared" si="276"/>
        <v>1029.4523685700001</v>
      </c>
      <c r="D384" s="114">
        <f t="shared" si="271"/>
        <v>6563.07</v>
      </c>
      <c r="E384" s="115">
        <f t="shared" si="286"/>
        <v>6609.67</v>
      </c>
      <c r="F384" s="116">
        <f t="shared" si="287"/>
        <v>45005</v>
      </c>
      <c r="G384" s="117">
        <f t="shared" si="265"/>
        <v>7.1003356660832573E-3</v>
      </c>
      <c r="H384" s="118">
        <f t="shared" si="277"/>
        <v>45068</v>
      </c>
      <c r="I384" s="118">
        <f t="shared" si="266"/>
        <v>45068</v>
      </c>
      <c r="J384" s="119">
        <f t="shared" si="272"/>
        <v>20</v>
      </c>
      <c r="K384" s="119">
        <f t="shared" si="288"/>
        <v>6</v>
      </c>
      <c r="L384" s="8">
        <f t="shared" si="273"/>
        <v>1.0021248199999999</v>
      </c>
      <c r="M384" s="120">
        <f t="shared" si="289"/>
        <v>1.0083999100000001</v>
      </c>
      <c r="N384" s="120">
        <f t="shared" si="283"/>
        <v>1.0546909895518193</v>
      </c>
      <c r="O384" s="113">
        <f t="shared" si="285"/>
        <v>1.0569320099999999</v>
      </c>
      <c r="P384" s="113">
        <f t="shared" si="267"/>
        <v>1088.0611611100001</v>
      </c>
      <c r="Q384" s="11">
        <f t="shared" si="278"/>
        <v>0</v>
      </c>
      <c r="R384" s="30">
        <f t="shared" si="274"/>
        <v>0</v>
      </c>
      <c r="S384" s="8">
        <f t="shared" si="268"/>
        <v>0</v>
      </c>
      <c r="T384" s="122">
        <f t="shared" si="275"/>
        <v>0.13059999999999999</v>
      </c>
      <c r="U384" s="121">
        <f t="shared" si="284"/>
        <v>6</v>
      </c>
      <c r="V384" s="121">
        <v>252</v>
      </c>
      <c r="W384" s="120">
        <f t="shared" si="269"/>
        <v>1.0029268570000001</v>
      </c>
      <c r="X384" s="113">
        <f t="shared" si="281"/>
        <v>3.1845994200000001</v>
      </c>
      <c r="Y384" s="186">
        <f t="shared" si="282"/>
        <v>0</v>
      </c>
      <c r="Z384" s="125" t="str">
        <f t="shared" si="279"/>
        <v>INCORPJ=</v>
      </c>
      <c r="AA384" s="118">
        <f t="shared" si="280"/>
        <v>45068</v>
      </c>
      <c r="AB384" s="4"/>
      <c r="AD384" s="171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">
      <c r="A385" s="112">
        <f t="shared" si="270"/>
        <v>45046</v>
      </c>
      <c r="B385" s="113">
        <f t="shared" si="264"/>
        <v>1091.2457605300001</v>
      </c>
      <c r="C385" s="113">
        <f t="shared" si="276"/>
        <v>1029.4523685700001</v>
      </c>
      <c r="D385" s="114">
        <f t="shared" si="271"/>
        <v>6563.07</v>
      </c>
      <c r="E385" s="115">
        <f t="shared" si="286"/>
        <v>6609.67</v>
      </c>
      <c r="F385" s="116">
        <f t="shared" si="287"/>
        <v>45005</v>
      </c>
      <c r="G385" s="117">
        <f t="shared" si="265"/>
        <v>7.1003356660832573E-3</v>
      </c>
      <c r="H385" s="118">
        <f t="shared" si="277"/>
        <v>45068</v>
      </c>
      <c r="I385" s="118">
        <f t="shared" si="266"/>
        <v>45068</v>
      </c>
      <c r="J385" s="119">
        <f t="shared" si="272"/>
        <v>20</v>
      </c>
      <c r="K385" s="119">
        <f t="shared" si="288"/>
        <v>6</v>
      </c>
      <c r="L385" s="8">
        <f t="shared" si="273"/>
        <v>1.0021248199999999</v>
      </c>
      <c r="M385" s="120">
        <f t="shared" si="289"/>
        <v>1.0083999100000001</v>
      </c>
      <c r="N385" s="120">
        <f t="shared" si="283"/>
        <v>1.0546909895518193</v>
      </c>
      <c r="O385" s="113">
        <f t="shared" si="285"/>
        <v>1.0569320099999999</v>
      </c>
      <c r="P385" s="113">
        <f t="shared" si="267"/>
        <v>1088.0611611100001</v>
      </c>
      <c r="Q385" s="11">
        <f t="shared" si="278"/>
        <v>0</v>
      </c>
      <c r="R385" s="30">
        <f t="shared" si="274"/>
        <v>0</v>
      </c>
      <c r="S385" s="8">
        <f t="shared" si="268"/>
        <v>0</v>
      </c>
      <c r="T385" s="122">
        <f t="shared" si="275"/>
        <v>0.13059999999999999</v>
      </c>
      <c r="U385" s="121">
        <f t="shared" si="284"/>
        <v>6</v>
      </c>
      <c r="V385" s="121">
        <v>252</v>
      </c>
      <c r="W385" s="120">
        <f t="shared" si="269"/>
        <v>1.0029268570000001</v>
      </c>
      <c r="X385" s="113">
        <f t="shared" si="281"/>
        <v>3.1845994200000001</v>
      </c>
      <c r="Y385" s="186">
        <f t="shared" si="282"/>
        <v>0</v>
      </c>
      <c r="Z385" s="125" t="str">
        <f t="shared" si="279"/>
        <v>INCORPJ=</v>
      </c>
      <c r="AA385" s="118">
        <f t="shared" si="280"/>
        <v>45068</v>
      </c>
      <c r="AB385" s="4"/>
      <c r="AD385" s="171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270"/>
        <v>45047</v>
      </c>
      <c r="B386" s="113">
        <f t="shared" si="264"/>
        <v>1091.2457605300001</v>
      </c>
      <c r="C386" s="113">
        <f t="shared" si="276"/>
        <v>1029.4523685700001</v>
      </c>
      <c r="D386" s="114">
        <f t="shared" si="271"/>
        <v>6563.07</v>
      </c>
      <c r="E386" s="115">
        <f t="shared" si="286"/>
        <v>6609.67</v>
      </c>
      <c r="F386" s="116">
        <f t="shared" si="287"/>
        <v>45005</v>
      </c>
      <c r="G386" s="117">
        <f t="shared" si="265"/>
        <v>7.1003356660832573E-3</v>
      </c>
      <c r="H386" s="118">
        <f t="shared" si="277"/>
        <v>45068</v>
      </c>
      <c r="I386" s="118">
        <f t="shared" si="266"/>
        <v>45068</v>
      </c>
      <c r="J386" s="119">
        <f t="shared" si="272"/>
        <v>20</v>
      </c>
      <c r="K386" s="119">
        <f t="shared" si="288"/>
        <v>6</v>
      </c>
      <c r="L386" s="8">
        <f t="shared" si="273"/>
        <v>1.0021248199999999</v>
      </c>
      <c r="M386" s="120">
        <f t="shared" si="289"/>
        <v>1.0083999100000001</v>
      </c>
      <c r="N386" s="120">
        <f t="shared" si="283"/>
        <v>1.0546909895518193</v>
      </c>
      <c r="O386" s="113">
        <f t="shared" si="285"/>
        <v>1.0569320099999999</v>
      </c>
      <c r="P386" s="113">
        <f t="shared" si="267"/>
        <v>1088.0611611100001</v>
      </c>
      <c r="Q386" s="11">
        <f t="shared" si="278"/>
        <v>0</v>
      </c>
      <c r="R386" s="30">
        <f t="shared" si="274"/>
        <v>0</v>
      </c>
      <c r="S386" s="8">
        <f t="shared" si="268"/>
        <v>0</v>
      </c>
      <c r="T386" s="122">
        <f t="shared" si="275"/>
        <v>0.13059999999999999</v>
      </c>
      <c r="U386" s="121">
        <f t="shared" si="284"/>
        <v>6</v>
      </c>
      <c r="V386" s="121">
        <v>252</v>
      </c>
      <c r="W386" s="120">
        <f t="shared" si="269"/>
        <v>1.0029268570000001</v>
      </c>
      <c r="X386" s="113">
        <f t="shared" si="281"/>
        <v>3.1845994200000001</v>
      </c>
      <c r="Y386" s="186">
        <f t="shared" si="282"/>
        <v>0</v>
      </c>
      <c r="Z386" s="125" t="str">
        <f t="shared" si="279"/>
        <v>INCORPJ=</v>
      </c>
      <c r="AA386" s="118">
        <f t="shared" si="280"/>
        <v>45068</v>
      </c>
      <c r="AB386" s="4"/>
      <c r="AD386" s="171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5" x14ac:dyDescent="0.2">
      <c r="A387" s="112">
        <f t="shared" si="270"/>
        <v>45048</v>
      </c>
      <c r="B387" s="113">
        <f t="shared" si="264"/>
        <v>1091.2457605300001</v>
      </c>
      <c r="C387" s="113">
        <f t="shared" si="276"/>
        <v>1029.4523685700001</v>
      </c>
      <c r="D387" s="114">
        <f t="shared" si="271"/>
        <v>6563.07</v>
      </c>
      <c r="E387" s="115">
        <f t="shared" si="286"/>
        <v>6609.67</v>
      </c>
      <c r="F387" s="116">
        <f t="shared" si="287"/>
        <v>45005</v>
      </c>
      <c r="G387" s="117">
        <f t="shared" si="265"/>
        <v>7.1003356660832573E-3</v>
      </c>
      <c r="H387" s="118">
        <f t="shared" si="277"/>
        <v>45068</v>
      </c>
      <c r="I387" s="118">
        <f t="shared" si="266"/>
        <v>45068</v>
      </c>
      <c r="J387" s="119">
        <f t="shared" si="272"/>
        <v>20</v>
      </c>
      <c r="K387" s="119">
        <f t="shared" si="288"/>
        <v>6</v>
      </c>
      <c r="L387" s="8">
        <f t="shared" si="273"/>
        <v>1.0021248199999999</v>
      </c>
      <c r="M387" s="120">
        <f t="shared" si="289"/>
        <v>1.0083999100000001</v>
      </c>
      <c r="N387" s="120">
        <f t="shared" si="283"/>
        <v>1.0546909895518193</v>
      </c>
      <c r="O387" s="113">
        <f t="shared" si="285"/>
        <v>1.0569320099999999</v>
      </c>
      <c r="P387" s="113">
        <f t="shared" si="267"/>
        <v>1088.0611611100001</v>
      </c>
      <c r="Q387" s="11">
        <f t="shared" si="278"/>
        <v>0</v>
      </c>
      <c r="R387" s="30">
        <f t="shared" si="274"/>
        <v>0</v>
      </c>
      <c r="S387" s="8">
        <f t="shared" si="268"/>
        <v>0</v>
      </c>
      <c r="T387" s="122">
        <f t="shared" si="275"/>
        <v>0.13059999999999999</v>
      </c>
      <c r="U387" s="121">
        <f t="shared" si="284"/>
        <v>6</v>
      </c>
      <c r="V387" s="121">
        <v>252</v>
      </c>
      <c r="W387" s="120">
        <f t="shared" si="269"/>
        <v>1.0029268570000001</v>
      </c>
      <c r="X387" s="113">
        <f t="shared" si="281"/>
        <v>3.1845994200000001</v>
      </c>
      <c r="Y387" s="186">
        <f t="shared" si="282"/>
        <v>0</v>
      </c>
      <c r="Z387" s="125" t="str">
        <f t="shared" si="279"/>
        <v>INCORPJ=</v>
      </c>
      <c r="AA387" s="118">
        <f t="shared" si="280"/>
        <v>45068</v>
      </c>
      <c r="AB387" s="4"/>
      <c r="AD387" s="171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5" x14ac:dyDescent="0.2">
      <c r="A388" s="112">
        <f t="shared" si="270"/>
        <v>45049</v>
      </c>
      <c r="B388" s="113">
        <f t="shared" si="264"/>
        <v>1092.16374245</v>
      </c>
      <c r="C388" s="113">
        <f t="shared" si="276"/>
        <v>1029.4523685700001</v>
      </c>
      <c r="D388" s="114">
        <f t="shared" si="271"/>
        <v>6563.07</v>
      </c>
      <c r="E388" s="115">
        <f t="shared" si="286"/>
        <v>6609.67</v>
      </c>
      <c r="F388" s="116">
        <f t="shared" si="287"/>
        <v>45005</v>
      </c>
      <c r="G388" s="117">
        <f t="shared" si="265"/>
        <v>7.1003356660832573E-3</v>
      </c>
      <c r="H388" s="118">
        <f t="shared" si="277"/>
        <v>45068</v>
      </c>
      <c r="I388" s="118">
        <f t="shared" si="266"/>
        <v>45068</v>
      </c>
      <c r="J388" s="119">
        <f t="shared" si="272"/>
        <v>20</v>
      </c>
      <c r="K388" s="119">
        <f t="shared" si="288"/>
        <v>7</v>
      </c>
      <c r="L388" s="8">
        <f t="shared" si="273"/>
        <v>1.0024793999999999</v>
      </c>
      <c r="M388" s="120">
        <f t="shared" si="289"/>
        <v>1.0083999100000001</v>
      </c>
      <c r="N388" s="120">
        <f t="shared" si="283"/>
        <v>1.0546909895518193</v>
      </c>
      <c r="O388" s="113">
        <f t="shared" si="285"/>
        <v>1.0573059899999999</v>
      </c>
      <c r="P388" s="113">
        <f t="shared" si="267"/>
        <v>1088.4461557</v>
      </c>
      <c r="Q388" s="11">
        <f t="shared" si="278"/>
        <v>0</v>
      </c>
      <c r="R388" s="30">
        <f t="shared" si="274"/>
        <v>0</v>
      </c>
      <c r="S388" s="8">
        <f t="shared" si="268"/>
        <v>0</v>
      </c>
      <c r="T388" s="122">
        <f t="shared" si="275"/>
        <v>0.13059999999999999</v>
      </c>
      <c r="U388" s="121">
        <f t="shared" si="284"/>
        <v>7</v>
      </c>
      <c r="V388" s="121">
        <v>252</v>
      </c>
      <c r="W388" s="120">
        <f t="shared" si="269"/>
        <v>1.0034154989999999</v>
      </c>
      <c r="X388" s="113">
        <f t="shared" si="281"/>
        <v>3.7175867500000002</v>
      </c>
      <c r="Y388" s="186">
        <f t="shared" si="282"/>
        <v>0</v>
      </c>
      <c r="Z388" s="125" t="str">
        <f t="shared" si="279"/>
        <v>INCORPJ=</v>
      </c>
      <c r="AA388" s="118">
        <f t="shared" si="280"/>
        <v>45068</v>
      </c>
      <c r="AB388" s="4"/>
      <c r="AD388" s="171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5" x14ac:dyDescent="0.2">
      <c r="A389" s="112">
        <f t="shared" si="270"/>
        <v>45050</v>
      </c>
      <c r="B389" s="113">
        <f t="shared" si="264"/>
        <v>1093.08247345</v>
      </c>
      <c r="C389" s="113">
        <f t="shared" si="276"/>
        <v>1029.4523685700001</v>
      </c>
      <c r="D389" s="114">
        <f t="shared" si="271"/>
        <v>6563.07</v>
      </c>
      <c r="E389" s="115">
        <f t="shared" si="286"/>
        <v>6609.67</v>
      </c>
      <c r="F389" s="116">
        <f t="shared" si="287"/>
        <v>45005</v>
      </c>
      <c r="G389" s="117">
        <f t="shared" si="265"/>
        <v>7.1003356660832573E-3</v>
      </c>
      <c r="H389" s="118">
        <f t="shared" si="277"/>
        <v>45068</v>
      </c>
      <c r="I389" s="118">
        <f t="shared" si="266"/>
        <v>45068</v>
      </c>
      <c r="J389" s="119">
        <f t="shared" si="272"/>
        <v>20</v>
      </c>
      <c r="K389" s="119">
        <f t="shared" si="288"/>
        <v>8</v>
      </c>
      <c r="L389" s="8">
        <f t="shared" si="273"/>
        <v>1.0028341000000001</v>
      </c>
      <c r="M389" s="120">
        <f t="shared" si="289"/>
        <v>1.0083999100000001</v>
      </c>
      <c r="N389" s="120">
        <f t="shared" si="283"/>
        <v>1.0546909895518193</v>
      </c>
      <c r="O389" s="113">
        <f t="shared" si="285"/>
        <v>1.0576800799999999</v>
      </c>
      <c r="P389" s="113">
        <f t="shared" si="267"/>
        <v>1088.83126354</v>
      </c>
      <c r="Q389" s="11">
        <f t="shared" si="278"/>
        <v>0</v>
      </c>
      <c r="R389" s="30">
        <f t="shared" si="274"/>
        <v>0</v>
      </c>
      <c r="S389" s="8">
        <f t="shared" si="268"/>
        <v>0</v>
      </c>
      <c r="T389" s="122">
        <f t="shared" si="275"/>
        <v>0.13059999999999999</v>
      </c>
      <c r="U389" s="121">
        <f t="shared" si="284"/>
        <v>8</v>
      </c>
      <c r="V389" s="121">
        <v>252</v>
      </c>
      <c r="W389" s="120">
        <f t="shared" si="269"/>
        <v>1.003904379</v>
      </c>
      <c r="X389" s="113">
        <f t="shared" si="281"/>
        <v>4.25120991</v>
      </c>
      <c r="Y389" s="186">
        <f t="shared" si="282"/>
        <v>0</v>
      </c>
      <c r="Z389" s="125" t="str">
        <f t="shared" si="279"/>
        <v>INCORPJ=</v>
      </c>
      <c r="AA389" s="118">
        <f t="shared" si="280"/>
        <v>45068</v>
      </c>
      <c r="AB389" s="4"/>
      <c r="AD389" s="171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5" x14ac:dyDescent="0.2">
      <c r="A390" s="112">
        <f t="shared" si="270"/>
        <v>45051</v>
      </c>
      <c r="B390" s="113">
        <f t="shared" si="264"/>
        <v>1094.0019953200001</v>
      </c>
      <c r="C390" s="113">
        <f t="shared" si="276"/>
        <v>1029.4523685700001</v>
      </c>
      <c r="D390" s="114">
        <f t="shared" si="271"/>
        <v>6563.07</v>
      </c>
      <c r="E390" s="115">
        <f t="shared" si="286"/>
        <v>6609.67</v>
      </c>
      <c r="F390" s="116">
        <f t="shared" si="287"/>
        <v>45005</v>
      </c>
      <c r="G390" s="117">
        <f t="shared" si="265"/>
        <v>7.1003356660832573E-3</v>
      </c>
      <c r="H390" s="118">
        <f t="shared" si="277"/>
        <v>45068</v>
      </c>
      <c r="I390" s="118">
        <f t="shared" si="266"/>
        <v>45068</v>
      </c>
      <c r="J390" s="119">
        <f t="shared" si="272"/>
        <v>20</v>
      </c>
      <c r="K390" s="119">
        <f t="shared" si="288"/>
        <v>9</v>
      </c>
      <c r="L390" s="8">
        <f t="shared" si="273"/>
        <v>1.0031889300000001</v>
      </c>
      <c r="M390" s="120">
        <f t="shared" si="289"/>
        <v>1.0083999100000001</v>
      </c>
      <c r="N390" s="120">
        <f t="shared" si="283"/>
        <v>1.0546909895518193</v>
      </c>
      <c r="O390" s="113">
        <f t="shared" si="285"/>
        <v>1.0580543200000001</v>
      </c>
      <c r="P390" s="113">
        <f t="shared" si="267"/>
        <v>1089.2165257900001</v>
      </c>
      <c r="Q390" s="11">
        <f t="shared" si="278"/>
        <v>0</v>
      </c>
      <c r="R390" s="30">
        <f t="shared" si="274"/>
        <v>0</v>
      </c>
      <c r="S390" s="8">
        <f t="shared" si="268"/>
        <v>0</v>
      </c>
      <c r="T390" s="122">
        <f t="shared" si="275"/>
        <v>0.13059999999999999</v>
      </c>
      <c r="U390" s="121">
        <f t="shared" si="284"/>
        <v>9</v>
      </c>
      <c r="V390" s="121">
        <v>252</v>
      </c>
      <c r="W390" s="120">
        <f t="shared" si="269"/>
        <v>1.0043934969999999</v>
      </c>
      <c r="X390" s="113">
        <f t="shared" si="281"/>
        <v>4.7854695300000003</v>
      </c>
      <c r="Y390" s="186">
        <f t="shared" si="282"/>
        <v>0</v>
      </c>
      <c r="Z390" s="125" t="str">
        <f t="shared" si="279"/>
        <v>INCORPJ=</v>
      </c>
      <c r="AA390" s="118">
        <f t="shared" si="280"/>
        <v>45068</v>
      </c>
      <c r="AB390" s="4"/>
      <c r="AD390" s="171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5" x14ac:dyDescent="0.2">
      <c r="A391" s="112">
        <f t="shared" si="270"/>
        <v>45052</v>
      </c>
      <c r="B391" s="113">
        <f t="shared" si="264"/>
        <v>1094.9222775399999</v>
      </c>
      <c r="C391" s="113">
        <f t="shared" si="276"/>
        <v>1029.4523685700001</v>
      </c>
      <c r="D391" s="114">
        <f t="shared" si="271"/>
        <v>6563.07</v>
      </c>
      <c r="E391" s="115">
        <f t="shared" si="286"/>
        <v>6609.67</v>
      </c>
      <c r="F391" s="116">
        <f t="shared" si="287"/>
        <v>45005</v>
      </c>
      <c r="G391" s="117">
        <f t="shared" si="265"/>
        <v>7.1003356660832573E-3</v>
      </c>
      <c r="H391" s="118">
        <f t="shared" si="277"/>
        <v>45068</v>
      </c>
      <c r="I391" s="118">
        <f t="shared" si="266"/>
        <v>45068</v>
      </c>
      <c r="J391" s="119">
        <f t="shared" si="272"/>
        <v>20</v>
      </c>
      <c r="K391" s="119">
        <f t="shared" si="288"/>
        <v>10</v>
      </c>
      <c r="L391" s="8">
        <f t="shared" si="273"/>
        <v>1.0035438800000001</v>
      </c>
      <c r="M391" s="120">
        <f t="shared" si="289"/>
        <v>1.0083999100000001</v>
      </c>
      <c r="N391" s="120">
        <f t="shared" si="283"/>
        <v>1.0546909895518193</v>
      </c>
      <c r="O391" s="113">
        <f t="shared" si="285"/>
        <v>1.05842868</v>
      </c>
      <c r="P391" s="113">
        <f t="shared" si="267"/>
        <v>1089.60191158</v>
      </c>
      <c r="Q391" s="11">
        <f t="shared" si="278"/>
        <v>0</v>
      </c>
      <c r="R391" s="30">
        <f t="shared" si="274"/>
        <v>0</v>
      </c>
      <c r="S391" s="8">
        <f t="shared" si="268"/>
        <v>0</v>
      </c>
      <c r="T391" s="122">
        <f t="shared" si="275"/>
        <v>0.13059999999999999</v>
      </c>
      <c r="U391" s="121">
        <f t="shared" si="284"/>
        <v>10</v>
      </c>
      <c r="V391" s="121">
        <v>252</v>
      </c>
      <c r="W391" s="120">
        <f t="shared" si="269"/>
        <v>1.004882853</v>
      </c>
      <c r="X391" s="113">
        <f t="shared" si="281"/>
        <v>5.3203659600000002</v>
      </c>
      <c r="Y391" s="186">
        <f t="shared" si="282"/>
        <v>0</v>
      </c>
      <c r="Z391" s="125" t="str">
        <f t="shared" si="279"/>
        <v>INCORPJ=</v>
      </c>
      <c r="AA391" s="118">
        <f t="shared" si="280"/>
        <v>45068</v>
      </c>
      <c r="AB391" s="4"/>
      <c r="AD391" s="171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5" x14ac:dyDescent="0.2">
      <c r="A392" s="112">
        <f t="shared" si="270"/>
        <v>45053</v>
      </c>
      <c r="B392" s="113">
        <f t="shared" si="264"/>
        <v>1094.9222775399999</v>
      </c>
      <c r="C392" s="113">
        <f t="shared" si="276"/>
        <v>1029.4523685700001</v>
      </c>
      <c r="D392" s="114">
        <f t="shared" si="271"/>
        <v>6563.07</v>
      </c>
      <c r="E392" s="115">
        <f t="shared" si="286"/>
        <v>6609.67</v>
      </c>
      <c r="F392" s="116">
        <f t="shared" si="287"/>
        <v>45005</v>
      </c>
      <c r="G392" s="117">
        <f t="shared" si="265"/>
        <v>7.1003356660832573E-3</v>
      </c>
      <c r="H392" s="118">
        <f t="shared" si="277"/>
        <v>45068</v>
      </c>
      <c r="I392" s="118">
        <f t="shared" si="266"/>
        <v>45068</v>
      </c>
      <c r="J392" s="119">
        <f t="shared" si="272"/>
        <v>20</v>
      </c>
      <c r="K392" s="119">
        <f t="shared" si="288"/>
        <v>10</v>
      </c>
      <c r="L392" s="8">
        <f t="shared" si="273"/>
        <v>1.0035438800000001</v>
      </c>
      <c r="M392" s="120">
        <f t="shared" si="289"/>
        <v>1.0083999100000001</v>
      </c>
      <c r="N392" s="120">
        <f t="shared" si="283"/>
        <v>1.0546909895518193</v>
      </c>
      <c r="O392" s="113">
        <f t="shared" si="285"/>
        <v>1.05842868</v>
      </c>
      <c r="P392" s="113">
        <f t="shared" si="267"/>
        <v>1089.60191158</v>
      </c>
      <c r="Q392" s="11">
        <f t="shared" si="278"/>
        <v>0</v>
      </c>
      <c r="R392" s="30">
        <f t="shared" si="274"/>
        <v>0</v>
      </c>
      <c r="S392" s="8">
        <f t="shared" si="268"/>
        <v>0</v>
      </c>
      <c r="T392" s="122">
        <f t="shared" si="275"/>
        <v>0.13059999999999999</v>
      </c>
      <c r="U392" s="121">
        <f t="shared" si="284"/>
        <v>10</v>
      </c>
      <c r="V392" s="121">
        <v>252</v>
      </c>
      <c r="W392" s="120">
        <f t="shared" si="269"/>
        <v>1.004882853</v>
      </c>
      <c r="X392" s="113">
        <f t="shared" si="281"/>
        <v>5.3203659600000002</v>
      </c>
      <c r="Y392" s="186">
        <f t="shared" si="282"/>
        <v>0</v>
      </c>
      <c r="Z392" s="125" t="str">
        <f t="shared" si="279"/>
        <v>INCORPJ=</v>
      </c>
      <c r="AA392" s="118">
        <f t="shared" si="280"/>
        <v>45068</v>
      </c>
      <c r="AB392" s="4"/>
      <c r="AD392" s="171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5" x14ac:dyDescent="0.2">
      <c r="A393" s="112">
        <f t="shared" si="270"/>
        <v>45054</v>
      </c>
      <c r="B393" s="113">
        <f t="shared" si="264"/>
        <v>1094.9222775399999</v>
      </c>
      <c r="C393" s="113">
        <f t="shared" si="276"/>
        <v>1029.4523685700001</v>
      </c>
      <c r="D393" s="114">
        <f t="shared" si="271"/>
        <v>6563.07</v>
      </c>
      <c r="E393" s="115">
        <f t="shared" si="286"/>
        <v>6609.67</v>
      </c>
      <c r="F393" s="116">
        <f t="shared" si="287"/>
        <v>45005</v>
      </c>
      <c r="G393" s="117">
        <f t="shared" si="265"/>
        <v>7.1003356660832573E-3</v>
      </c>
      <c r="H393" s="118">
        <f t="shared" si="277"/>
        <v>45068</v>
      </c>
      <c r="I393" s="118">
        <f t="shared" si="266"/>
        <v>45068</v>
      </c>
      <c r="J393" s="119">
        <f t="shared" si="272"/>
        <v>20</v>
      </c>
      <c r="K393" s="119">
        <f t="shared" si="288"/>
        <v>10</v>
      </c>
      <c r="L393" s="8">
        <f t="shared" si="273"/>
        <v>1.0035438800000001</v>
      </c>
      <c r="M393" s="120">
        <f t="shared" si="289"/>
        <v>1.0083999100000001</v>
      </c>
      <c r="N393" s="120">
        <f t="shared" si="283"/>
        <v>1.0546909895518193</v>
      </c>
      <c r="O393" s="113">
        <f t="shared" si="285"/>
        <v>1.05842868</v>
      </c>
      <c r="P393" s="113">
        <f t="shared" si="267"/>
        <v>1089.60191158</v>
      </c>
      <c r="Q393" s="11">
        <f t="shared" si="278"/>
        <v>0</v>
      </c>
      <c r="R393" s="30">
        <f t="shared" si="274"/>
        <v>0</v>
      </c>
      <c r="S393" s="8">
        <f t="shared" si="268"/>
        <v>0</v>
      </c>
      <c r="T393" s="122">
        <f t="shared" si="275"/>
        <v>0.13059999999999999</v>
      </c>
      <c r="U393" s="121">
        <f t="shared" si="284"/>
        <v>10</v>
      </c>
      <c r="V393" s="121">
        <v>252</v>
      </c>
      <c r="W393" s="120">
        <f t="shared" si="269"/>
        <v>1.004882853</v>
      </c>
      <c r="X393" s="113">
        <f t="shared" si="281"/>
        <v>5.3203659600000002</v>
      </c>
      <c r="Y393" s="186">
        <f t="shared" si="282"/>
        <v>0</v>
      </c>
      <c r="Z393" s="125" t="str">
        <f t="shared" si="279"/>
        <v>INCORPJ=</v>
      </c>
      <c r="AA393" s="118">
        <f t="shared" si="280"/>
        <v>45068</v>
      </c>
      <c r="AB393" s="4"/>
      <c r="AD393" s="171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5" x14ac:dyDescent="0.2">
      <c r="A394" s="112">
        <f t="shared" si="270"/>
        <v>45055</v>
      </c>
      <c r="B394" s="113">
        <f t="shared" ref="B394:B457" si="290">(P394+X394)</f>
        <v>1095.8433423499998</v>
      </c>
      <c r="C394" s="113">
        <f t="shared" si="276"/>
        <v>1029.4523685700001</v>
      </c>
      <c r="D394" s="114">
        <f t="shared" si="271"/>
        <v>6563.07</v>
      </c>
      <c r="E394" s="115">
        <f t="shared" si="286"/>
        <v>6609.67</v>
      </c>
      <c r="F394" s="116">
        <f t="shared" si="287"/>
        <v>45005</v>
      </c>
      <c r="G394" s="117">
        <f t="shared" ref="G394:G457" si="291">(E394/D394)-1</f>
        <v>7.1003356660832573E-3</v>
      </c>
      <c r="H394" s="118">
        <f t="shared" si="277"/>
        <v>45068</v>
      </c>
      <c r="I394" s="118">
        <f t="shared" ref="I394:I457" si="292">IF(A394&gt;I393,H394,I393)</f>
        <v>45068</v>
      </c>
      <c r="J394" s="119">
        <f t="shared" si="272"/>
        <v>20</v>
      </c>
      <c r="K394" s="119">
        <f t="shared" si="288"/>
        <v>11</v>
      </c>
      <c r="L394" s="8">
        <f t="shared" si="273"/>
        <v>1.0038989599999999</v>
      </c>
      <c r="M394" s="120">
        <f t="shared" si="289"/>
        <v>1.0083999100000001</v>
      </c>
      <c r="N394" s="120">
        <f t="shared" si="283"/>
        <v>1.0546909895518193</v>
      </c>
      <c r="O394" s="113">
        <f t="shared" si="285"/>
        <v>1.05880318</v>
      </c>
      <c r="P394" s="113">
        <f t="shared" ref="P394:P457" si="293">TRUNC(C394*O394,8)</f>
        <v>1089.9874414999999</v>
      </c>
      <c r="Q394" s="11">
        <f t="shared" si="278"/>
        <v>0</v>
      </c>
      <c r="R394" s="30">
        <f t="shared" si="274"/>
        <v>0</v>
      </c>
      <c r="S394" s="8">
        <f t="shared" ref="S394:S457" si="294">IF(R394&gt;0,TRUNC(R394*P394,8),0)</f>
        <v>0</v>
      </c>
      <c r="T394" s="122">
        <f t="shared" si="275"/>
        <v>0.13059999999999999</v>
      </c>
      <c r="U394" s="121">
        <f t="shared" si="284"/>
        <v>11</v>
      </c>
      <c r="V394" s="121">
        <v>252</v>
      </c>
      <c r="W394" s="120">
        <f t="shared" ref="W394:W457" si="295">ROUND((1+T394)^TRUNC((U394/V394),9),9)</f>
        <v>1.0053724479999999</v>
      </c>
      <c r="X394" s="113">
        <f t="shared" si="281"/>
        <v>5.8559008500000003</v>
      </c>
      <c r="Y394" s="186">
        <f t="shared" si="282"/>
        <v>0</v>
      </c>
      <c r="Z394" s="125" t="str">
        <f t="shared" si="279"/>
        <v>INCORPJ=</v>
      </c>
      <c r="AA394" s="118">
        <f t="shared" si="280"/>
        <v>45068</v>
      </c>
      <c r="AB394" s="4"/>
      <c r="AD394" s="171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5" x14ac:dyDescent="0.2">
      <c r="A395" s="112">
        <f t="shared" ref="A395:A458" si="296">(A394+1)</f>
        <v>45056</v>
      </c>
      <c r="B395" s="113">
        <f t="shared" si="290"/>
        <v>1096.7651891200001</v>
      </c>
      <c r="C395" s="113">
        <f t="shared" si="276"/>
        <v>1029.4523685700001</v>
      </c>
      <c r="D395" s="114">
        <f t="shared" ref="D395:D458" si="297">IF(E395=E394,D394,E394)</f>
        <v>6563.07</v>
      </c>
      <c r="E395" s="115">
        <f t="shared" si="286"/>
        <v>6609.67</v>
      </c>
      <c r="F395" s="116">
        <f t="shared" si="287"/>
        <v>45005</v>
      </c>
      <c r="G395" s="117">
        <f t="shared" si="291"/>
        <v>7.1003356660832573E-3</v>
      </c>
      <c r="H395" s="118">
        <f t="shared" si="277"/>
        <v>45068</v>
      </c>
      <c r="I395" s="118">
        <f t="shared" si="292"/>
        <v>45068</v>
      </c>
      <c r="J395" s="119">
        <f t="shared" ref="J395:J458" si="298">IF(I395=I394,J394,NETWORKDAYS(I394,I395,$AD$176:$AD$502)-1)</f>
        <v>20</v>
      </c>
      <c r="K395" s="119">
        <f t="shared" si="288"/>
        <v>12</v>
      </c>
      <c r="L395" s="8">
        <f t="shared" ref="L395:L458" si="299">IF(E395&lt;D395,1,TRUNC((E395/D395)^TRUNC((K395/J395),9),8))</f>
        <v>1.0042541700000001</v>
      </c>
      <c r="M395" s="120">
        <f t="shared" si="289"/>
        <v>1.0083999100000001</v>
      </c>
      <c r="N395" s="120">
        <f t="shared" si="283"/>
        <v>1.0546909895518193</v>
      </c>
      <c r="O395" s="113">
        <f t="shared" si="285"/>
        <v>1.0591778199999999</v>
      </c>
      <c r="P395" s="113">
        <f t="shared" si="293"/>
        <v>1090.37311553</v>
      </c>
      <c r="Q395" s="11">
        <f t="shared" si="278"/>
        <v>0</v>
      </c>
      <c r="R395" s="30">
        <f t="shared" ref="R395:R458" si="300">IF(Q395&gt;0,VLOOKUP($A395,$AD$10:$AI$170,6),0)</f>
        <v>0</v>
      </c>
      <c r="S395" s="8">
        <f t="shared" si="294"/>
        <v>0</v>
      </c>
      <c r="T395" s="122">
        <f t="shared" ref="T395:T458" si="301">(T394)</f>
        <v>0.13059999999999999</v>
      </c>
      <c r="U395" s="121">
        <f t="shared" si="284"/>
        <v>12</v>
      </c>
      <c r="V395" s="121">
        <v>252</v>
      </c>
      <c r="W395" s="120">
        <f t="shared" si="295"/>
        <v>1.005862281</v>
      </c>
      <c r="X395" s="113">
        <f t="shared" si="281"/>
        <v>6.3920735899999999</v>
      </c>
      <c r="Y395" s="186">
        <f t="shared" si="282"/>
        <v>0</v>
      </c>
      <c r="Z395" s="125" t="str">
        <f t="shared" si="279"/>
        <v>INCORPJ=</v>
      </c>
      <c r="AA395" s="118">
        <f t="shared" si="280"/>
        <v>45068</v>
      </c>
      <c r="AB395" s="4"/>
      <c r="AD395" s="171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5" x14ac:dyDescent="0.2">
      <c r="A396" s="112">
        <f t="shared" si="296"/>
        <v>45057</v>
      </c>
      <c r="B396" s="113">
        <f t="shared" si="290"/>
        <v>1097.68779875</v>
      </c>
      <c r="C396" s="113">
        <f t="shared" ref="C396:C459" si="302">TRUNC(IF(Q395&gt;0,VLOOKUP(A395,$AD$12:$AE$170,2),C395),8)</f>
        <v>1029.4523685700001</v>
      </c>
      <c r="D396" s="114">
        <f t="shared" si="297"/>
        <v>6563.07</v>
      </c>
      <c r="E396" s="115">
        <f t="shared" si="286"/>
        <v>6609.67</v>
      </c>
      <c r="F396" s="116">
        <f t="shared" si="287"/>
        <v>45005</v>
      </c>
      <c r="G396" s="117">
        <f t="shared" si="291"/>
        <v>7.1003356660832573E-3</v>
      </c>
      <c r="H396" s="118">
        <f t="shared" ref="H396:H459" si="303">IF(DAY(A396)=H$9,VLOOKUP(A396,AH$118:AN$450,4),H395)</f>
        <v>45068</v>
      </c>
      <c r="I396" s="118">
        <f t="shared" si="292"/>
        <v>45068</v>
      </c>
      <c r="J396" s="119">
        <f t="shared" si="298"/>
        <v>20</v>
      </c>
      <c r="K396" s="119">
        <f t="shared" si="288"/>
        <v>13</v>
      </c>
      <c r="L396" s="8">
        <f t="shared" si="299"/>
        <v>1.0046094999999999</v>
      </c>
      <c r="M396" s="120">
        <f t="shared" si="289"/>
        <v>1.0083999100000001</v>
      </c>
      <c r="N396" s="120">
        <f t="shared" si="283"/>
        <v>1.0546909895518193</v>
      </c>
      <c r="O396" s="113">
        <f t="shared" si="285"/>
        <v>1.0595525800000001</v>
      </c>
      <c r="P396" s="113">
        <f t="shared" si="293"/>
        <v>1090.7589131</v>
      </c>
      <c r="Q396" s="11">
        <f t="shared" ref="Q396:Q459" si="304">IF(VLOOKUP(A396,AD$10:AK$170,8)=VLOOKUP(A395,AD$10:AK$170,8),0,VLOOKUP(A396,AD$10:AK$170,8))</f>
        <v>0</v>
      </c>
      <c r="R396" s="30">
        <f t="shared" si="300"/>
        <v>0</v>
      </c>
      <c r="S396" s="8">
        <f t="shared" si="294"/>
        <v>0</v>
      </c>
      <c r="T396" s="122">
        <f t="shared" si="301"/>
        <v>0.13059999999999999</v>
      </c>
      <c r="U396" s="121">
        <f t="shared" si="284"/>
        <v>13</v>
      </c>
      <c r="V396" s="121">
        <v>252</v>
      </c>
      <c r="W396" s="120">
        <f t="shared" si="295"/>
        <v>1.006352353</v>
      </c>
      <c r="X396" s="113">
        <f t="shared" si="281"/>
        <v>6.9288856499999998</v>
      </c>
      <c r="Y396" s="186">
        <f t="shared" si="282"/>
        <v>0</v>
      </c>
      <c r="Z396" s="125" t="str">
        <f t="shared" ref="Z396:Z459" si="305">IF($Q395&gt;0,VLOOKUP($A395,$AD$10:$AM$170,9),Z395)</f>
        <v>INCORPJ=</v>
      </c>
      <c r="AA396" s="118">
        <f t="shared" ref="AA396:AA459" si="306">IF($Q395&gt;0,VLOOKUP($A395,$AD$10:$AM$170,10),AA395)</f>
        <v>45068</v>
      </c>
      <c r="AB396" s="4"/>
      <c r="AD396" s="171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5" x14ac:dyDescent="0.2">
      <c r="A397" s="112">
        <f t="shared" si="296"/>
        <v>45058</v>
      </c>
      <c r="B397" s="113">
        <f t="shared" si="290"/>
        <v>1098.6111820400001</v>
      </c>
      <c r="C397" s="113">
        <f t="shared" si="302"/>
        <v>1029.4523685700001</v>
      </c>
      <c r="D397" s="114">
        <f t="shared" si="297"/>
        <v>6563.07</v>
      </c>
      <c r="E397" s="115">
        <f t="shared" si="286"/>
        <v>6609.67</v>
      </c>
      <c r="F397" s="116">
        <f t="shared" si="287"/>
        <v>45005</v>
      </c>
      <c r="G397" s="117">
        <f t="shared" si="291"/>
        <v>7.1003356660832573E-3</v>
      </c>
      <c r="H397" s="118">
        <f t="shared" si="303"/>
        <v>45068</v>
      </c>
      <c r="I397" s="118">
        <f t="shared" si="292"/>
        <v>45068</v>
      </c>
      <c r="J397" s="119">
        <f t="shared" si="298"/>
        <v>20</v>
      </c>
      <c r="K397" s="119">
        <f t="shared" si="288"/>
        <v>14</v>
      </c>
      <c r="L397" s="8">
        <f t="shared" si="299"/>
        <v>1.00496495</v>
      </c>
      <c r="M397" s="120">
        <f t="shared" si="289"/>
        <v>1.0083999100000001</v>
      </c>
      <c r="N397" s="120">
        <f t="shared" si="283"/>
        <v>1.0546909895518193</v>
      </c>
      <c r="O397" s="113">
        <f t="shared" si="285"/>
        <v>1.0599274700000001</v>
      </c>
      <c r="P397" s="113">
        <f t="shared" si="293"/>
        <v>1091.1448445000001</v>
      </c>
      <c r="Q397" s="11">
        <f t="shared" si="304"/>
        <v>0</v>
      </c>
      <c r="R397" s="30">
        <f t="shared" si="300"/>
        <v>0</v>
      </c>
      <c r="S397" s="8">
        <f t="shared" si="294"/>
        <v>0</v>
      </c>
      <c r="T397" s="122">
        <f t="shared" si="301"/>
        <v>0.13059999999999999</v>
      </c>
      <c r="U397" s="121">
        <f t="shared" si="284"/>
        <v>14</v>
      </c>
      <c r="V397" s="121">
        <v>252</v>
      </c>
      <c r="W397" s="120">
        <f t="shared" si="295"/>
        <v>1.0068426640000001</v>
      </c>
      <c r="X397" s="113">
        <f t="shared" si="281"/>
        <v>7.4663375399999996</v>
      </c>
      <c r="Y397" s="186">
        <f t="shared" si="282"/>
        <v>0</v>
      </c>
      <c r="Z397" s="125" t="str">
        <f t="shared" si="305"/>
        <v>INCORPJ=</v>
      </c>
      <c r="AA397" s="118">
        <f t="shared" si="306"/>
        <v>45068</v>
      </c>
      <c r="AB397" s="4"/>
      <c r="AD397" s="171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5" x14ac:dyDescent="0.2">
      <c r="A398" s="112">
        <f t="shared" si="296"/>
        <v>45059</v>
      </c>
      <c r="B398" s="113">
        <f t="shared" si="290"/>
        <v>1099.5353487499999</v>
      </c>
      <c r="C398" s="113">
        <f t="shared" si="302"/>
        <v>1029.4523685700001</v>
      </c>
      <c r="D398" s="114">
        <f t="shared" si="297"/>
        <v>6563.07</v>
      </c>
      <c r="E398" s="115">
        <f t="shared" si="286"/>
        <v>6609.67</v>
      </c>
      <c r="F398" s="116">
        <f t="shared" si="287"/>
        <v>45005</v>
      </c>
      <c r="G398" s="117">
        <f t="shared" si="291"/>
        <v>7.1003356660832573E-3</v>
      </c>
      <c r="H398" s="118">
        <f t="shared" si="303"/>
        <v>45068</v>
      </c>
      <c r="I398" s="118">
        <f t="shared" si="292"/>
        <v>45068</v>
      </c>
      <c r="J398" s="119">
        <f t="shared" si="298"/>
        <v>20</v>
      </c>
      <c r="K398" s="119">
        <f t="shared" si="288"/>
        <v>15</v>
      </c>
      <c r="L398" s="8">
        <f t="shared" si="299"/>
        <v>1.0053205300000001</v>
      </c>
      <c r="M398" s="120">
        <f t="shared" si="289"/>
        <v>1.0083999100000001</v>
      </c>
      <c r="N398" s="120">
        <f t="shared" si="283"/>
        <v>1.0546909895518193</v>
      </c>
      <c r="O398" s="113">
        <f t="shared" si="285"/>
        <v>1.0603024999999999</v>
      </c>
      <c r="P398" s="113">
        <f t="shared" si="293"/>
        <v>1091.5309200199999</v>
      </c>
      <c r="Q398" s="11">
        <f t="shared" si="304"/>
        <v>0</v>
      </c>
      <c r="R398" s="30">
        <f t="shared" si="300"/>
        <v>0</v>
      </c>
      <c r="S398" s="8">
        <f t="shared" si="294"/>
        <v>0</v>
      </c>
      <c r="T398" s="122">
        <f t="shared" si="301"/>
        <v>0.13059999999999999</v>
      </c>
      <c r="U398" s="121">
        <f t="shared" si="284"/>
        <v>15</v>
      </c>
      <c r="V398" s="121">
        <v>252</v>
      </c>
      <c r="W398" s="120">
        <f t="shared" si="295"/>
        <v>1.0073332129999999</v>
      </c>
      <c r="X398" s="113">
        <f t="shared" si="281"/>
        <v>8.0044287300000008</v>
      </c>
      <c r="Y398" s="186">
        <f t="shared" si="282"/>
        <v>0</v>
      </c>
      <c r="Z398" s="125" t="str">
        <f t="shared" si="305"/>
        <v>INCORPJ=</v>
      </c>
      <c r="AA398" s="118">
        <f t="shared" si="306"/>
        <v>45068</v>
      </c>
      <c r="AB398" s="4"/>
      <c r="AD398" s="171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5" x14ac:dyDescent="0.2">
      <c r="A399" s="112">
        <f t="shared" si="296"/>
        <v>45060</v>
      </c>
      <c r="B399" s="113">
        <f t="shared" si="290"/>
        <v>1099.5353487499999</v>
      </c>
      <c r="C399" s="113">
        <f t="shared" si="302"/>
        <v>1029.4523685700001</v>
      </c>
      <c r="D399" s="114">
        <f t="shared" si="297"/>
        <v>6563.07</v>
      </c>
      <c r="E399" s="115">
        <f t="shared" si="286"/>
        <v>6609.67</v>
      </c>
      <c r="F399" s="116">
        <f t="shared" si="287"/>
        <v>45005</v>
      </c>
      <c r="G399" s="117">
        <f t="shared" si="291"/>
        <v>7.1003356660832573E-3</v>
      </c>
      <c r="H399" s="118">
        <f t="shared" si="303"/>
        <v>45068</v>
      </c>
      <c r="I399" s="118">
        <f t="shared" si="292"/>
        <v>45068</v>
      </c>
      <c r="J399" s="119">
        <f t="shared" si="298"/>
        <v>20</v>
      </c>
      <c r="K399" s="119">
        <f t="shared" si="288"/>
        <v>15</v>
      </c>
      <c r="L399" s="8">
        <f t="shared" si="299"/>
        <v>1.0053205300000001</v>
      </c>
      <c r="M399" s="120">
        <f t="shared" si="289"/>
        <v>1.0083999100000001</v>
      </c>
      <c r="N399" s="120">
        <f t="shared" si="283"/>
        <v>1.0546909895518193</v>
      </c>
      <c r="O399" s="113">
        <f t="shared" si="285"/>
        <v>1.0603024999999999</v>
      </c>
      <c r="P399" s="113">
        <f t="shared" si="293"/>
        <v>1091.5309200199999</v>
      </c>
      <c r="Q399" s="11">
        <f t="shared" si="304"/>
        <v>0</v>
      </c>
      <c r="R399" s="30">
        <f t="shared" si="300"/>
        <v>0</v>
      </c>
      <c r="S399" s="8">
        <f t="shared" si="294"/>
        <v>0</v>
      </c>
      <c r="T399" s="122">
        <f t="shared" si="301"/>
        <v>0.13059999999999999</v>
      </c>
      <c r="U399" s="121">
        <f t="shared" si="284"/>
        <v>15</v>
      </c>
      <c r="V399" s="121">
        <v>252</v>
      </c>
      <c r="W399" s="120">
        <f t="shared" si="295"/>
        <v>1.0073332129999999</v>
      </c>
      <c r="X399" s="113">
        <f t="shared" si="281"/>
        <v>8.0044287300000008</v>
      </c>
      <c r="Y399" s="186">
        <f t="shared" si="282"/>
        <v>0</v>
      </c>
      <c r="Z399" s="125" t="str">
        <f t="shared" si="305"/>
        <v>INCORPJ=</v>
      </c>
      <c r="AA399" s="118">
        <f t="shared" si="306"/>
        <v>45068</v>
      </c>
      <c r="AB399" s="4"/>
      <c r="AD399" s="171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5" x14ac:dyDescent="0.2">
      <c r="A400" s="112">
        <f t="shared" si="296"/>
        <v>45061</v>
      </c>
      <c r="B400" s="113">
        <f t="shared" si="290"/>
        <v>1099.5353487499999</v>
      </c>
      <c r="C400" s="113">
        <f t="shared" si="302"/>
        <v>1029.4523685700001</v>
      </c>
      <c r="D400" s="114">
        <f t="shared" si="297"/>
        <v>6563.07</v>
      </c>
      <c r="E400" s="115">
        <f t="shared" si="286"/>
        <v>6609.67</v>
      </c>
      <c r="F400" s="116">
        <f t="shared" si="287"/>
        <v>45005</v>
      </c>
      <c r="G400" s="117">
        <f t="shared" si="291"/>
        <v>7.1003356660832573E-3</v>
      </c>
      <c r="H400" s="118">
        <f t="shared" si="303"/>
        <v>45068</v>
      </c>
      <c r="I400" s="118">
        <f t="shared" si="292"/>
        <v>45068</v>
      </c>
      <c r="J400" s="119">
        <f t="shared" si="298"/>
        <v>20</v>
      </c>
      <c r="K400" s="119">
        <f t="shared" si="288"/>
        <v>15</v>
      </c>
      <c r="L400" s="8">
        <f t="shared" si="299"/>
        <v>1.0053205300000001</v>
      </c>
      <c r="M400" s="120">
        <f t="shared" si="289"/>
        <v>1.0083999100000001</v>
      </c>
      <c r="N400" s="120">
        <f t="shared" si="283"/>
        <v>1.0546909895518193</v>
      </c>
      <c r="O400" s="113">
        <f t="shared" si="285"/>
        <v>1.0603024999999999</v>
      </c>
      <c r="P400" s="113">
        <f t="shared" si="293"/>
        <v>1091.5309200199999</v>
      </c>
      <c r="Q400" s="11">
        <f t="shared" si="304"/>
        <v>0</v>
      </c>
      <c r="R400" s="30">
        <f t="shared" si="300"/>
        <v>0</v>
      </c>
      <c r="S400" s="8">
        <f t="shared" si="294"/>
        <v>0</v>
      </c>
      <c r="T400" s="122">
        <f t="shared" si="301"/>
        <v>0.13059999999999999</v>
      </c>
      <c r="U400" s="121">
        <f t="shared" si="284"/>
        <v>15</v>
      </c>
      <c r="V400" s="121">
        <v>252</v>
      </c>
      <c r="W400" s="120">
        <f t="shared" si="295"/>
        <v>1.0073332129999999</v>
      </c>
      <c r="X400" s="113">
        <f t="shared" si="281"/>
        <v>8.0044287300000008</v>
      </c>
      <c r="Y400" s="186">
        <f t="shared" si="282"/>
        <v>0</v>
      </c>
      <c r="Z400" s="125" t="str">
        <f t="shared" si="305"/>
        <v>INCORPJ=</v>
      </c>
      <c r="AA400" s="118">
        <f t="shared" si="306"/>
        <v>45068</v>
      </c>
      <c r="AB400" s="4"/>
      <c r="AD400" s="171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5" x14ac:dyDescent="0.2">
      <c r="A401" s="112">
        <f t="shared" si="296"/>
        <v>45062</v>
      </c>
      <c r="B401" s="113">
        <f t="shared" si="290"/>
        <v>1100.4602911700001</v>
      </c>
      <c r="C401" s="113">
        <f t="shared" si="302"/>
        <v>1029.4523685700001</v>
      </c>
      <c r="D401" s="114">
        <f t="shared" si="297"/>
        <v>6563.07</v>
      </c>
      <c r="E401" s="115">
        <f t="shared" si="286"/>
        <v>6609.67</v>
      </c>
      <c r="F401" s="116">
        <f t="shared" si="287"/>
        <v>45005</v>
      </c>
      <c r="G401" s="117">
        <f t="shared" si="291"/>
        <v>7.1003356660832573E-3</v>
      </c>
      <c r="H401" s="118">
        <f t="shared" si="303"/>
        <v>45068</v>
      </c>
      <c r="I401" s="118">
        <f t="shared" si="292"/>
        <v>45068</v>
      </c>
      <c r="J401" s="119">
        <f t="shared" si="298"/>
        <v>20</v>
      </c>
      <c r="K401" s="119">
        <f t="shared" si="288"/>
        <v>16</v>
      </c>
      <c r="L401" s="8">
        <f t="shared" si="299"/>
        <v>1.0056762400000001</v>
      </c>
      <c r="M401" s="120">
        <f t="shared" si="289"/>
        <v>1.0083999100000001</v>
      </c>
      <c r="N401" s="120">
        <f t="shared" si="283"/>
        <v>1.0546909895518193</v>
      </c>
      <c r="O401" s="113">
        <f t="shared" si="285"/>
        <v>1.0606776600000001</v>
      </c>
      <c r="P401" s="113">
        <f t="shared" si="293"/>
        <v>1091.9171293700001</v>
      </c>
      <c r="Q401" s="11">
        <f t="shared" si="304"/>
        <v>0</v>
      </c>
      <c r="R401" s="30">
        <f t="shared" si="300"/>
        <v>0</v>
      </c>
      <c r="S401" s="8">
        <f t="shared" si="294"/>
        <v>0</v>
      </c>
      <c r="T401" s="122">
        <f t="shared" si="301"/>
        <v>0.13059999999999999</v>
      </c>
      <c r="U401" s="121">
        <f t="shared" si="284"/>
        <v>16</v>
      </c>
      <c r="V401" s="121">
        <v>252</v>
      </c>
      <c r="W401" s="120">
        <f t="shared" si="295"/>
        <v>1.007824002</v>
      </c>
      <c r="X401" s="113">
        <f t="shared" si="281"/>
        <v>8.5431618</v>
      </c>
      <c r="Y401" s="186">
        <f t="shared" si="282"/>
        <v>0</v>
      </c>
      <c r="Z401" s="125" t="str">
        <f t="shared" si="305"/>
        <v>INCORPJ=</v>
      </c>
      <c r="AA401" s="118">
        <f t="shared" si="306"/>
        <v>45068</v>
      </c>
      <c r="AB401" s="4"/>
      <c r="AD401" s="171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5" x14ac:dyDescent="0.2">
      <c r="A402" s="112">
        <f t="shared" si="296"/>
        <v>45063</v>
      </c>
      <c r="B402" s="113">
        <f t="shared" si="290"/>
        <v>1101.38601907</v>
      </c>
      <c r="C402" s="113">
        <f t="shared" si="302"/>
        <v>1029.4523685700001</v>
      </c>
      <c r="D402" s="114">
        <f t="shared" si="297"/>
        <v>6563.07</v>
      </c>
      <c r="E402" s="115">
        <f t="shared" si="286"/>
        <v>6609.67</v>
      </c>
      <c r="F402" s="116">
        <f t="shared" si="287"/>
        <v>45005</v>
      </c>
      <c r="G402" s="117">
        <f t="shared" si="291"/>
        <v>7.1003356660832573E-3</v>
      </c>
      <c r="H402" s="118">
        <f t="shared" si="303"/>
        <v>45068</v>
      </c>
      <c r="I402" s="118">
        <f t="shared" si="292"/>
        <v>45068</v>
      </c>
      <c r="J402" s="119">
        <f t="shared" si="298"/>
        <v>20</v>
      </c>
      <c r="K402" s="119">
        <f t="shared" si="288"/>
        <v>17</v>
      </c>
      <c r="L402" s="8">
        <f t="shared" si="299"/>
        <v>1.00603208</v>
      </c>
      <c r="M402" s="120">
        <f t="shared" si="289"/>
        <v>1.0083999100000001</v>
      </c>
      <c r="N402" s="120">
        <f t="shared" si="283"/>
        <v>1.0546909895518193</v>
      </c>
      <c r="O402" s="113">
        <f t="shared" si="285"/>
        <v>1.06105296</v>
      </c>
      <c r="P402" s="113">
        <f t="shared" si="293"/>
        <v>1092.3034828499999</v>
      </c>
      <c r="Q402" s="11">
        <f t="shared" si="304"/>
        <v>0</v>
      </c>
      <c r="R402" s="30">
        <f t="shared" si="300"/>
        <v>0</v>
      </c>
      <c r="S402" s="8">
        <f t="shared" si="294"/>
        <v>0</v>
      </c>
      <c r="T402" s="122">
        <f t="shared" si="301"/>
        <v>0.13059999999999999</v>
      </c>
      <c r="U402" s="121">
        <f t="shared" si="284"/>
        <v>17</v>
      </c>
      <c r="V402" s="121">
        <v>252</v>
      </c>
      <c r="W402" s="120">
        <f t="shared" si="295"/>
        <v>1.0083150299999999</v>
      </c>
      <c r="X402" s="113">
        <f t="shared" si="281"/>
        <v>9.0825362199999997</v>
      </c>
      <c r="Y402" s="186">
        <f t="shared" si="282"/>
        <v>0</v>
      </c>
      <c r="Z402" s="125" t="str">
        <f t="shared" si="305"/>
        <v>INCORPJ=</v>
      </c>
      <c r="AA402" s="118">
        <f t="shared" si="306"/>
        <v>45068</v>
      </c>
      <c r="AB402" s="4"/>
      <c r="AD402" s="171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5" x14ac:dyDescent="0.2">
      <c r="A403" s="112">
        <f t="shared" si="296"/>
        <v>45064</v>
      </c>
      <c r="B403" s="113">
        <f t="shared" si="290"/>
        <v>1102.3125121599999</v>
      </c>
      <c r="C403" s="113">
        <f t="shared" si="302"/>
        <v>1029.4523685700001</v>
      </c>
      <c r="D403" s="114">
        <f t="shared" si="297"/>
        <v>6563.07</v>
      </c>
      <c r="E403" s="115">
        <f t="shared" si="286"/>
        <v>6609.67</v>
      </c>
      <c r="F403" s="116">
        <f t="shared" si="287"/>
        <v>45005</v>
      </c>
      <c r="G403" s="117">
        <f t="shared" si="291"/>
        <v>7.1003356660832573E-3</v>
      </c>
      <c r="H403" s="118">
        <f t="shared" si="303"/>
        <v>45068</v>
      </c>
      <c r="I403" s="118">
        <f t="shared" si="292"/>
        <v>45068</v>
      </c>
      <c r="J403" s="119">
        <f t="shared" si="298"/>
        <v>20</v>
      </c>
      <c r="K403" s="119">
        <f t="shared" si="288"/>
        <v>18</v>
      </c>
      <c r="L403" s="8">
        <f t="shared" si="299"/>
        <v>1.0063880300000001</v>
      </c>
      <c r="M403" s="120">
        <f t="shared" si="289"/>
        <v>1.0083999100000001</v>
      </c>
      <c r="N403" s="120">
        <f t="shared" si="283"/>
        <v>1.0546909895518193</v>
      </c>
      <c r="O403" s="113">
        <f t="shared" si="285"/>
        <v>1.0614283799999999</v>
      </c>
      <c r="P403" s="113">
        <f t="shared" si="293"/>
        <v>1092.6899598499999</v>
      </c>
      <c r="Q403" s="11">
        <f t="shared" si="304"/>
        <v>0</v>
      </c>
      <c r="R403" s="30">
        <f t="shared" si="300"/>
        <v>0</v>
      </c>
      <c r="S403" s="8">
        <f t="shared" si="294"/>
        <v>0</v>
      </c>
      <c r="T403" s="122">
        <f t="shared" si="301"/>
        <v>0.13059999999999999</v>
      </c>
      <c r="U403" s="121">
        <f t="shared" si="284"/>
        <v>18</v>
      </c>
      <c r="V403" s="121">
        <v>252</v>
      </c>
      <c r="W403" s="120">
        <f t="shared" si="295"/>
        <v>1.008806297</v>
      </c>
      <c r="X403" s="113">
        <f t="shared" si="281"/>
        <v>9.6225523099999997</v>
      </c>
      <c r="Y403" s="186">
        <f t="shared" si="282"/>
        <v>0</v>
      </c>
      <c r="Z403" s="125" t="str">
        <f t="shared" si="305"/>
        <v>INCORPJ=</v>
      </c>
      <c r="AA403" s="118">
        <f t="shared" si="306"/>
        <v>45068</v>
      </c>
      <c r="AB403" s="4"/>
      <c r="AD403" s="171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5" x14ac:dyDescent="0.2">
      <c r="A404" s="112">
        <f t="shared" si="296"/>
        <v>45065</v>
      </c>
      <c r="B404" s="113">
        <f t="shared" si="290"/>
        <v>1103.2398020799999</v>
      </c>
      <c r="C404" s="113">
        <f t="shared" si="302"/>
        <v>1029.4523685700001</v>
      </c>
      <c r="D404" s="114">
        <f t="shared" si="297"/>
        <v>6563.07</v>
      </c>
      <c r="E404" s="115">
        <f t="shared" si="286"/>
        <v>6609.67</v>
      </c>
      <c r="F404" s="116">
        <f t="shared" si="287"/>
        <v>45005</v>
      </c>
      <c r="G404" s="117">
        <f t="shared" si="291"/>
        <v>7.1003356660832573E-3</v>
      </c>
      <c r="H404" s="118">
        <f t="shared" si="303"/>
        <v>45068</v>
      </c>
      <c r="I404" s="118">
        <f t="shared" si="292"/>
        <v>45068</v>
      </c>
      <c r="J404" s="119">
        <f t="shared" si="298"/>
        <v>20</v>
      </c>
      <c r="K404" s="119">
        <f t="shared" si="288"/>
        <v>19</v>
      </c>
      <c r="L404" s="8">
        <f t="shared" si="299"/>
        <v>1.00674412</v>
      </c>
      <c r="M404" s="120">
        <f t="shared" si="289"/>
        <v>1.0083999100000001</v>
      </c>
      <c r="N404" s="120">
        <f t="shared" si="283"/>
        <v>1.0546909895518193</v>
      </c>
      <c r="O404" s="113">
        <f t="shared" si="285"/>
        <v>1.0618039500000001</v>
      </c>
      <c r="P404" s="113">
        <f t="shared" si="293"/>
        <v>1093.07659128</v>
      </c>
      <c r="Q404" s="11">
        <f t="shared" si="304"/>
        <v>0</v>
      </c>
      <c r="R404" s="30">
        <f t="shared" si="300"/>
        <v>0</v>
      </c>
      <c r="S404" s="8">
        <f t="shared" si="294"/>
        <v>0</v>
      </c>
      <c r="T404" s="122">
        <f t="shared" si="301"/>
        <v>0.13059999999999999</v>
      </c>
      <c r="U404" s="121">
        <f t="shared" si="284"/>
        <v>19</v>
      </c>
      <c r="V404" s="121">
        <v>252</v>
      </c>
      <c r="W404" s="120">
        <f t="shared" si="295"/>
        <v>1.0092978029999999</v>
      </c>
      <c r="X404" s="113">
        <f t="shared" si="281"/>
        <v>10.1632108</v>
      </c>
      <c r="Y404" s="186">
        <f t="shared" si="282"/>
        <v>0</v>
      </c>
      <c r="Z404" s="125" t="str">
        <f t="shared" si="305"/>
        <v>INCORPJ=</v>
      </c>
      <c r="AA404" s="118">
        <f t="shared" si="306"/>
        <v>45068</v>
      </c>
      <c r="AB404" s="4"/>
      <c r="AD404" s="171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5" x14ac:dyDescent="0.2">
      <c r="A405" s="112">
        <f t="shared" si="296"/>
        <v>45066</v>
      </c>
      <c r="B405" s="113">
        <f t="shared" si="290"/>
        <v>1104.1678592399999</v>
      </c>
      <c r="C405" s="113">
        <f t="shared" si="302"/>
        <v>1029.4523685700001</v>
      </c>
      <c r="D405" s="114">
        <f t="shared" si="297"/>
        <v>6563.07</v>
      </c>
      <c r="E405" s="115">
        <f t="shared" si="286"/>
        <v>6609.67</v>
      </c>
      <c r="F405" s="116">
        <f t="shared" si="287"/>
        <v>45005</v>
      </c>
      <c r="G405" s="117">
        <f t="shared" si="291"/>
        <v>7.1003356660832573E-3</v>
      </c>
      <c r="H405" s="118">
        <f t="shared" si="303"/>
        <v>45097</v>
      </c>
      <c r="I405" s="118">
        <f t="shared" si="292"/>
        <v>45068</v>
      </c>
      <c r="J405" s="119">
        <f t="shared" si="298"/>
        <v>20</v>
      </c>
      <c r="K405" s="119">
        <f t="shared" si="288"/>
        <v>20</v>
      </c>
      <c r="L405" s="8">
        <f t="shared" si="299"/>
        <v>1.0071003300000001</v>
      </c>
      <c r="M405" s="120">
        <f t="shared" si="289"/>
        <v>1.0083999100000001</v>
      </c>
      <c r="N405" s="120">
        <f t="shared" si="283"/>
        <v>1.0546909895518193</v>
      </c>
      <c r="O405" s="113">
        <f t="shared" si="285"/>
        <v>1.0621796400000001</v>
      </c>
      <c r="P405" s="113">
        <f t="shared" si="293"/>
        <v>1093.46334624</v>
      </c>
      <c r="Q405" s="11">
        <f t="shared" si="304"/>
        <v>0</v>
      </c>
      <c r="R405" s="30">
        <f t="shared" si="300"/>
        <v>0</v>
      </c>
      <c r="S405" s="8">
        <f t="shared" si="294"/>
        <v>0</v>
      </c>
      <c r="T405" s="122">
        <f t="shared" si="301"/>
        <v>0.13059999999999999</v>
      </c>
      <c r="U405" s="121">
        <f t="shared" si="284"/>
        <v>20</v>
      </c>
      <c r="V405" s="121">
        <v>252</v>
      </c>
      <c r="W405" s="120">
        <f t="shared" si="295"/>
        <v>1.009789549</v>
      </c>
      <c r="X405" s="113">
        <f t="shared" si="281"/>
        <v>10.704513</v>
      </c>
      <c r="Y405" s="186">
        <f t="shared" si="282"/>
        <v>0</v>
      </c>
      <c r="Z405" s="125" t="str">
        <f t="shared" si="305"/>
        <v>INCORPJ=</v>
      </c>
      <c r="AA405" s="118">
        <f t="shared" si="306"/>
        <v>45068</v>
      </c>
      <c r="AB405" s="4"/>
      <c r="AD405" s="171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" x14ac:dyDescent="0.2">
      <c r="A406" s="112">
        <f t="shared" si="296"/>
        <v>45067</v>
      </c>
      <c r="B406" s="113">
        <f t="shared" si="290"/>
        <v>1104.1678592399999</v>
      </c>
      <c r="C406" s="113">
        <f t="shared" si="302"/>
        <v>1029.4523685700001</v>
      </c>
      <c r="D406" s="114">
        <f t="shared" si="297"/>
        <v>6563.07</v>
      </c>
      <c r="E406" s="115">
        <f t="shared" si="286"/>
        <v>6609.67</v>
      </c>
      <c r="F406" s="116">
        <f t="shared" si="287"/>
        <v>45005</v>
      </c>
      <c r="G406" s="117">
        <f t="shared" si="291"/>
        <v>7.1003356660832573E-3</v>
      </c>
      <c r="H406" s="118">
        <f t="shared" si="303"/>
        <v>45097</v>
      </c>
      <c r="I406" s="118">
        <f t="shared" si="292"/>
        <v>45068</v>
      </c>
      <c r="J406" s="119">
        <f t="shared" si="298"/>
        <v>20</v>
      </c>
      <c r="K406" s="119">
        <f t="shared" si="288"/>
        <v>20</v>
      </c>
      <c r="L406" s="8">
        <f t="shared" si="299"/>
        <v>1.0071003300000001</v>
      </c>
      <c r="M406" s="120">
        <f t="shared" si="289"/>
        <v>1.0083999100000001</v>
      </c>
      <c r="N406" s="120">
        <f t="shared" si="283"/>
        <v>1.0546909895518193</v>
      </c>
      <c r="O406" s="113">
        <f t="shared" si="285"/>
        <v>1.0621796400000001</v>
      </c>
      <c r="P406" s="113">
        <f t="shared" si="293"/>
        <v>1093.46334624</v>
      </c>
      <c r="Q406" s="11">
        <f t="shared" si="304"/>
        <v>0</v>
      </c>
      <c r="R406" s="30">
        <f t="shared" si="300"/>
        <v>0</v>
      </c>
      <c r="S406" s="8">
        <f t="shared" si="294"/>
        <v>0</v>
      </c>
      <c r="T406" s="122">
        <f t="shared" si="301"/>
        <v>0.13059999999999999</v>
      </c>
      <c r="U406" s="121">
        <f t="shared" si="284"/>
        <v>20</v>
      </c>
      <c r="V406" s="121">
        <v>252</v>
      </c>
      <c r="W406" s="120">
        <f t="shared" si="295"/>
        <v>1.009789549</v>
      </c>
      <c r="X406" s="113">
        <f t="shared" si="281"/>
        <v>10.704513</v>
      </c>
      <c r="Y406" s="186">
        <f t="shared" si="282"/>
        <v>0</v>
      </c>
      <c r="Z406" s="125" t="str">
        <f t="shared" si="305"/>
        <v>INCORPJ=</v>
      </c>
      <c r="AA406" s="118">
        <f t="shared" si="306"/>
        <v>45068</v>
      </c>
      <c r="AB406" s="4"/>
      <c r="AD406" s="171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5" x14ac:dyDescent="0.2">
      <c r="A407" s="112">
        <f t="shared" si="296"/>
        <v>45068</v>
      </c>
      <c r="B407" s="113">
        <f t="shared" si="290"/>
        <v>1104.1678592399999</v>
      </c>
      <c r="C407" s="113">
        <f t="shared" si="302"/>
        <v>1029.4523685700001</v>
      </c>
      <c r="D407" s="114">
        <f t="shared" si="297"/>
        <v>6563.07</v>
      </c>
      <c r="E407" s="115">
        <f t="shared" si="286"/>
        <v>6609.67</v>
      </c>
      <c r="F407" s="116">
        <f t="shared" si="287"/>
        <v>45005</v>
      </c>
      <c r="G407" s="117">
        <f t="shared" si="291"/>
        <v>7.1003356660832573E-3</v>
      </c>
      <c r="H407" s="118">
        <f t="shared" si="303"/>
        <v>45097</v>
      </c>
      <c r="I407" s="118">
        <f t="shared" si="292"/>
        <v>45068</v>
      </c>
      <c r="J407" s="119">
        <f t="shared" si="298"/>
        <v>20</v>
      </c>
      <c r="K407" s="119">
        <f t="shared" si="288"/>
        <v>20</v>
      </c>
      <c r="L407" s="8">
        <f t="shared" si="299"/>
        <v>1.0071003300000001</v>
      </c>
      <c r="M407" s="120">
        <f t="shared" si="289"/>
        <v>1.0083999100000001</v>
      </c>
      <c r="N407" s="120">
        <f t="shared" si="283"/>
        <v>1.0546909895518193</v>
      </c>
      <c r="O407" s="113">
        <f t="shared" si="285"/>
        <v>1.0621796400000001</v>
      </c>
      <c r="P407" s="113">
        <f t="shared" si="293"/>
        <v>1093.46334624</v>
      </c>
      <c r="Q407" s="11">
        <f t="shared" si="304"/>
        <v>13</v>
      </c>
      <c r="R407" s="30">
        <f t="shared" si="300"/>
        <v>0</v>
      </c>
      <c r="S407" s="8">
        <f t="shared" si="294"/>
        <v>0</v>
      </c>
      <c r="T407" s="122">
        <f t="shared" si="301"/>
        <v>0.13059999999999999</v>
      </c>
      <c r="U407" s="121">
        <f t="shared" si="284"/>
        <v>20</v>
      </c>
      <c r="V407" s="121">
        <v>252</v>
      </c>
      <c r="W407" s="120">
        <f t="shared" si="295"/>
        <v>1.009789549</v>
      </c>
      <c r="X407" s="113">
        <f t="shared" si="281"/>
        <v>10.704513</v>
      </c>
      <c r="Y407" s="186">
        <f t="shared" si="282"/>
        <v>0</v>
      </c>
      <c r="Z407" s="125" t="str">
        <f t="shared" si="305"/>
        <v>INCORPJ=</v>
      </c>
      <c r="AA407" s="118">
        <f t="shared" si="306"/>
        <v>45068</v>
      </c>
      <c r="AB407" s="4"/>
      <c r="AD407" s="171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" x14ac:dyDescent="0.2">
      <c r="A408" s="112">
        <f t="shared" si="296"/>
        <v>45069</v>
      </c>
      <c r="B408" s="113">
        <f t="shared" si="290"/>
        <v>1105.0417905499999</v>
      </c>
      <c r="C408" s="113">
        <f t="shared" si="302"/>
        <v>1039.53024297</v>
      </c>
      <c r="D408" s="114">
        <f t="shared" si="297"/>
        <v>6609.67</v>
      </c>
      <c r="E408" s="115">
        <f t="shared" si="286"/>
        <v>6649.99</v>
      </c>
      <c r="F408" s="116">
        <f t="shared" si="287"/>
        <v>45038</v>
      </c>
      <c r="G408" s="117">
        <f t="shared" si="291"/>
        <v>6.1001532602988906E-3</v>
      </c>
      <c r="H408" s="118">
        <f t="shared" si="303"/>
        <v>45097</v>
      </c>
      <c r="I408" s="118">
        <f t="shared" si="292"/>
        <v>45097</v>
      </c>
      <c r="J408" s="119">
        <f t="shared" si="298"/>
        <v>20</v>
      </c>
      <c r="K408" s="119">
        <f t="shared" si="288"/>
        <v>1</v>
      </c>
      <c r="L408" s="8">
        <f t="shared" si="299"/>
        <v>1.00030412</v>
      </c>
      <c r="M408" s="120">
        <f t="shared" si="289"/>
        <v>1.0071003300000001</v>
      </c>
      <c r="N408" s="120">
        <f t="shared" si="283"/>
        <v>1.0621796436256639</v>
      </c>
      <c r="O408" s="113">
        <f t="shared" si="285"/>
        <v>1.06250267</v>
      </c>
      <c r="P408" s="113">
        <f t="shared" si="293"/>
        <v>1104.5036587</v>
      </c>
      <c r="Q408" s="11">
        <f t="shared" si="304"/>
        <v>0</v>
      </c>
      <c r="R408" s="30">
        <f t="shared" si="300"/>
        <v>0</v>
      </c>
      <c r="S408" s="8">
        <f t="shared" si="294"/>
        <v>0</v>
      </c>
      <c r="T408" s="122">
        <f t="shared" si="301"/>
        <v>0.13059999999999999</v>
      </c>
      <c r="U408" s="121">
        <f t="shared" si="284"/>
        <v>1</v>
      </c>
      <c r="V408" s="121">
        <v>252</v>
      </c>
      <c r="W408" s="120">
        <f t="shared" si="295"/>
        <v>1.000487216</v>
      </c>
      <c r="X408" s="113">
        <f t="shared" si="281"/>
        <v>0.53813184999999997</v>
      </c>
      <c r="Y408" s="186">
        <f t="shared" si="282"/>
        <v>0</v>
      </c>
      <c r="Z408" s="125" t="str">
        <f t="shared" si="305"/>
        <v>INCORPJ=</v>
      </c>
      <c r="AA408" s="118">
        <f t="shared" si="306"/>
        <v>45097</v>
      </c>
      <c r="AB408" s="4"/>
      <c r="AD408" s="171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5" x14ac:dyDescent="0.2">
      <c r="A409" s="112">
        <f t="shared" si="296"/>
        <v>45070</v>
      </c>
      <c r="B409" s="113">
        <f t="shared" si="290"/>
        <v>1105.91641497</v>
      </c>
      <c r="C409" s="113">
        <f t="shared" si="302"/>
        <v>1039.53024297</v>
      </c>
      <c r="D409" s="114">
        <f t="shared" si="297"/>
        <v>6609.67</v>
      </c>
      <c r="E409" s="115">
        <f t="shared" si="286"/>
        <v>6649.99</v>
      </c>
      <c r="F409" s="116">
        <f t="shared" si="287"/>
        <v>45038</v>
      </c>
      <c r="G409" s="117">
        <f t="shared" si="291"/>
        <v>6.1001532602988906E-3</v>
      </c>
      <c r="H409" s="118">
        <f t="shared" si="303"/>
        <v>45097</v>
      </c>
      <c r="I409" s="118">
        <f t="shared" si="292"/>
        <v>45097</v>
      </c>
      <c r="J409" s="119">
        <f t="shared" si="298"/>
        <v>20</v>
      </c>
      <c r="K409" s="119">
        <f t="shared" si="288"/>
        <v>2</v>
      </c>
      <c r="L409" s="8">
        <f t="shared" si="299"/>
        <v>1.0006083400000001</v>
      </c>
      <c r="M409" s="120">
        <f t="shared" si="289"/>
        <v>1.0071003300000001</v>
      </c>
      <c r="N409" s="120">
        <f t="shared" si="283"/>
        <v>1.0621796436256639</v>
      </c>
      <c r="O409" s="113">
        <f t="shared" si="285"/>
        <v>1.0628257999999999</v>
      </c>
      <c r="P409" s="113">
        <f t="shared" si="293"/>
        <v>1104.8395621</v>
      </c>
      <c r="Q409" s="11">
        <f t="shared" si="304"/>
        <v>0</v>
      </c>
      <c r="R409" s="30">
        <f t="shared" si="300"/>
        <v>0</v>
      </c>
      <c r="S409" s="8">
        <f t="shared" si="294"/>
        <v>0</v>
      </c>
      <c r="T409" s="122">
        <f t="shared" si="301"/>
        <v>0.13059999999999999</v>
      </c>
      <c r="U409" s="121">
        <f t="shared" si="284"/>
        <v>2</v>
      </c>
      <c r="V409" s="121">
        <v>252</v>
      </c>
      <c r="W409" s="120">
        <f t="shared" si="295"/>
        <v>1.0009746690000001</v>
      </c>
      <c r="X409" s="113">
        <f t="shared" si="281"/>
        <v>1.07685287</v>
      </c>
      <c r="Y409" s="186">
        <f t="shared" si="282"/>
        <v>0</v>
      </c>
      <c r="Z409" s="125" t="str">
        <f t="shared" si="305"/>
        <v>INCORPJ=</v>
      </c>
      <c r="AA409" s="118">
        <f t="shared" si="306"/>
        <v>45097</v>
      </c>
      <c r="AB409" s="4"/>
      <c r="AD409" s="171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5" x14ac:dyDescent="0.2">
      <c r="A410" s="112">
        <f t="shared" si="296"/>
        <v>45071</v>
      </c>
      <c r="B410" s="113">
        <f t="shared" si="290"/>
        <v>1106.7917433099999</v>
      </c>
      <c r="C410" s="113">
        <f t="shared" si="302"/>
        <v>1039.53024297</v>
      </c>
      <c r="D410" s="114">
        <f t="shared" si="297"/>
        <v>6609.67</v>
      </c>
      <c r="E410" s="115">
        <f t="shared" si="286"/>
        <v>6649.99</v>
      </c>
      <c r="F410" s="116">
        <f t="shared" si="287"/>
        <v>45038</v>
      </c>
      <c r="G410" s="117">
        <f t="shared" si="291"/>
        <v>6.1001532602988906E-3</v>
      </c>
      <c r="H410" s="118">
        <f t="shared" si="303"/>
        <v>45097</v>
      </c>
      <c r="I410" s="118">
        <f t="shared" si="292"/>
        <v>45097</v>
      </c>
      <c r="J410" s="119">
        <f t="shared" si="298"/>
        <v>20</v>
      </c>
      <c r="K410" s="119">
        <f t="shared" si="288"/>
        <v>3</v>
      </c>
      <c r="L410" s="8">
        <f t="shared" si="299"/>
        <v>1.0009126500000001</v>
      </c>
      <c r="M410" s="120">
        <f t="shared" si="289"/>
        <v>1.0071003300000001</v>
      </c>
      <c r="N410" s="120">
        <f t="shared" si="283"/>
        <v>1.0621796436256639</v>
      </c>
      <c r="O410" s="113">
        <f t="shared" si="285"/>
        <v>1.0631490400000001</v>
      </c>
      <c r="P410" s="113">
        <f t="shared" si="293"/>
        <v>1105.17557986</v>
      </c>
      <c r="Q410" s="11">
        <f t="shared" si="304"/>
        <v>0</v>
      </c>
      <c r="R410" s="30">
        <f t="shared" si="300"/>
        <v>0</v>
      </c>
      <c r="S410" s="8">
        <f t="shared" si="294"/>
        <v>0</v>
      </c>
      <c r="T410" s="122">
        <f t="shared" si="301"/>
        <v>0.13059999999999999</v>
      </c>
      <c r="U410" s="121">
        <f t="shared" si="284"/>
        <v>3</v>
      </c>
      <c r="V410" s="121">
        <v>252</v>
      </c>
      <c r="W410" s="120">
        <f t="shared" si="295"/>
        <v>1.001462359</v>
      </c>
      <c r="X410" s="113">
        <f t="shared" si="281"/>
        <v>1.6161634499999999</v>
      </c>
      <c r="Y410" s="186">
        <f t="shared" si="282"/>
        <v>0</v>
      </c>
      <c r="Z410" s="125" t="str">
        <f t="shared" si="305"/>
        <v>INCORPJ=</v>
      </c>
      <c r="AA410" s="118">
        <f t="shared" si="306"/>
        <v>45097</v>
      </c>
      <c r="AB410" s="4"/>
      <c r="AD410" s="171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5" x14ac:dyDescent="0.2">
      <c r="A411" s="112">
        <f t="shared" si="296"/>
        <v>45072</v>
      </c>
      <c r="B411" s="113">
        <f t="shared" si="290"/>
        <v>1107.6677573499999</v>
      </c>
      <c r="C411" s="113">
        <f t="shared" si="302"/>
        <v>1039.53024297</v>
      </c>
      <c r="D411" s="114">
        <f t="shared" si="297"/>
        <v>6609.67</v>
      </c>
      <c r="E411" s="115">
        <f t="shared" si="286"/>
        <v>6649.99</v>
      </c>
      <c r="F411" s="116">
        <f t="shared" si="287"/>
        <v>45038</v>
      </c>
      <c r="G411" s="117">
        <f t="shared" si="291"/>
        <v>6.1001532602988906E-3</v>
      </c>
      <c r="H411" s="118">
        <f t="shared" si="303"/>
        <v>45097</v>
      </c>
      <c r="I411" s="118">
        <f t="shared" si="292"/>
        <v>45097</v>
      </c>
      <c r="J411" s="119">
        <f t="shared" si="298"/>
        <v>20</v>
      </c>
      <c r="K411" s="119">
        <f t="shared" si="288"/>
        <v>4</v>
      </c>
      <c r="L411" s="8">
        <f t="shared" si="299"/>
        <v>1.0012170600000001</v>
      </c>
      <c r="M411" s="120">
        <f t="shared" si="289"/>
        <v>1.0071003300000001</v>
      </c>
      <c r="N411" s="120">
        <f t="shared" si="283"/>
        <v>1.0621796436256639</v>
      </c>
      <c r="O411" s="113">
        <f t="shared" si="285"/>
        <v>1.0634723699999999</v>
      </c>
      <c r="P411" s="113">
        <f t="shared" si="293"/>
        <v>1105.5116911699999</v>
      </c>
      <c r="Q411" s="11">
        <f t="shared" si="304"/>
        <v>0</v>
      </c>
      <c r="R411" s="30">
        <f t="shared" si="300"/>
        <v>0</v>
      </c>
      <c r="S411" s="8">
        <f t="shared" si="294"/>
        <v>0</v>
      </c>
      <c r="T411" s="122">
        <f t="shared" si="301"/>
        <v>0.13059999999999999</v>
      </c>
      <c r="U411" s="121">
        <f t="shared" si="284"/>
        <v>4</v>
      </c>
      <c r="V411" s="121">
        <v>252</v>
      </c>
      <c r="W411" s="120">
        <f t="shared" si="295"/>
        <v>1.001950288</v>
      </c>
      <c r="X411" s="113">
        <f t="shared" si="281"/>
        <v>2.1560661799999998</v>
      </c>
      <c r="Y411" s="186">
        <f t="shared" si="282"/>
        <v>0</v>
      </c>
      <c r="Z411" s="125" t="str">
        <f t="shared" si="305"/>
        <v>INCORPJ=</v>
      </c>
      <c r="AA411" s="118">
        <f t="shared" si="306"/>
        <v>45097</v>
      </c>
      <c r="AB411" s="4"/>
      <c r="AC411" s="4"/>
      <c r="AD411" s="171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5" x14ac:dyDescent="0.2">
      <c r="A412" s="112">
        <f t="shared" si="296"/>
        <v>45073</v>
      </c>
      <c r="B412" s="113">
        <f t="shared" si="290"/>
        <v>1108.5444761000001</v>
      </c>
      <c r="C412" s="113">
        <f t="shared" si="302"/>
        <v>1039.53024297</v>
      </c>
      <c r="D412" s="114">
        <f t="shared" si="297"/>
        <v>6609.67</v>
      </c>
      <c r="E412" s="115">
        <f t="shared" si="286"/>
        <v>6649.99</v>
      </c>
      <c r="F412" s="116">
        <f t="shared" si="287"/>
        <v>45038</v>
      </c>
      <c r="G412" s="117">
        <f t="shared" si="291"/>
        <v>6.1001532602988906E-3</v>
      </c>
      <c r="H412" s="118">
        <f t="shared" si="303"/>
        <v>45097</v>
      </c>
      <c r="I412" s="118">
        <f t="shared" si="292"/>
        <v>45097</v>
      </c>
      <c r="J412" s="119">
        <f t="shared" si="298"/>
        <v>20</v>
      </c>
      <c r="K412" s="119">
        <f t="shared" si="288"/>
        <v>5</v>
      </c>
      <c r="L412" s="8">
        <f t="shared" si="299"/>
        <v>1.00152156</v>
      </c>
      <c r="M412" s="120">
        <f t="shared" si="289"/>
        <v>1.0071003300000001</v>
      </c>
      <c r="N412" s="120">
        <f t="shared" si="283"/>
        <v>1.0621796436256639</v>
      </c>
      <c r="O412" s="113">
        <f t="shared" si="285"/>
        <v>1.06379581</v>
      </c>
      <c r="P412" s="113">
        <f t="shared" si="293"/>
        <v>1105.84791683</v>
      </c>
      <c r="Q412" s="11">
        <f t="shared" si="304"/>
        <v>0</v>
      </c>
      <c r="R412" s="30">
        <f t="shared" si="300"/>
        <v>0</v>
      </c>
      <c r="S412" s="8">
        <f t="shared" si="294"/>
        <v>0</v>
      </c>
      <c r="T412" s="122">
        <f t="shared" si="301"/>
        <v>0.13059999999999999</v>
      </c>
      <c r="U412" s="121">
        <f t="shared" si="284"/>
        <v>5</v>
      </c>
      <c r="V412" s="121">
        <v>252</v>
      </c>
      <c r="W412" s="120">
        <f t="shared" si="295"/>
        <v>1.002438454</v>
      </c>
      <c r="X412" s="113">
        <f t="shared" si="281"/>
        <v>2.6965592699999998</v>
      </c>
      <c r="Y412" s="186">
        <f t="shared" si="282"/>
        <v>0</v>
      </c>
      <c r="Z412" s="125" t="str">
        <f t="shared" si="305"/>
        <v>INCORPJ=</v>
      </c>
      <c r="AA412" s="118">
        <f t="shared" si="306"/>
        <v>45097</v>
      </c>
      <c r="AB412" s="4"/>
      <c r="AD412" s="171">
        <f>[2]Plan1!$A466</f>
        <v>50580</v>
      </c>
      <c r="AE412" s="143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5" x14ac:dyDescent="0.2">
      <c r="A413" s="112">
        <f t="shared" si="296"/>
        <v>45074</v>
      </c>
      <c r="B413" s="113">
        <f t="shared" si="290"/>
        <v>1108.5444761000001</v>
      </c>
      <c r="C413" s="113">
        <f t="shared" si="302"/>
        <v>1039.53024297</v>
      </c>
      <c r="D413" s="114">
        <f t="shared" si="297"/>
        <v>6609.67</v>
      </c>
      <c r="E413" s="115">
        <f t="shared" si="286"/>
        <v>6649.99</v>
      </c>
      <c r="F413" s="116">
        <f t="shared" si="287"/>
        <v>45038</v>
      </c>
      <c r="G413" s="117">
        <f t="shared" si="291"/>
        <v>6.1001532602988906E-3</v>
      </c>
      <c r="H413" s="118">
        <f t="shared" si="303"/>
        <v>45097</v>
      </c>
      <c r="I413" s="118">
        <f t="shared" si="292"/>
        <v>45097</v>
      </c>
      <c r="J413" s="119">
        <f t="shared" si="298"/>
        <v>20</v>
      </c>
      <c r="K413" s="119">
        <f t="shared" si="288"/>
        <v>5</v>
      </c>
      <c r="L413" s="8">
        <f t="shared" si="299"/>
        <v>1.00152156</v>
      </c>
      <c r="M413" s="120">
        <f t="shared" si="289"/>
        <v>1.0071003300000001</v>
      </c>
      <c r="N413" s="120">
        <f t="shared" si="283"/>
        <v>1.0621796436256639</v>
      </c>
      <c r="O413" s="113">
        <f t="shared" si="285"/>
        <v>1.06379581</v>
      </c>
      <c r="P413" s="113">
        <f t="shared" si="293"/>
        <v>1105.84791683</v>
      </c>
      <c r="Q413" s="11">
        <f t="shared" si="304"/>
        <v>0</v>
      </c>
      <c r="R413" s="30">
        <f t="shared" si="300"/>
        <v>0</v>
      </c>
      <c r="S413" s="8">
        <f t="shared" si="294"/>
        <v>0</v>
      </c>
      <c r="T413" s="122">
        <f t="shared" si="301"/>
        <v>0.13059999999999999</v>
      </c>
      <c r="U413" s="121">
        <f t="shared" si="284"/>
        <v>5</v>
      </c>
      <c r="V413" s="121">
        <v>252</v>
      </c>
      <c r="W413" s="120">
        <f t="shared" si="295"/>
        <v>1.002438454</v>
      </c>
      <c r="X413" s="113">
        <f t="shared" si="281"/>
        <v>2.6965592699999998</v>
      </c>
      <c r="Y413" s="186">
        <f t="shared" si="282"/>
        <v>0</v>
      </c>
      <c r="Z413" s="125" t="str">
        <f t="shared" si="305"/>
        <v>INCORPJ=</v>
      </c>
      <c r="AA413" s="118">
        <f t="shared" si="306"/>
        <v>45097</v>
      </c>
      <c r="AB413" s="4"/>
      <c r="AD413" s="171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5" x14ac:dyDescent="0.2">
      <c r="A414" s="112">
        <f t="shared" si="296"/>
        <v>45075</v>
      </c>
      <c r="B414" s="113">
        <f t="shared" si="290"/>
        <v>1108.5444761000001</v>
      </c>
      <c r="C414" s="113">
        <f t="shared" si="302"/>
        <v>1039.53024297</v>
      </c>
      <c r="D414" s="114">
        <f t="shared" si="297"/>
        <v>6609.67</v>
      </c>
      <c r="E414" s="115">
        <f t="shared" si="286"/>
        <v>6649.99</v>
      </c>
      <c r="F414" s="116">
        <f t="shared" si="287"/>
        <v>45038</v>
      </c>
      <c r="G414" s="117">
        <f t="shared" si="291"/>
        <v>6.1001532602988906E-3</v>
      </c>
      <c r="H414" s="118">
        <f t="shared" si="303"/>
        <v>45097</v>
      </c>
      <c r="I414" s="118">
        <f t="shared" si="292"/>
        <v>45097</v>
      </c>
      <c r="J414" s="119">
        <f t="shared" si="298"/>
        <v>20</v>
      </c>
      <c r="K414" s="119">
        <f t="shared" si="288"/>
        <v>5</v>
      </c>
      <c r="L414" s="8">
        <f t="shared" si="299"/>
        <v>1.00152156</v>
      </c>
      <c r="M414" s="120">
        <f t="shared" si="289"/>
        <v>1.0071003300000001</v>
      </c>
      <c r="N414" s="120">
        <f t="shared" si="283"/>
        <v>1.0621796436256639</v>
      </c>
      <c r="O414" s="113">
        <f t="shared" si="285"/>
        <v>1.06379581</v>
      </c>
      <c r="P414" s="113">
        <f t="shared" si="293"/>
        <v>1105.84791683</v>
      </c>
      <c r="Q414" s="11">
        <f t="shared" si="304"/>
        <v>0</v>
      </c>
      <c r="R414" s="30">
        <f t="shared" si="300"/>
        <v>0</v>
      </c>
      <c r="S414" s="8">
        <f t="shared" si="294"/>
        <v>0</v>
      </c>
      <c r="T414" s="122">
        <f t="shared" si="301"/>
        <v>0.13059999999999999</v>
      </c>
      <c r="U414" s="121">
        <f t="shared" si="284"/>
        <v>5</v>
      </c>
      <c r="V414" s="121">
        <v>252</v>
      </c>
      <c r="W414" s="120">
        <f t="shared" si="295"/>
        <v>1.002438454</v>
      </c>
      <c r="X414" s="113">
        <f t="shared" ref="X414:X477" si="307">TRUNC((P414*(W414-1)),8)</f>
        <v>2.6965592699999998</v>
      </c>
      <c r="Y414" s="186">
        <f t="shared" ref="Y414:Y477" si="308">IF(Z414="INCORPJ=",0,IF(Q414&gt;0,S414+X414,0))</f>
        <v>0</v>
      </c>
      <c r="Z414" s="125" t="str">
        <f t="shared" si="305"/>
        <v>INCORPJ=</v>
      </c>
      <c r="AA414" s="118">
        <f t="shared" si="306"/>
        <v>45097</v>
      </c>
      <c r="AB414" s="4"/>
      <c r="AD414" s="171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5" x14ac:dyDescent="0.2">
      <c r="A415" s="112">
        <f t="shared" si="296"/>
        <v>45076</v>
      </c>
      <c r="B415" s="113">
        <f t="shared" si="290"/>
        <v>1109.4218791200001</v>
      </c>
      <c r="C415" s="113">
        <f t="shared" si="302"/>
        <v>1039.53024297</v>
      </c>
      <c r="D415" s="114">
        <f t="shared" si="297"/>
        <v>6609.67</v>
      </c>
      <c r="E415" s="115">
        <f t="shared" si="286"/>
        <v>6649.99</v>
      </c>
      <c r="F415" s="116">
        <f t="shared" si="287"/>
        <v>45038</v>
      </c>
      <c r="G415" s="117">
        <f t="shared" si="291"/>
        <v>6.1001532602988906E-3</v>
      </c>
      <c r="H415" s="118">
        <f t="shared" si="303"/>
        <v>45097</v>
      </c>
      <c r="I415" s="118">
        <f t="shared" si="292"/>
        <v>45097</v>
      </c>
      <c r="J415" s="119">
        <f t="shared" si="298"/>
        <v>20</v>
      </c>
      <c r="K415" s="119">
        <f t="shared" si="288"/>
        <v>6</v>
      </c>
      <c r="L415" s="8">
        <f t="shared" si="299"/>
        <v>1.0018261500000001</v>
      </c>
      <c r="M415" s="120">
        <f t="shared" si="289"/>
        <v>1.0071003300000001</v>
      </c>
      <c r="N415" s="120">
        <f t="shared" ref="N415:N478" si="309">IF(I415&gt;I414,N414*M415,N414)</f>
        <v>1.0621796436256639</v>
      </c>
      <c r="O415" s="113">
        <f t="shared" si="285"/>
        <v>1.06411934</v>
      </c>
      <c r="P415" s="113">
        <f t="shared" si="293"/>
        <v>1106.18423605</v>
      </c>
      <c r="Q415" s="11">
        <f t="shared" si="304"/>
        <v>0</v>
      </c>
      <c r="R415" s="30">
        <f t="shared" si="300"/>
        <v>0</v>
      </c>
      <c r="S415" s="8">
        <f t="shared" si="294"/>
        <v>0</v>
      </c>
      <c r="T415" s="122">
        <f t="shared" si="301"/>
        <v>0.13059999999999999</v>
      </c>
      <c r="U415" s="121">
        <f t="shared" si="284"/>
        <v>6</v>
      </c>
      <c r="V415" s="121">
        <v>252</v>
      </c>
      <c r="W415" s="120">
        <f t="shared" si="295"/>
        <v>1.0029268570000001</v>
      </c>
      <c r="X415" s="113">
        <f t="shared" si="307"/>
        <v>3.2376430699999998</v>
      </c>
      <c r="Y415" s="186">
        <f t="shared" si="308"/>
        <v>0</v>
      </c>
      <c r="Z415" s="125" t="str">
        <f t="shared" si="305"/>
        <v>INCORPJ=</v>
      </c>
      <c r="AA415" s="118">
        <f t="shared" si="306"/>
        <v>45097</v>
      </c>
      <c r="AB415" s="4"/>
      <c r="AD415" s="171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5" x14ac:dyDescent="0.2">
      <c r="A416" s="112">
        <f t="shared" si="296"/>
        <v>45077</v>
      </c>
      <c r="B416" s="113">
        <f t="shared" si="290"/>
        <v>1110.29996899</v>
      </c>
      <c r="C416" s="113">
        <f t="shared" si="302"/>
        <v>1039.53024297</v>
      </c>
      <c r="D416" s="114">
        <f t="shared" si="297"/>
        <v>6609.67</v>
      </c>
      <c r="E416" s="115">
        <f t="shared" si="286"/>
        <v>6649.99</v>
      </c>
      <c r="F416" s="116">
        <f t="shared" si="287"/>
        <v>45038</v>
      </c>
      <c r="G416" s="117">
        <f t="shared" si="291"/>
        <v>6.1001532602988906E-3</v>
      </c>
      <c r="H416" s="118">
        <f t="shared" si="303"/>
        <v>45097</v>
      </c>
      <c r="I416" s="118">
        <f t="shared" si="292"/>
        <v>45097</v>
      </c>
      <c r="J416" s="119">
        <f t="shared" si="298"/>
        <v>20</v>
      </c>
      <c r="K416" s="119">
        <f t="shared" si="288"/>
        <v>7</v>
      </c>
      <c r="L416" s="8">
        <f t="shared" si="299"/>
        <v>1.00213083</v>
      </c>
      <c r="M416" s="120">
        <f t="shared" si="289"/>
        <v>1.0071003300000001</v>
      </c>
      <c r="N416" s="120">
        <f t="shared" si="309"/>
        <v>1.0621796436256639</v>
      </c>
      <c r="O416" s="113">
        <f t="shared" si="285"/>
        <v>1.06444296</v>
      </c>
      <c r="P416" s="113">
        <f t="shared" si="293"/>
        <v>1106.52064883</v>
      </c>
      <c r="Q416" s="11">
        <f t="shared" si="304"/>
        <v>0</v>
      </c>
      <c r="R416" s="30">
        <f t="shared" si="300"/>
        <v>0</v>
      </c>
      <c r="S416" s="8">
        <f t="shared" si="294"/>
        <v>0</v>
      </c>
      <c r="T416" s="122">
        <f t="shared" si="301"/>
        <v>0.13059999999999999</v>
      </c>
      <c r="U416" s="121">
        <f t="shared" si="284"/>
        <v>7</v>
      </c>
      <c r="V416" s="121">
        <v>252</v>
      </c>
      <c r="W416" s="120">
        <f t="shared" si="295"/>
        <v>1.0034154989999999</v>
      </c>
      <c r="X416" s="113">
        <f t="shared" si="307"/>
        <v>3.7793201600000002</v>
      </c>
      <c r="Y416" s="186">
        <f t="shared" si="308"/>
        <v>0</v>
      </c>
      <c r="Z416" s="125" t="str">
        <f t="shared" si="305"/>
        <v>INCORPJ=</v>
      </c>
      <c r="AA416" s="118">
        <f t="shared" si="306"/>
        <v>45097</v>
      </c>
      <c r="AB416" s="4"/>
      <c r="AD416" s="171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296"/>
        <v>45078</v>
      </c>
      <c r="B417" s="113">
        <f t="shared" si="290"/>
        <v>1111.17876587</v>
      </c>
      <c r="C417" s="113">
        <f t="shared" si="302"/>
        <v>1039.53024297</v>
      </c>
      <c r="D417" s="114">
        <f t="shared" si="297"/>
        <v>6609.67</v>
      </c>
      <c r="E417" s="115">
        <f t="shared" si="286"/>
        <v>6649.99</v>
      </c>
      <c r="F417" s="116">
        <f t="shared" si="287"/>
        <v>45038</v>
      </c>
      <c r="G417" s="117">
        <f t="shared" si="291"/>
        <v>6.1001532602988906E-3</v>
      </c>
      <c r="H417" s="118">
        <f t="shared" si="303"/>
        <v>45097</v>
      </c>
      <c r="I417" s="118">
        <f t="shared" si="292"/>
        <v>45097</v>
      </c>
      <c r="J417" s="119">
        <f t="shared" si="298"/>
        <v>20</v>
      </c>
      <c r="K417" s="119">
        <f t="shared" si="288"/>
        <v>8</v>
      </c>
      <c r="L417" s="8">
        <f t="shared" si="299"/>
        <v>1.00243561</v>
      </c>
      <c r="M417" s="120">
        <f t="shared" si="289"/>
        <v>1.0071003300000001</v>
      </c>
      <c r="N417" s="120">
        <f t="shared" si="309"/>
        <v>1.0621796436256639</v>
      </c>
      <c r="O417" s="113">
        <f t="shared" si="285"/>
        <v>1.0647666899999999</v>
      </c>
      <c r="P417" s="113">
        <f t="shared" si="293"/>
        <v>1106.8571759599999</v>
      </c>
      <c r="Q417" s="11">
        <f t="shared" si="304"/>
        <v>0</v>
      </c>
      <c r="R417" s="30">
        <f t="shared" si="300"/>
        <v>0</v>
      </c>
      <c r="S417" s="8">
        <f t="shared" si="294"/>
        <v>0</v>
      </c>
      <c r="T417" s="122">
        <f t="shared" si="301"/>
        <v>0.13059999999999999</v>
      </c>
      <c r="U417" s="121">
        <f t="shared" si="284"/>
        <v>8</v>
      </c>
      <c r="V417" s="121">
        <v>252</v>
      </c>
      <c r="W417" s="120">
        <f t="shared" si="295"/>
        <v>1.003904379</v>
      </c>
      <c r="X417" s="113">
        <f t="shared" si="307"/>
        <v>4.3215899100000001</v>
      </c>
      <c r="Y417" s="186">
        <f t="shared" si="308"/>
        <v>0</v>
      </c>
      <c r="Z417" s="125" t="str">
        <f t="shared" si="305"/>
        <v>INCORPJ=</v>
      </c>
      <c r="AA417" s="118">
        <f t="shared" si="306"/>
        <v>45097</v>
      </c>
      <c r="AB417" s="4"/>
      <c r="AD417" s="171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296"/>
        <v>45079</v>
      </c>
      <c r="B418" s="113">
        <f t="shared" si="290"/>
        <v>1112.0582492600001</v>
      </c>
      <c r="C418" s="113">
        <f t="shared" si="302"/>
        <v>1039.53024297</v>
      </c>
      <c r="D418" s="114">
        <f t="shared" si="297"/>
        <v>6609.67</v>
      </c>
      <c r="E418" s="115">
        <f t="shared" si="286"/>
        <v>6649.99</v>
      </c>
      <c r="F418" s="116">
        <f t="shared" si="287"/>
        <v>45038</v>
      </c>
      <c r="G418" s="117">
        <f t="shared" si="291"/>
        <v>6.1001532602988906E-3</v>
      </c>
      <c r="H418" s="118">
        <f t="shared" si="303"/>
        <v>45097</v>
      </c>
      <c r="I418" s="118">
        <f t="shared" si="292"/>
        <v>45097</v>
      </c>
      <c r="J418" s="119">
        <f t="shared" si="298"/>
        <v>20</v>
      </c>
      <c r="K418" s="119">
        <f t="shared" si="288"/>
        <v>9</v>
      </c>
      <c r="L418" s="8">
        <f t="shared" si="299"/>
        <v>1.00274047</v>
      </c>
      <c r="M418" s="120">
        <f t="shared" si="289"/>
        <v>1.0071003300000001</v>
      </c>
      <c r="N418" s="120">
        <f t="shared" si="309"/>
        <v>1.0621796436256639</v>
      </c>
      <c r="O418" s="113">
        <f t="shared" si="285"/>
        <v>1.0650905100000001</v>
      </c>
      <c r="P418" s="113">
        <f t="shared" si="293"/>
        <v>1107.1937966400001</v>
      </c>
      <c r="Q418" s="11">
        <f t="shared" si="304"/>
        <v>0</v>
      </c>
      <c r="R418" s="30">
        <f t="shared" si="300"/>
        <v>0</v>
      </c>
      <c r="S418" s="8">
        <f t="shared" si="294"/>
        <v>0</v>
      </c>
      <c r="T418" s="122">
        <f t="shared" si="301"/>
        <v>0.13059999999999999</v>
      </c>
      <c r="U418" s="121">
        <f t="shared" si="284"/>
        <v>9</v>
      </c>
      <c r="V418" s="121">
        <v>252</v>
      </c>
      <c r="W418" s="120">
        <f t="shared" si="295"/>
        <v>1.0043934969999999</v>
      </c>
      <c r="X418" s="113">
        <f t="shared" si="307"/>
        <v>4.8644526199999998</v>
      </c>
      <c r="Y418" s="186">
        <f t="shared" si="308"/>
        <v>0</v>
      </c>
      <c r="Z418" s="125" t="str">
        <f t="shared" si="305"/>
        <v>INCORPJ=</v>
      </c>
      <c r="AA418" s="118">
        <f t="shared" si="306"/>
        <v>45097</v>
      </c>
      <c r="AB418" s="4"/>
      <c r="AD418" s="171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296"/>
        <v>45080</v>
      </c>
      <c r="B419" s="113">
        <f t="shared" si="290"/>
        <v>1112.9384299999999</v>
      </c>
      <c r="C419" s="113">
        <f t="shared" si="302"/>
        <v>1039.53024297</v>
      </c>
      <c r="D419" s="114">
        <f t="shared" si="297"/>
        <v>6609.67</v>
      </c>
      <c r="E419" s="115">
        <f t="shared" si="286"/>
        <v>6649.99</v>
      </c>
      <c r="F419" s="116">
        <f t="shared" si="287"/>
        <v>45038</v>
      </c>
      <c r="G419" s="117">
        <f t="shared" si="291"/>
        <v>6.1001532602988906E-3</v>
      </c>
      <c r="H419" s="118">
        <f t="shared" si="303"/>
        <v>45097</v>
      </c>
      <c r="I419" s="118">
        <f t="shared" si="292"/>
        <v>45097</v>
      </c>
      <c r="J419" s="119">
        <f t="shared" si="298"/>
        <v>20</v>
      </c>
      <c r="K419" s="119">
        <f t="shared" si="288"/>
        <v>10</v>
      </c>
      <c r="L419" s="8">
        <f t="shared" si="299"/>
        <v>1.00304543</v>
      </c>
      <c r="M419" s="120">
        <f t="shared" si="289"/>
        <v>1.0071003300000001</v>
      </c>
      <c r="N419" s="120">
        <f t="shared" si="309"/>
        <v>1.0621796436256639</v>
      </c>
      <c r="O419" s="113">
        <f t="shared" si="285"/>
        <v>1.0654144299999999</v>
      </c>
      <c r="P419" s="113">
        <f t="shared" si="293"/>
        <v>1107.5305212799999</v>
      </c>
      <c r="Q419" s="11">
        <f t="shared" si="304"/>
        <v>0</v>
      </c>
      <c r="R419" s="30">
        <f t="shared" si="300"/>
        <v>0</v>
      </c>
      <c r="S419" s="8">
        <f t="shared" si="294"/>
        <v>0</v>
      </c>
      <c r="T419" s="122">
        <f t="shared" si="301"/>
        <v>0.13059999999999999</v>
      </c>
      <c r="U419" s="121">
        <f t="shared" si="284"/>
        <v>10</v>
      </c>
      <c r="V419" s="121">
        <v>252</v>
      </c>
      <c r="W419" s="120">
        <f t="shared" si="295"/>
        <v>1.004882853</v>
      </c>
      <c r="X419" s="113">
        <f t="shared" si="307"/>
        <v>5.40790872</v>
      </c>
      <c r="Y419" s="186">
        <f t="shared" si="308"/>
        <v>0</v>
      </c>
      <c r="Z419" s="125" t="str">
        <f t="shared" si="305"/>
        <v>INCORPJ=</v>
      </c>
      <c r="AA419" s="118">
        <f t="shared" si="306"/>
        <v>45097</v>
      </c>
      <c r="AB419" s="4"/>
      <c r="AD419" s="171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296"/>
        <v>45081</v>
      </c>
      <c r="B420" s="113">
        <f t="shared" si="290"/>
        <v>1112.9384299999999</v>
      </c>
      <c r="C420" s="113">
        <f t="shared" si="302"/>
        <v>1039.53024297</v>
      </c>
      <c r="D420" s="114">
        <f t="shared" si="297"/>
        <v>6609.67</v>
      </c>
      <c r="E420" s="115">
        <f t="shared" si="286"/>
        <v>6649.99</v>
      </c>
      <c r="F420" s="116">
        <f t="shared" si="287"/>
        <v>45038</v>
      </c>
      <c r="G420" s="117">
        <f t="shared" si="291"/>
        <v>6.1001532602988906E-3</v>
      </c>
      <c r="H420" s="118">
        <f t="shared" si="303"/>
        <v>45097</v>
      </c>
      <c r="I420" s="118">
        <f t="shared" si="292"/>
        <v>45097</v>
      </c>
      <c r="J420" s="119">
        <f t="shared" si="298"/>
        <v>20</v>
      </c>
      <c r="K420" s="119">
        <f t="shared" si="288"/>
        <v>10</v>
      </c>
      <c r="L420" s="8">
        <f t="shared" si="299"/>
        <v>1.00304543</v>
      </c>
      <c r="M420" s="120">
        <f t="shared" si="289"/>
        <v>1.0071003300000001</v>
      </c>
      <c r="N420" s="120">
        <f t="shared" si="309"/>
        <v>1.0621796436256639</v>
      </c>
      <c r="O420" s="113">
        <f t="shared" si="285"/>
        <v>1.0654144299999999</v>
      </c>
      <c r="P420" s="113">
        <f t="shared" si="293"/>
        <v>1107.5305212799999</v>
      </c>
      <c r="Q420" s="11">
        <f t="shared" si="304"/>
        <v>0</v>
      </c>
      <c r="R420" s="30">
        <f t="shared" si="300"/>
        <v>0</v>
      </c>
      <c r="S420" s="8">
        <f t="shared" si="294"/>
        <v>0</v>
      </c>
      <c r="T420" s="122">
        <f t="shared" si="301"/>
        <v>0.13059999999999999</v>
      </c>
      <c r="U420" s="121">
        <f t="shared" si="284"/>
        <v>10</v>
      </c>
      <c r="V420" s="121">
        <v>252</v>
      </c>
      <c r="W420" s="120">
        <f t="shared" si="295"/>
        <v>1.004882853</v>
      </c>
      <c r="X420" s="113">
        <f t="shared" si="307"/>
        <v>5.40790872</v>
      </c>
      <c r="Y420" s="186">
        <f t="shared" si="308"/>
        <v>0</v>
      </c>
      <c r="Z420" s="125" t="str">
        <f t="shared" si="305"/>
        <v>INCORPJ=</v>
      </c>
      <c r="AA420" s="118">
        <f t="shared" si="306"/>
        <v>45097</v>
      </c>
      <c r="AB420" s="4"/>
      <c r="AD420" s="171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296"/>
        <v>45082</v>
      </c>
      <c r="B421" s="113">
        <f t="shared" si="290"/>
        <v>1112.9384299999999</v>
      </c>
      <c r="C421" s="113">
        <f t="shared" si="302"/>
        <v>1039.53024297</v>
      </c>
      <c r="D421" s="114">
        <f t="shared" si="297"/>
        <v>6609.67</v>
      </c>
      <c r="E421" s="115">
        <f t="shared" si="286"/>
        <v>6649.99</v>
      </c>
      <c r="F421" s="116">
        <f t="shared" si="287"/>
        <v>45038</v>
      </c>
      <c r="G421" s="117">
        <f t="shared" si="291"/>
        <v>6.1001532602988906E-3</v>
      </c>
      <c r="H421" s="118">
        <f t="shared" si="303"/>
        <v>45097</v>
      </c>
      <c r="I421" s="118">
        <f t="shared" si="292"/>
        <v>45097</v>
      </c>
      <c r="J421" s="119">
        <f t="shared" si="298"/>
        <v>20</v>
      </c>
      <c r="K421" s="119">
        <f t="shared" si="288"/>
        <v>10</v>
      </c>
      <c r="L421" s="8">
        <f t="shared" si="299"/>
        <v>1.00304543</v>
      </c>
      <c r="M421" s="120">
        <f t="shared" si="289"/>
        <v>1.0071003300000001</v>
      </c>
      <c r="N421" s="120">
        <f t="shared" si="309"/>
        <v>1.0621796436256639</v>
      </c>
      <c r="O421" s="113">
        <f t="shared" si="285"/>
        <v>1.0654144299999999</v>
      </c>
      <c r="P421" s="113">
        <f t="shared" si="293"/>
        <v>1107.5305212799999</v>
      </c>
      <c r="Q421" s="11">
        <f t="shared" si="304"/>
        <v>0</v>
      </c>
      <c r="R421" s="30">
        <f t="shared" si="300"/>
        <v>0</v>
      </c>
      <c r="S421" s="8">
        <f t="shared" si="294"/>
        <v>0</v>
      </c>
      <c r="T421" s="122">
        <f t="shared" si="301"/>
        <v>0.13059999999999999</v>
      </c>
      <c r="U421" s="121">
        <f t="shared" ref="U421:U484" si="310">IF(Q420&gt;0,1,IF(K421=K420,U420,U420+1))</f>
        <v>10</v>
      </c>
      <c r="V421" s="121">
        <v>252</v>
      </c>
      <c r="W421" s="120">
        <f t="shared" si="295"/>
        <v>1.004882853</v>
      </c>
      <c r="X421" s="113">
        <f t="shared" si="307"/>
        <v>5.40790872</v>
      </c>
      <c r="Y421" s="186">
        <f t="shared" si="308"/>
        <v>0</v>
      </c>
      <c r="Z421" s="125" t="str">
        <f t="shared" si="305"/>
        <v>INCORPJ=</v>
      </c>
      <c r="AA421" s="118">
        <f t="shared" si="306"/>
        <v>45097</v>
      </c>
      <c r="AB421" s="4"/>
      <c r="AD421" s="171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296"/>
        <v>45083</v>
      </c>
      <c r="B422" s="113">
        <f t="shared" si="290"/>
        <v>1113.8193200399999</v>
      </c>
      <c r="C422" s="113">
        <f t="shared" si="302"/>
        <v>1039.53024297</v>
      </c>
      <c r="D422" s="114">
        <f t="shared" si="297"/>
        <v>6609.67</v>
      </c>
      <c r="E422" s="115">
        <f t="shared" si="286"/>
        <v>6649.99</v>
      </c>
      <c r="F422" s="116">
        <f t="shared" si="287"/>
        <v>45038</v>
      </c>
      <c r="G422" s="117">
        <f t="shared" si="291"/>
        <v>6.1001532602988906E-3</v>
      </c>
      <c r="H422" s="118">
        <f t="shared" si="303"/>
        <v>45097</v>
      </c>
      <c r="I422" s="118">
        <f t="shared" si="292"/>
        <v>45097</v>
      </c>
      <c r="J422" s="119">
        <f t="shared" si="298"/>
        <v>20</v>
      </c>
      <c r="K422" s="119">
        <f t="shared" si="288"/>
        <v>11</v>
      </c>
      <c r="L422" s="8">
        <f t="shared" si="299"/>
        <v>1.0033504900000001</v>
      </c>
      <c r="M422" s="120">
        <f t="shared" si="289"/>
        <v>1.0071003300000001</v>
      </c>
      <c r="N422" s="120">
        <f t="shared" si="309"/>
        <v>1.0621796436256639</v>
      </c>
      <c r="O422" s="113">
        <f t="shared" si="285"/>
        <v>1.0657384599999999</v>
      </c>
      <c r="P422" s="113">
        <f t="shared" si="293"/>
        <v>1107.8673602599999</v>
      </c>
      <c r="Q422" s="11">
        <f t="shared" si="304"/>
        <v>0</v>
      </c>
      <c r="R422" s="30">
        <f t="shared" si="300"/>
        <v>0</v>
      </c>
      <c r="S422" s="8">
        <f t="shared" si="294"/>
        <v>0</v>
      </c>
      <c r="T422" s="122">
        <f t="shared" si="301"/>
        <v>0.13059999999999999</v>
      </c>
      <c r="U422" s="121">
        <f t="shared" si="310"/>
        <v>11</v>
      </c>
      <c r="V422" s="121">
        <v>252</v>
      </c>
      <c r="W422" s="120">
        <f t="shared" si="295"/>
        <v>1.0053724479999999</v>
      </c>
      <c r="X422" s="113">
        <f t="shared" si="307"/>
        <v>5.9519597800000001</v>
      </c>
      <c r="Y422" s="186">
        <f t="shared" si="308"/>
        <v>0</v>
      </c>
      <c r="Z422" s="125" t="str">
        <f t="shared" si="305"/>
        <v>INCORPJ=</v>
      </c>
      <c r="AA422" s="118">
        <f t="shared" si="306"/>
        <v>45097</v>
      </c>
      <c r="AB422" s="4"/>
      <c r="AD422" s="171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296"/>
        <v>45084</v>
      </c>
      <c r="B423" s="113">
        <f t="shared" si="290"/>
        <v>1114.7008873099999</v>
      </c>
      <c r="C423" s="113">
        <f t="shared" si="302"/>
        <v>1039.53024297</v>
      </c>
      <c r="D423" s="114">
        <f t="shared" si="297"/>
        <v>6609.67</v>
      </c>
      <c r="E423" s="115">
        <f t="shared" si="286"/>
        <v>6649.99</v>
      </c>
      <c r="F423" s="116">
        <f t="shared" si="287"/>
        <v>45038</v>
      </c>
      <c r="G423" s="117">
        <f t="shared" si="291"/>
        <v>6.1001532602988906E-3</v>
      </c>
      <c r="H423" s="118">
        <f t="shared" si="303"/>
        <v>45097</v>
      </c>
      <c r="I423" s="118">
        <f t="shared" si="292"/>
        <v>45097</v>
      </c>
      <c r="J423" s="119">
        <f t="shared" si="298"/>
        <v>20</v>
      </c>
      <c r="K423" s="119">
        <f t="shared" si="288"/>
        <v>12</v>
      </c>
      <c r="L423" s="8">
        <f t="shared" si="299"/>
        <v>1.0036556299999999</v>
      </c>
      <c r="M423" s="120">
        <f t="shared" si="289"/>
        <v>1.0071003300000001</v>
      </c>
      <c r="N423" s="120">
        <f t="shared" si="309"/>
        <v>1.0621796436256639</v>
      </c>
      <c r="O423" s="113">
        <f t="shared" si="285"/>
        <v>1.0660625699999999</v>
      </c>
      <c r="P423" s="113">
        <f t="shared" si="293"/>
        <v>1108.2042824099999</v>
      </c>
      <c r="Q423" s="11">
        <f t="shared" si="304"/>
        <v>0</v>
      </c>
      <c r="R423" s="30">
        <f t="shared" si="300"/>
        <v>0</v>
      </c>
      <c r="S423" s="8">
        <f t="shared" si="294"/>
        <v>0</v>
      </c>
      <c r="T423" s="122">
        <f t="shared" si="301"/>
        <v>0.13059999999999999</v>
      </c>
      <c r="U423" s="121">
        <f t="shared" si="310"/>
        <v>12</v>
      </c>
      <c r="V423" s="121">
        <v>252</v>
      </c>
      <c r="W423" s="120">
        <f t="shared" si="295"/>
        <v>1.005862281</v>
      </c>
      <c r="X423" s="113">
        <f t="shared" si="307"/>
        <v>6.4966049000000003</v>
      </c>
      <c r="Y423" s="186">
        <f t="shared" si="308"/>
        <v>0</v>
      </c>
      <c r="Z423" s="125" t="str">
        <f t="shared" si="305"/>
        <v>INCORPJ=</v>
      </c>
      <c r="AA423" s="118">
        <f t="shared" si="306"/>
        <v>45097</v>
      </c>
      <c r="AB423" s="4"/>
      <c r="AD423" s="171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296"/>
        <v>45085</v>
      </c>
      <c r="B424" s="113">
        <f t="shared" si="290"/>
        <v>1115.5831646700001</v>
      </c>
      <c r="C424" s="113">
        <f t="shared" si="302"/>
        <v>1039.53024297</v>
      </c>
      <c r="D424" s="114">
        <f t="shared" si="297"/>
        <v>6609.67</v>
      </c>
      <c r="E424" s="115">
        <f t="shared" si="286"/>
        <v>6649.99</v>
      </c>
      <c r="F424" s="116">
        <f t="shared" si="287"/>
        <v>45038</v>
      </c>
      <c r="G424" s="117">
        <f t="shared" si="291"/>
        <v>6.1001532602988906E-3</v>
      </c>
      <c r="H424" s="118">
        <f t="shared" si="303"/>
        <v>45097</v>
      </c>
      <c r="I424" s="118">
        <f t="shared" si="292"/>
        <v>45097</v>
      </c>
      <c r="J424" s="119">
        <f t="shared" si="298"/>
        <v>20</v>
      </c>
      <c r="K424" s="119">
        <f t="shared" si="288"/>
        <v>13</v>
      </c>
      <c r="L424" s="8">
        <f t="shared" si="299"/>
        <v>1.00396087</v>
      </c>
      <c r="M424" s="120">
        <f t="shared" si="289"/>
        <v>1.0071003300000001</v>
      </c>
      <c r="N424" s="120">
        <f t="shared" si="309"/>
        <v>1.0621796436256639</v>
      </c>
      <c r="O424" s="113">
        <f t="shared" si="285"/>
        <v>1.0663867899999999</v>
      </c>
      <c r="P424" s="113">
        <f t="shared" si="293"/>
        <v>1108.5413189000001</v>
      </c>
      <c r="Q424" s="11">
        <f t="shared" si="304"/>
        <v>0</v>
      </c>
      <c r="R424" s="30">
        <f t="shared" si="300"/>
        <v>0</v>
      </c>
      <c r="S424" s="8">
        <f t="shared" si="294"/>
        <v>0</v>
      </c>
      <c r="T424" s="122">
        <f t="shared" si="301"/>
        <v>0.13059999999999999</v>
      </c>
      <c r="U424" s="121">
        <f t="shared" si="310"/>
        <v>13</v>
      </c>
      <c r="V424" s="121">
        <v>252</v>
      </c>
      <c r="W424" s="120">
        <f t="shared" si="295"/>
        <v>1.006352353</v>
      </c>
      <c r="X424" s="113">
        <f t="shared" si="307"/>
        <v>7.0418457700000001</v>
      </c>
      <c r="Y424" s="186">
        <f t="shared" si="308"/>
        <v>0</v>
      </c>
      <c r="Z424" s="125" t="str">
        <f t="shared" si="305"/>
        <v>INCORPJ=</v>
      </c>
      <c r="AA424" s="118">
        <f t="shared" si="306"/>
        <v>45097</v>
      </c>
      <c r="AB424" s="4"/>
      <c r="AD424" s="171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296"/>
        <v>45086</v>
      </c>
      <c r="B425" s="113">
        <f t="shared" si="290"/>
        <v>1115.5831646700001</v>
      </c>
      <c r="C425" s="113">
        <f t="shared" si="302"/>
        <v>1039.53024297</v>
      </c>
      <c r="D425" s="114">
        <f t="shared" si="297"/>
        <v>6609.67</v>
      </c>
      <c r="E425" s="115">
        <f t="shared" si="286"/>
        <v>6649.99</v>
      </c>
      <c r="F425" s="116">
        <f t="shared" si="287"/>
        <v>45038</v>
      </c>
      <c r="G425" s="117">
        <f t="shared" si="291"/>
        <v>6.1001532602988906E-3</v>
      </c>
      <c r="H425" s="118">
        <f t="shared" si="303"/>
        <v>45097</v>
      </c>
      <c r="I425" s="118">
        <f t="shared" si="292"/>
        <v>45097</v>
      </c>
      <c r="J425" s="119">
        <f t="shared" si="298"/>
        <v>20</v>
      </c>
      <c r="K425" s="119">
        <f t="shared" si="288"/>
        <v>13</v>
      </c>
      <c r="L425" s="8">
        <f t="shared" si="299"/>
        <v>1.00396087</v>
      </c>
      <c r="M425" s="120">
        <f t="shared" si="289"/>
        <v>1.0071003300000001</v>
      </c>
      <c r="N425" s="120">
        <f t="shared" si="309"/>
        <v>1.0621796436256639</v>
      </c>
      <c r="O425" s="113">
        <f t="shared" ref="O425:O488" si="311">TRUNC(TRUNC((L425*N425),15),8)</f>
        <v>1.0663867899999999</v>
      </c>
      <c r="P425" s="113">
        <f t="shared" si="293"/>
        <v>1108.5413189000001</v>
      </c>
      <c r="Q425" s="11">
        <f t="shared" si="304"/>
        <v>0</v>
      </c>
      <c r="R425" s="30">
        <f t="shared" si="300"/>
        <v>0</v>
      </c>
      <c r="S425" s="8">
        <f t="shared" si="294"/>
        <v>0</v>
      </c>
      <c r="T425" s="122">
        <f t="shared" si="301"/>
        <v>0.13059999999999999</v>
      </c>
      <c r="U425" s="121">
        <f t="shared" si="310"/>
        <v>13</v>
      </c>
      <c r="V425" s="121">
        <v>252</v>
      </c>
      <c r="W425" s="120">
        <f t="shared" si="295"/>
        <v>1.006352353</v>
      </c>
      <c r="X425" s="113">
        <f t="shared" si="307"/>
        <v>7.0418457700000001</v>
      </c>
      <c r="Y425" s="186">
        <f t="shared" si="308"/>
        <v>0</v>
      </c>
      <c r="Z425" s="125" t="str">
        <f t="shared" si="305"/>
        <v>INCORPJ=</v>
      </c>
      <c r="AA425" s="118">
        <f t="shared" si="306"/>
        <v>45097</v>
      </c>
      <c r="AB425" s="4"/>
      <c r="AD425" s="171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296"/>
        <v>45087</v>
      </c>
      <c r="B426" s="113">
        <f t="shared" si="290"/>
        <v>1116.46615253</v>
      </c>
      <c r="C426" s="113">
        <f t="shared" si="302"/>
        <v>1039.53024297</v>
      </c>
      <c r="D426" s="114">
        <f t="shared" si="297"/>
        <v>6609.67</v>
      </c>
      <c r="E426" s="115">
        <f t="shared" ref="E426:E489" si="312">IF($K426=1,VLOOKUP($A425,$AO$10:$AS$131,4),E425)</f>
        <v>6649.99</v>
      </c>
      <c r="F426" s="116">
        <f t="shared" ref="F426:F489" si="313">IF($K426=1,VLOOKUP($A425,$AO$10:$AS$131,5),F425)</f>
        <v>45038</v>
      </c>
      <c r="G426" s="117">
        <f t="shared" si="291"/>
        <v>6.1001532602988906E-3</v>
      </c>
      <c r="H426" s="118">
        <f t="shared" si="303"/>
        <v>45097</v>
      </c>
      <c r="I426" s="118">
        <f t="shared" si="292"/>
        <v>45097</v>
      </c>
      <c r="J426" s="119">
        <f t="shared" si="298"/>
        <v>20</v>
      </c>
      <c r="K426" s="119">
        <f t="shared" ref="K426:K489" si="314">(J426-(NETWORKDAYS(A426,I426,AD$176:AD$502)-1))</f>
        <v>14</v>
      </c>
      <c r="L426" s="8">
        <f t="shared" si="299"/>
        <v>1.0042662099999999</v>
      </c>
      <c r="M426" s="120">
        <f t="shared" ref="M426:M489" si="315">IF(I426&gt;I425,L425,M425)</f>
        <v>1.0071003300000001</v>
      </c>
      <c r="N426" s="120">
        <f t="shared" si="309"/>
        <v>1.0621796436256639</v>
      </c>
      <c r="O426" s="113">
        <f t="shared" si="311"/>
        <v>1.0667111199999999</v>
      </c>
      <c r="P426" s="113">
        <f t="shared" si="293"/>
        <v>1108.87846975</v>
      </c>
      <c r="Q426" s="11">
        <f t="shared" si="304"/>
        <v>0</v>
      </c>
      <c r="R426" s="30">
        <f t="shared" si="300"/>
        <v>0</v>
      </c>
      <c r="S426" s="8">
        <f t="shared" si="294"/>
        <v>0</v>
      </c>
      <c r="T426" s="122">
        <f t="shared" si="301"/>
        <v>0.13059999999999999</v>
      </c>
      <c r="U426" s="121">
        <f t="shared" si="310"/>
        <v>14</v>
      </c>
      <c r="V426" s="121">
        <v>252</v>
      </c>
      <c r="W426" s="120">
        <f t="shared" si="295"/>
        <v>1.0068426640000001</v>
      </c>
      <c r="X426" s="113">
        <f t="shared" si="307"/>
        <v>7.5876827799999997</v>
      </c>
      <c r="Y426" s="186">
        <f t="shared" si="308"/>
        <v>0</v>
      </c>
      <c r="Z426" s="125" t="str">
        <f t="shared" si="305"/>
        <v>INCORPJ=</v>
      </c>
      <c r="AA426" s="118">
        <f t="shared" si="306"/>
        <v>45097</v>
      </c>
      <c r="AB426" s="4"/>
      <c r="AD426" s="171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296"/>
        <v>45088</v>
      </c>
      <c r="B427" s="113">
        <f t="shared" si="290"/>
        <v>1116.46615253</v>
      </c>
      <c r="C427" s="113">
        <f t="shared" si="302"/>
        <v>1039.53024297</v>
      </c>
      <c r="D427" s="114">
        <f t="shared" si="297"/>
        <v>6609.67</v>
      </c>
      <c r="E427" s="115">
        <f t="shared" si="312"/>
        <v>6649.99</v>
      </c>
      <c r="F427" s="116">
        <f t="shared" si="313"/>
        <v>45038</v>
      </c>
      <c r="G427" s="117">
        <f t="shared" si="291"/>
        <v>6.1001532602988906E-3</v>
      </c>
      <c r="H427" s="118">
        <f t="shared" si="303"/>
        <v>45097</v>
      </c>
      <c r="I427" s="118">
        <f t="shared" si="292"/>
        <v>45097</v>
      </c>
      <c r="J427" s="119">
        <f t="shared" si="298"/>
        <v>20</v>
      </c>
      <c r="K427" s="119">
        <f t="shared" si="314"/>
        <v>14</v>
      </c>
      <c r="L427" s="8">
        <f t="shared" si="299"/>
        <v>1.0042662099999999</v>
      </c>
      <c r="M427" s="120">
        <f t="shared" si="315"/>
        <v>1.0071003300000001</v>
      </c>
      <c r="N427" s="120">
        <f t="shared" si="309"/>
        <v>1.0621796436256639</v>
      </c>
      <c r="O427" s="113">
        <f t="shared" si="311"/>
        <v>1.0667111199999999</v>
      </c>
      <c r="P427" s="113">
        <f t="shared" si="293"/>
        <v>1108.87846975</v>
      </c>
      <c r="Q427" s="11">
        <f t="shared" si="304"/>
        <v>0</v>
      </c>
      <c r="R427" s="30">
        <f t="shared" si="300"/>
        <v>0</v>
      </c>
      <c r="S427" s="8">
        <f t="shared" si="294"/>
        <v>0</v>
      </c>
      <c r="T427" s="122">
        <f t="shared" si="301"/>
        <v>0.13059999999999999</v>
      </c>
      <c r="U427" s="121">
        <f t="shared" si="310"/>
        <v>14</v>
      </c>
      <c r="V427" s="121">
        <v>252</v>
      </c>
      <c r="W427" s="120">
        <f t="shared" si="295"/>
        <v>1.0068426640000001</v>
      </c>
      <c r="X427" s="113">
        <f t="shared" si="307"/>
        <v>7.5876827799999997</v>
      </c>
      <c r="Y427" s="186">
        <f t="shared" si="308"/>
        <v>0</v>
      </c>
      <c r="Z427" s="125" t="str">
        <f t="shared" si="305"/>
        <v>INCORPJ=</v>
      </c>
      <c r="AA427" s="118">
        <f t="shared" si="306"/>
        <v>45097</v>
      </c>
      <c r="AB427" s="4"/>
      <c r="AD427" s="171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296"/>
        <v>45089</v>
      </c>
      <c r="B428" s="113">
        <f t="shared" si="290"/>
        <v>1116.46615253</v>
      </c>
      <c r="C428" s="113">
        <f t="shared" si="302"/>
        <v>1039.53024297</v>
      </c>
      <c r="D428" s="114">
        <f t="shared" si="297"/>
        <v>6609.67</v>
      </c>
      <c r="E428" s="115">
        <f t="shared" si="312"/>
        <v>6649.99</v>
      </c>
      <c r="F428" s="116">
        <f t="shared" si="313"/>
        <v>45038</v>
      </c>
      <c r="G428" s="117">
        <f t="shared" si="291"/>
        <v>6.1001532602988906E-3</v>
      </c>
      <c r="H428" s="118">
        <f t="shared" si="303"/>
        <v>45097</v>
      </c>
      <c r="I428" s="118">
        <f t="shared" si="292"/>
        <v>45097</v>
      </c>
      <c r="J428" s="119">
        <f t="shared" si="298"/>
        <v>20</v>
      </c>
      <c r="K428" s="119">
        <f t="shared" si="314"/>
        <v>14</v>
      </c>
      <c r="L428" s="8">
        <f t="shared" si="299"/>
        <v>1.0042662099999999</v>
      </c>
      <c r="M428" s="120">
        <f t="shared" si="315"/>
        <v>1.0071003300000001</v>
      </c>
      <c r="N428" s="120">
        <f t="shared" si="309"/>
        <v>1.0621796436256639</v>
      </c>
      <c r="O428" s="113">
        <f t="shared" si="311"/>
        <v>1.0667111199999999</v>
      </c>
      <c r="P428" s="113">
        <f t="shared" si="293"/>
        <v>1108.87846975</v>
      </c>
      <c r="Q428" s="11">
        <f t="shared" si="304"/>
        <v>0</v>
      </c>
      <c r="R428" s="30">
        <f t="shared" si="300"/>
        <v>0</v>
      </c>
      <c r="S428" s="8">
        <f t="shared" si="294"/>
        <v>0</v>
      </c>
      <c r="T428" s="122">
        <f t="shared" si="301"/>
        <v>0.13059999999999999</v>
      </c>
      <c r="U428" s="121">
        <f t="shared" si="310"/>
        <v>14</v>
      </c>
      <c r="V428" s="121">
        <v>252</v>
      </c>
      <c r="W428" s="120">
        <f t="shared" si="295"/>
        <v>1.0068426640000001</v>
      </c>
      <c r="X428" s="113">
        <f t="shared" si="307"/>
        <v>7.5876827799999997</v>
      </c>
      <c r="Y428" s="186">
        <f t="shared" si="308"/>
        <v>0</v>
      </c>
      <c r="Z428" s="125" t="str">
        <f t="shared" si="305"/>
        <v>INCORPJ=</v>
      </c>
      <c r="AA428" s="118">
        <f t="shared" si="306"/>
        <v>45097</v>
      </c>
      <c r="AB428" s="4"/>
      <c r="AD428" s="171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296"/>
        <v>45090</v>
      </c>
      <c r="B429" s="113">
        <f t="shared" si="290"/>
        <v>1117.3498187600001</v>
      </c>
      <c r="C429" s="113">
        <f t="shared" si="302"/>
        <v>1039.53024297</v>
      </c>
      <c r="D429" s="114">
        <f t="shared" si="297"/>
        <v>6609.67</v>
      </c>
      <c r="E429" s="115">
        <f t="shared" si="312"/>
        <v>6649.99</v>
      </c>
      <c r="F429" s="116">
        <f t="shared" si="313"/>
        <v>45038</v>
      </c>
      <c r="G429" s="117">
        <f t="shared" si="291"/>
        <v>6.1001532602988906E-3</v>
      </c>
      <c r="H429" s="118">
        <f t="shared" si="303"/>
        <v>45097</v>
      </c>
      <c r="I429" s="118">
        <f t="shared" si="292"/>
        <v>45097</v>
      </c>
      <c r="J429" s="119">
        <f t="shared" si="298"/>
        <v>20</v>
      </c>
      <c r="K429" s="119">
        <f t="shared" si="314"/>
        <v>15</v>
      </c>
      <c r="L429" s="8">
        <f t="shared" si="299"/>
        <v>1.00457163</v>
      </c>
      <c r="M429" s="120">
        <f t="shared" si="315"/>
        <v>1.0071003300000001</v>
      </c>
      <c r="N429" s="120">
        <f t="shared" si="309"/>
        <v>1.0621796436256639</v>
      </c>
      <c r="O429" s="113">
        <f t="shared" si="311"/>
        <v>1.0670355300000001</v>
      </c>
      <c r="P429" s="113">
        <f t="shared" si="293"/>
        <v>1109.2157037500001</v>
      </c>
      <c r="Q429" s="11">
        <f t="shared" si="304"/>
        <v>0</v>
      </c>
      <c r="R429" s="30">
        <f t="shared" si="300"/>
        <v>0</v>
      </c>
      <c r="S429" s="8">
        <f t="shared" si="294"/>
        <v>0</v>
      </c>
      <c r="T429" s="122">
        <f t="shared" si="301"/>
        <v>0.13059999999999999</v>
      </c>
      <c r="U429" s="121">
        <f t="shared" si="310"/>
        <v>15</v>
      </c>
      <c r="V429" s="121">
        <v>252</v>
      </c>
      <c r="W429" s="120">
        <f t="shared" si="295"/>
        <v>1.0073332129999999</v>
      </c>
      <c r="X429" s="113">
        <f t="shared" si="307"/>
        <v>8.1341150100000004</v>
      </c>
      <c r="Y429" s="186">
        <f t="shared" si="308"/>
        <v>0</v>
      </c>
      <c r="Z429" s="125" t="str">
        <f t="shared" si="305"/>
        <v>INCORPJ=</v>
      </c>
      <c r="AA429" s="118">
        <f t="shared" si="306"/>
        <v>45097</v>
      </c>
      <c r="AB429" s="4"/>
      <c r="AD429" s="171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296"/>
        <v>45091</v>
      </c>
      <c r="B430" s="113">
        <f t="shared" si="290"/>
        <v>1118.2341973999999</v>
      </c>
      <c r="C430" s="113">
        <f t="shared" si="302"/>
        <v>1039.53024297</v>
      </c>
      <c r="D430" s="114">
        <f t="shared" si="297"/>
        <v>6609.67</v>
      </c>
      <c r="E430" s="115">
        <f t="shared" si="312"/>
        <v>6649.99</v>
      </c>
      <c r="F430" s="116">
        <f t="shared" si="313"/>
        <v>45038</v>
      </c>
      <c r="G430" s="117">
        <f t="shared" si="291"/>
        <v>6.1001532602988906E-3</v>
      </c>
      <c r="H430" s="118">
        <f t="shared" si="303"/>
        <v>45097</v>
      </c>
      <c r="I430" s="118">
        <f t="shared" si="292"/>
        <v>45097</v>
      </c>
      <c r="J430" s="119">
        <f t="shared" si="298"/>
        <v>20</v>
      </c>
      <c r="K430" s="119">
        <f t="shared" si="314"/>
        <v>16</v>
      </c>
      <c r="L430" s="8">
        <f t="shared" si="299"/>
        <v>1.00487715</v>
      </c>
      <c r="M430" s="120">
        <f t="shared" si="315"/>
        <v>1.0071003300000001</v>
      </c>
      <c r="N430" s="120">
        <f t="shared" si="309"/>
        <v>1.0621796436256639</v>
      </c>
      <c r="O430" s="113">
        <f t="shared" si="311"/>
        <v>1.06736005</v>
      </c>
      <c r="P430" s="113">
        <f t="shared" si="293"/>
        <v>1109.55305211</v>
      </c>
      <c r="Q430" s="11">
        <f t="shared" si="304"/>
        <v>0</v>
      </c>
      <c r="R430" s="30">
        <f t="shared" si="300"/>
        <v>0</v>
      </c>
      <c r="S430" s="8">
        <f t="shared" si="294"/>
        <v>0</v>
      </c>
      <c r="T430" s="122">
        <f t="shared" si="301"/>
        <v>0.13059999999999999</v>
      </c>
      <c r="U430" s="121">
        <f t="shared" si="310"/>
        <v>16</v>
      </c>
      <c r="V430" s="121">
        <v>252</v>
      </c>
      <c r="W430" s="120">
        <f t="shared" si="295"/>
        <v>1.007824002</v>
      </c>
      <c r="X430" s="113">
        <f t="shared" si="307"/>
        <v>8.6811452899999999</v>
      </c>
      <c r="Y430" s="186">
        <f t="shared" si="308"/>
        <v>0</v>
      </c>
      <c r="Z430" s="125" t="str">
        <f t="shared" si="305"/>
        <v>INCORPJ=</v>
      </c>
      <c r="AA430" s="118">
        <f t="shared" si="306"/>
        <v>45097</v>
      </c>
      <c r="AB430" s="4"/>
      <c r="AD430" s="171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296"/>
        <v>45092</v>
      </c>
      <c r="B431" s="113">
        <f t="shared" si="290"/>
        <v>1119.11926677</v>
      </c>
      <c r="C431" s="113">
        <f t="shared" si="302"/>
        <v>1039.53024297</v>
      </c>
      <c r="D431" s="114">
        <f t="shared" si="297"/>
        <v>6609.67</v>
      </c>
      <c r="E431" s="115">
        <f t="shared" si="312"/>
        <v>6649.99</v>
      </c>
      <c r="F431" s="116">
        <f t="shared" si="313"/>
        <v>45038</v>
      </c>
      <c r="G431" s="117">
        <f t="shared" si="291"/>
        <v>6.1001532602988906E-3</v>
      </c>
      <c r="H431" s="118">
        <f t="shared" si="303"/>
        <v>45097</v>
      </c>
      <c r="I431" s="118">
        <f t="shared" si="292"/>
        <v>45097</v>
      </c>
      <c r="J431" s="119">
        <f t="shared" si="298"/>
        <v>20</v>
      </c>
      <c r="K431" s="119">
        <f t="shared" si="314"/>
        <v>17</v>
      </c>
      <c r="L431" s="8">
        <f t="shared" si="299"/>
        <v>1.0051827600000001</v>
      </c>
      <c r="M431" s="120">
        <f t="shared" si="315"/>
        <v>1.0071003300000001</v>
      </c>
      <c r="N431" s="120">
        <f t="shared" si="309"/>
        <v>1.0621796436256639</v>
      </c>
      <c r="O431" s="113">
        <f t="shared" si="311"/>
        <v>1.0676846600000001</v>
      </c>
      <c r="P431" s="113">
        <f t="shared" si="293"/>
        <v>1109.89049402</v>
      </c>
      <c r="Q431" s="11">
        <f t="shared" si="304"/>
        <v>0</v>
      </c>
      <c r="R431" s="30">
        <f t="shared" si="300"/>
        <v>0</v>
      </c>
      <c r="S431" s="8">
        <f t="shared" si="294"/>
        <v>0</v>
      </c>
      <c r="T431" s="122">
        <f t="shared" si="301"/>
        <v>0.13059999999999999</v>
      </c>
      <c r="U431" s="121">
        <f t="shared" si="310"/>
        <v>17</v>
      </c>
      <c r="V431" s="121">
        <v>252</v>
      </c>
      <c r="W431" s="120">
        <f t="shared" si="295"/>
        <v>1.0083150299999999</v>
      </c>
      <c r="X431" s="113">
        <f t="shared" si="307"/>
        <v>9.2287727499999992</v>
      </c>
      <c r="Y431" s="186">
        <f t="shared" si="308"/>
        <v>0</v>
      </c>
      <c r="Z431" s="125" t="str">
        <f t="shared" si="305"/>
        <v>INCORPJ=</v>
      </c>
      <c r="AA431" s="118">
        <f t="shared" si="306"/>
        <v>45097</v>
      </c>
      <c r="AB431" s="4"/>
      <c r="AD431" s="171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296"/>
        <v>45093</v>
      </c>
      <c r="B432" s="113">
        <f t="shared" si="290"/>
        <v>1120.00503774</v>
      </c>
      <c r="C432" s="113">
        <f t="shared" si="302"/>
        <v>1039.53024297</v>
      </c>
      <c r="D432" s="114">
        <f t="shared" si="297"/>
        <v>6609.67</v>
      </c>
      <c r="E432" s="115">
        <f t="shared" si="312"/>
        <v>6649.99</v>
      </c>
      <c r="F432" s="116">
        <f t="shared" si="313"/>
        <v>45038</v>
      </c>
      <c r="G432" s="117">
        <f t="shared" si="291"/>
        <v>6.1001532602988906E-3</v>
      </c>
      <c r="H432" s="118">
        <f t="shared" si="303"/>
        <v>45097</v>
      </c>
      <c r="I432" s="118">
        <f t="shared" si="292"/>
        <v>45097</v>
      </c>
      <c r="J432" s="119">
        <f t="shared" si="298"/>
        <v>20</v>
      </c>
      <c r="K432" s="119">
        <f t="shared" si="314"/>
        <v>18</v>
      </c>
      <c r="L432" s="8">
        <f t="shared" si="299"/>
        <v>1.00548846</v>
      </c>
      <c r="M432" s="120">
        <f t="shared" si="315"/>
        <v>1.0071003300000001</v>
      </c>
      <c r="N432" s="120">
        <f t="shared" si="309"/>
        <v>1.0621796436256639</v>
      </c>
      <c r="O432" s="113">
        <f t="shared" si="311"/>
        <v>1.06800937</v>
      </c>
      <c r="P432" s="113">
        <f t="shared" si="293"/>
        <v>1110.22803989</v>
      </c>
      <c r="Q432" s="11">
        <f t="shared" si="304"/>
        <v>0</v>
      </c>
      <c r="R432" s="30">
        <f t="shared" si="300"/>
        <v>0</v>
      </c>
      <c r="S432" s="8">
        <f t="shared" si="294"/>
        <v>0</v>
      </c>
      <c r="T432" s="122">
        <f t="shared" si="301"/>
        <v>0.13059999999999999</v>
      </c>
      <c r="U432" s="121">
        <f t="shared" si="310"/>
        <v>18</v>
      </c>
      <c r="V432" s="121">
        <v>252</v>
      </c>
      <c r="W432" s="120">
        <f t="shared" si="295"/>
        <v>1.008806297</v>
      </c>
      <c r="X432" s="113">
        <f t="shared" si="307"/>
        <v>9.7769978500000008</v>
      </c>
      <c r="Y432" s="186">
        <f t="shared" si="308"/>
        <v>0</v>
      </c>
      <c r="Z432" s="125" t="str">
        <f t="shared" si="305"/>
        <v>INCORPJ=</v>
      </c>
      <c r="AA432" s="118">
        <f t="shared" si="306"/>
        <v>45097</v>
      </c>
      <c r="AB432" s="4"/>
      <c r="AD432" s="171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5" x14ac:dyDescent="0.2">
      <c r="A433" s="112">
        <f t="shared" si="296"/>
        <v>45094</v>
      </c>
      <c r="B433" s="113">
        <f t="shared" si="290"/>
        <v>1120.8915106999998</v>
      </c>
      <c r="C433" s="113">
        <f t="shared" si="302"/>
        <v>1039.53024297</v>
      </c>
      <c r="D433" s="114">
        <f t="shared" si="297"/>
        <v>6609.67</v>
      </c>
      <c r="E433" s="115">
        <f t="shared" si="312"/>
        <v>6649.99</v>
      </c>
      <c r="F433" s="116">
        <f t="shared" si="313"/>
        <v>45038</v>
      </c>
      <c r="G433" s="117">
        <f t="shared" si="291"/>
        <v>6.1001532602988906E-3</v>
      </c>
      <c r="H433" s="118">
        <f t="shared" si="303"/>
        <v>45097</v>
      </c>
      <c r="I433" s="118">
        <f t="shared" si="292"/>
        <v>45097</v>
      </c>
      <c r="J433" s="119">
        <f t="shared" si="298"/>
        <v>20</v>
      </c>
      <c r="K433" s="119">
        <f t="shared" si="314"/>
        <v>19</v>
      </c>
      <c r="L433" s="8">
        <f t="shared" si="299"/>
        <v>1.0057942600000001</v>
      </c>
      <c r="M433" s="120">
        <f t="shared" si="315"/>
        <v>1.0071003300000001</v>
      </c>
      <c r="N433" s="120">
        <f t="shared" si="309"/>
        <v>1.0621796436256639</v>
      </c>
      <c r="O433" s="113">
        <f t="shared" si="311"/>
        <v>1.0683341799999999</v>
      </c>
      <c r="P433" s="113">
        <f t="shared" si="293"/>
        <v>1110.5656896999999</v>
      </c>
      <c r="Q433" s="11">
        <f t="shared" si="304"/>
        <v>0</v>
      </c>
      <c r="R433" s="30">
        <f t="shared" si="300"/>
        <v>0</v>
      </c>
      <c r="S433" s="8">
        <f t="shared" si="294"/>
        <v>0</v>
      </c>
      <c r="T433" s="122">
        <f t="shared" si="301"/>
        <v>0.13059999999999999</v>
      </c>
      <c r="U433" s="121">
        <f t="shared" si="310"/>
        <v>19</v>
      </c>
      <c r="V433" s="121">
        <v>252</v>
      </c>
      <c r="W433" s="120">
        <f t="shared" si="295"/>
        <v>1.0092978029999999</v>
      </c>
      <c r="X433" s="113">
        <f t="shared" si="307"/>
        <v>10.325820999999999</v>
      </c>
      <c r="Y433" s="186">
        <f t="shared" si="308"/>
        <v>0</v>
      </c>
      <c r="Z433" s="125" t="str">
        <f t="shared" si="305"/>
        <v>INCORPJ=</v>
      </c>
      <c r="AA433" s="118">
        <f t="shared" si="306"/>
        <v>45097</v>
      </c>
      <c r="AB433" s="4"/>
      <c r="AD433" s="171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5" x14ac:dyDescent="0.2">
      <c r="A434" s="112">
        <f t="shared" si="296"/>
        <v>45095</v>
      </c>
      <c r="B434" s="113">
        <f t="shared" si="290"/>
        <v>1120.8915106999998</v>
      </c>
      <c r="C434" s="113">
        <f t="shared" si="302"/>
        <v>1039.53024297</v>
      </c>
      <c r="D434" s="114">
        <f t="shared" si="297"/>
        <v>6609.67</v>
      </c>
      <c r="E434" s="115">
        <f t="shared" si="312"/>
        <v>6649.99</v>
      </c>
      <c r="F434" s="116">
        <f t="shared" si="313"/>
        <v>45038</v>
      </c>
      <c r="G434" s="117">
        <f t="shared" si="291"/>
        <v>6.1001532602988906E-3</v>
      </c>
      <c r="H434" s="118">
        <f t="shared" si="303"/>
        <v>45097</v>
      </c>
      <c r="I434" s="118">
        <f t="shared" si="292"/>
        <v>45097</v>
      </c>
      <c r="J434" s="119">
        <f t="shared" si="298"/>
        <v>20</v>
      </c>
      <c r="K434" s="119">
        <f t="shared" si="314"/>
        <v>19</v>
      </c>
      <c r="L434" s="8">
        <f t="shared" si="299"/>
        <v>1.0057942600000001</v>
      </c>
      <c r="M434" s="120">
        <f t="shared" si="315"/>
        <v>1.0071003300000001</v>
      </c>
      <c r="N434" s="120">
        <f t="shared" si="309"/>
        <v>1.0621796436256639</v>
      </c>
      <c r="O434" s="113">
        <f t="shared" si="311"/>
        <v>1.0683341799999999</v>
      </c>
      <c r="P434" s="113">
        <f t="shared" si="293"/>
        <v>1110.5656896999999</v>
      </c>
      <c r="Q434" s="11">
        <f t="shared" si="304"/>
        <v>0</v>
      </c>
      <c r="R434" s="30">
        <f t="shared" si="300"/>
        <v>0</v>
      </c>
      <c r="S434" s="8">
        <f t="shared" si="294"/>
        <v>0</v>
      </c>
      <c r="T434" s="122">
        <f t="shared" si="301"/>
        <v>0.13059999999999999</v>
      </c>
      <c r="U434" s="121">
        <f t="shared" si="310"/>
        <v>19</v>
      </c>
      <c r="V434" s="121">
        <v>252</v>
      </c>
      <c r="W434" s="120">
        <f t="shared" si="295"/>
        <v>1.0092978029999999</v>
      </c>
      <c r="X434" s="113">
        <f t="shared" si="307"/>
        <v>10.325820999999999</v>
      </c>
      <c r="Y434" s="186">
        <f t="shared" si="308"/>
        <v>0</v>
      </c>
      <c r="Z434" s="125" t="str">
        <f t="shared" si="305"/>
        <v>INCORPJ=</v>
      </c>
      <c r="AA434" s="118">
        <f t="shared" si="306"/>
        <v>45097</v>
      </c>
      <c r="AB434" s="4"/>
      <c r="AD434" s="171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5" x14ac:dyDescent="0.2">
      <c r="A435" s="112">
        <f t="shared" si="296"/>
        <v>45096</v>
      </c>
      <c r="B435" s="113">
        <f t="shared" si="290"/>
        <v>1120.8915106999998</v>
      </c>
      <c r="C435" s="113">
        <f t="shared" si="302"/>
        <v>1039.53024297</v>
      </c>
      <c r="D435" s="114">
        <f t="shared" si="297"/>
        <v>6609.67</v>
      </c>
      <c r="E435" s="115">
        <f t="shared" si="312"/>
        <v>6649.99</v>
      </c>
      <c r="F435" s="116">
        <f t="shared" si="313"/>
        <v>45038</v>
      </c>
      <c r="G435" s="117">
        <f t="shared" si="291"/>
        <v>6.1001532602988906E-3</v>
      </c>
      <c r="H435" s="118">
        <f t="shared" si="303"/>
        <v>45097</v>
      </c>
      <c r="I435" s="118">
        <f t="shared" si="292"/>
        <v>45097</v>
      </c>
      <c r="J435" s="119">
        <f t="shared" si="298"/>
        <v>20</v>
      </c>
      <c r="K435" s="119">
        <f t="shared" si="314"/>
        <v>19</v>
      </c>
      <c r="L435" s="8">
        <f t="shared" si="299"/>
        <v>1.0057942600000001</v>
      </c>
      <c r="M435" s="120">
        <f t="shared" si="315"/>
        <v>1.0071003300000001</v>
      </c>
      <c r="N435" s="120">
        <f t="shared" si="309"/>
        <v>1.0621796436256639</v>
      </c>
      <c r="O435" s="113">
        <f t="shared" si="311"/>
        <v>1.0683341799999999</v>
      </c>
      <c r="P435" s="113">
        <f t="shared" si="293"/>
        <v>1110.5656896999999</v>
      </c>
      <c r="Q435" s="11">
        <f t="shared" si="304"/>
        <v>0</v>
      </c>
      <c r="R435" s="30">
        <f t="shared" si="300"/>
        <v>0</v>
      </c>
      <c r="S435" s="8">
        <f t="shared" si="294"/>
        <v>0</v>
      </c>
      <c r="T435" s="122">
        <f t="shared" si="301"/>
        <v>0.13059999999999999</v>
      </c>
      <c r="U435" s="121">
        <f t="shared" si="310"/>
        <v>19</v>
      </c>
      <c r="V435" s="121">
        <v>252</v>
      </c>
      <c r="W435" s="120">
        <f t="shared" si="295"/>
        <v>1.0092978029999999</v>
      </c>
      <c r="X435" s="113">
        <f t="shared" si="307"/>
        <v>10.325820999999999</v>
      </c>
      <c r="Y435" s="186">
        <f t="shared" si="308"/>
        <v>0</v>
      </c>
      <c r="Z435" s="125" t="str">
        <f t="shared" si="305"/>
        <v>INCORPJ=</v>
      </c>
      <c r="AA435" s="118">
        <f t="shared" si="306"/>
        <v>45097</v>
      </c>
      <c r="AB435" s="4"/>
      <c r="AD435" s="171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5" x14ac:dyDescent="0.2">
      <c r="A436" s="112">
        <f t="shared" si="296"/>
        <v>45097</v>
      </c>
      <c r="B436" s="113">
        <f t="shared" si="290"/>
        <v>1121.7786871599999</v>
      </c>
      <c r="C436" s="113">
        <f t="shared" si="302"/>
        <v>1039.53024297</v>
      </c>
      <c r="D436" s="114">
        <f t="shared" si="297"/>
        <v>6609.67</v>
      </c>
      <c r="E436" s="115">
        <f t="shared" si="312"/>
        <v>6649.99</v>
      </c>
      <c r="F436" s="116">
        <f t="shared" si="313"/>
        <v>45038</v>
      </c>
      <c r="G436" s="117">
        <f t="shared" si="291"/>
        <v>6.1001532602988906E-3</v>
      </c>
      <c r="H436" s="118">
        <f t="shared" si="303"/>
        <v>45127</v>
      </c>
      <c r="I436" s="118">
        <f t="shared" si="292"/>
        <v>45097</v>
      </c>
      <c r="J436" s="119">
        <f t="shared" si="298"/>
        <v>20</v>
      </c>
      <c r="K436" s="119">
        <f t="shared" si="314"/>
        <v>20</v>
      </c>
      <c r="L436" s="8">
        <f t="shared" si="299"/>
        <v>1.00610015</v>
      </c>
      <c r="M436" s="120">
        <f t="shared" si="315"/>
        <v>1.0071003300000001</v>
      </c>
      <c r="N436" s="120">
        <f t="shared" si="309"/>
        <v>1.0621796436256639</v>
      </c>
      <c r="O436" s="113">
        <f t="shared" si="311"/>
        <v>1.0686590899999999</v>
      </c>
      <c r="P436" s="113">
        <f t="shared" si="293"/>
        <v>1110.90344347</v>
      </c>
      <c r="Q436" s="11">
        <f t="shared" si="304"/>
        <v>14</v>
      </c>
      <c r="R436" s="30">
        <f t="shared" si="300"/>
        <v>0</v>
      </c>
      <c r="S436" s="8">
        <f t="shared" si="294"/>
        <v>0</v>
      </c>
      <c r="T436" s="122">
        <f t="shared" si="301"/>
        <v>0.13059999999999999</v>
      </c>
      <c r="U436" s="121">
        <f t="shared" si="310"/>
        <v>20</v>
      </c>
      <c r="V436" s="121">
        <v>252</v>
      </c>
      <c r="W436" s="120">
        <f t="shared" si="295"/>
        <v>1.009789549</v>
      </c>
      <c r="X436" s="113">
        <f t="shared" si="307"/>
        <v>10.87524369</v>
      </c>
      <c r="Y436" s="186">
        <f t="shared" si="308"/>
        <v>0</v>
      </c>
      <c r="Z436" s="125" t="str">
        <f t="shared" si="305"/>
        <v>INCORPJ=</v>
      </c>
      <c r="AA436" s="118">
        <f t="shared" si="306"/>
        <v>45097</v>
      </c>
      <c r="AB436" s="4"/>
      <c r="AD436" s="171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" x14ac:dyDescent="0.2">
      <c r="A437" s="112">
        <f t="shared" si="296"/>
        <v>45098</v>
      </c>
      <c r="B437" s="113">
        <f t="shared" si="290"/>
        <v>1122.4423980399999</v>
      </c>
      <c r="C437" s="113">
        <f t="shared" si="302"/>
        <v>1049.7067752200001</v>
      </c>
      <c r="D437" s="114">
        <f t="shared" si="297"/>
        <v>6649.99</v>
      </c>
      <c r="E437" s="115">
        <f t="shared" si="312"/>
        <v>6665.28</v>
      </c>
      <c r="F437" s="116">
        <f t="shared" si="313"/>
        <v>45066</v>
      </c>
      <c r="G437" s="117">
        <f t="shared" si="291"/>
        <v>2.2992515778219591E-3</v>
      </c>
      <c r="H437" s="118">
        <f t="shared" si="303"/>
        <v>45127</v>
      </c>
      <c r="I437" s="118">
        <f t="shared" si="292"/>
        <v>45127</v>
      </c>
      <c r="J437" s="119">
        <f t="shared" si="298"/>
        <v>22</v>
      </c>
      <c r="K437" s="119">
        <f t="shared" si="314"/>
        <v>1</v>
      </c>
      <c r="L437" s="8">
        <f t="shared" si="299"/>
        <v>1.00010439</v>
      </c>
      <c r="M437" s="120">
        <f t="shared" si="315"/>
        <v>1.00610015</v>
      </c>
      <c r="N437" s="120">
        <f t="shared" si="309"/>
        <v>1.068659098778727</v>
      </c>
      <c r="O437" s="113">
        <f t="shared" si="311"/>
        <v>1.06877065</v>
      </c>
      <c r="P437" s="113">
        <f t="shared" si="293"/>
        <v>1121.8957924599999</v>
      </c>
      <c r="Q437" s="11">
        <f t="shared" si="304"/>
        <v>0</v>
      </c>
      <c r="R437" s="30">
        <f t="shared" si="300"/>
        <v>0</v>
      </c>
      <c r="S437" s="8">
        <f t="shared" si="294"/>
        <v>0</v>
      </c>
      <c r="T437" s="122">
        <f t="shared" si="301"/>
        <v>0.13059999999999999</v>
      </c>
      <c r="U437" s="121">
        <f t="shared" si="310"/>
        <v>1</v>
      </c>
      <c r="V437" s="121">
        <v>252</v>
      </c>
      <c r="W437" s="120">
        <f t="shared" si="295"/>
        <v>1.000487216</v>
      </c>
      <c r="X437" s="113">
        <f t="shared" si="307"/>
        <v>0.54660558000000004</v>
      </c>
      <c r="Y437" s="186">
        <f t="shared" si="308"/>
        <v>0</v>
      </c>
      <c r="Z437" s="125" t="str">
        <f t="shared" si="305"/>
        <v>INCORPJ=</v>
      </c>
      <c r="AA437" s="118">
        <f t="shared" si="306"/>
        <v>45127</v>
      </c>
      <c r="AB437" s="4"/>
      <c r="AD437" s="171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5" x14ac:dyDescent="0.2">
      <c r="A438" s="112">
        <f t="shared" si="296"/>
        <v>45099</v>
      </c>
      <c r="B438" s="113">
        <f t="shared" si="290"/>
        <v>1123.10650994</v>
      </c>
      <c r="C438" s="113">
        <f t="shared" si="302"/>
        <v>1049.7067752200001</v>
      </c>
      <c r="D438" s="114">
        <f t="shared" si="297"/>
        <v>6649.99</v>
      </c>
      <c r="E438" s="115">
        <f t="shared" si="312"/>
        <v>6665.28</v>
      </c>
      <c r="F438" s="116">
        <f t="shared" si="313"/>
        <v>45066</v>
      </c>
      <c r="G438" s="117">
        <f t="shared" si="291"/>
        <v>2.2992515778219591E-3</v>
      </c>
      <c r="H438" s="118">
        <f t="shared" si="303"/>
        <v>45127</v>
      </c>
      <c r="I438" s="118">
        <f t="shared" si="292"/>
        <v>45127</v>
      </c>
      <c r="J438" s="119">
        <f t="shared" si="298"/>
        <v>22</v>
      </c>
      <c r="K438" s="119">
        <f t="shared" si="314"/>
        <v>2</v>
      </c>
      <c r="L438" s="8">
        <f t="shared" si="299"/>
        <v>1.0002088</v>
      </c>
      <c r="M438" s="120">
        <f t="shared" si="315"/>
        <v>1.00610015</v>
      </c>
      <c r="N438" s="120">
        <f t="shared" si="309"/>
        <v>1.068659098778727</v>
      </c>
      <c r="O438" s="113">
        <f t="shared" si="311"/>
        <v>1.06888223</v>
      </c>
      <c r="P438" s="113">
        <f t="shared" si="293"/>
        <v>1122.01291874</v>
      </c>
      <c r="Q438" s="11">
        <f t="shared" si="304"/>
        <v>0</v>
      </c>
      <c r="R438" s="30">
        <f t="shared" si="300"/>
        <v>0</v>
      </c>
      <c r="S438" s="8">
        <f t="shared" si="294"/>
        <v>0</v>
      </c>
      <c r="T438" s="122">
        <f t="shared" si="301"/>
        <v>0.13059999999999999</v>
      </c>
      <c r="U438" s="121">
        <f t="shared" si="310"/>
        <v>2</v>
      </c>
      <c r="V438" s="121">
        <v>252</v>
      </c>
      <c r="W438" s="120">
        <f t="shared" si="295"/>
        <v>1.0009746690000001</v>
      </c>
      <c r="X438" s="113">
        <f t="shared" si="307"/>
        <v>1.0935912000000001</v>
      </c>
      <c r="Y438" s="186">
        <f t="shared" si="308"/>
        <v>0</v>
      </c>
      <c r="Z438" s="125" t="str">
        <f t="shared" si="305"/>
        <v>INCORPJ=</v>
      </c>
      <c r="AA438" s="118">
        <f t="shared" si="306"/>
        <v>45127</v>
      </c>
      <c r="AB438" s="4"/>
      <c r="AD438" s="171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" x14ac:dyDescent="0.2">
      <c r="A439" s="112">
        <f t="shared" si="296"/>
        <v>45100</v>
      </c>
      <c r="B439" s="113">
        <f t="shared" si="290"/>
        <v>1123.7710125000001</v>
      </c>
      <c r="C439" s="113">
        <f t="shared" si="302"/>
        <v>1049.7067752200001</v>
      </c>
      <c r="D439" s="114">
        <f t="shared" si="297"/>
        <v>6649.99</v>
      </c>
      <c r="E439" s="115">
        <f t="shared" si="312"/>
        <v>6665.28</v>
      </c>
      <c r="F439" s="116">
        <f t="shared" si="313"/>
        <v>45066</v>
      </c>
      <c r="G439" s="117">
        <f t="shared" si="291"/>
        <v>2.2992515778219591E-3</v>
      </c>
      <c r="H439" s="118">
        <f t="shared" si="303"/>
        <v>45127</v>
      </c>
      <c r="I439" s="118">
        <f t="shared" si="292"/>
        <v>45127</v>
      </c>
      <c r="J439" s="119">
        <f t="shared" si="298"/>
        <v>22</v>
      </c>
      <c r="K439" s="119">
        <f t="shared" si="314"/>
        <v>3</v>
      </c>
      <c r="L439" s="8">
        <f t="shared" si="299"/>
        <v>1.00031322</v>
      </c>
      <c r="M439" s="120">
        <f t="shared" si="315"/>
        <v>1.00610015</v>
      </c>
      <c r="N439" s="120">
        <f t="shared" si="309"/>
        <v>1.068659098778727</v>
      </c>
      <c r="O439" s="113">
        <f t="shared" si="311"/>
        <v>1.06899382</v>
      </c>
      <c r="P439" s="113">
        <f t="shared" si="293"/>
        <v>1122.13005552</v>
      </c>
      <c r="Q439" s="11">
        <f t="shared" si="304"/>
        <v>0</v>
      </c>
      <c r="R439" s="30">
        <f t="shared" si="300"/>
        <v>0</v>
      </c>
      <c r="S439" s="8">
        <f t="shared" si="294"/>
        <v>0</v>
      </c>
      <c r="T439" s="122">
        <f t="shared" si="301"/>
        <v>0.13059999999999999</v>
      </c>
      <c r="U439" s="121">
        <f t="shared" si="310"/>
        <v>3</v>
      </c>
      <c r="V439" s="121">
        <v>252</v>
      </c>
      <c r="W439" s="120">
        <f t="shared" si="295"/>
        <v>1.001462359</v>
      </c>
      <c r="X439" s="113">
        <f t="shared" si="307"/>
        <v>1.6409569799999999</v>
      </c>
      <c r="Y439" s="186">
        <f t="shared" si="308"/>
        <v>0</v>
      </c>
      <c r="Z439" s="125" t="str">
        <f t="shared" si="305"/>
        <v>INCORPJ=</v>
      </c>
      <c r="AA439" s="118">
        <f t="shared" si="306"/>
        <v>45127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5" x14ac:dyDescent="0.2">
      <c r="A440" s="112">
        <f t="shared" si="296"/>
        <v>45101</v>
      </c>
      <c r="B440" s="113">
        <f t="shared" si="290"/>
        <v>1124.4359080400002</v>
      </c>
      <c r="C440" s="113">
        <f t="shared" si="302"/>
        <v>1049.7067752200001</v>
      </c>
      <c r="D440" s="114">
        <f t="shared" si="297"/>
        <v>6649.99</v>
      </c>
      <c r="E440" s="115">
        <f t="shared" si="312"/>
        <v>6665.28</v>
      </c>
      <c r="F440" s="116">
        <f t="shared" si="313"/>
        <v>45066</v>
      </c>
      <c r="G440" s="117">
        <f t="shared" si="291"/>
        <v>2.2992515778219591E-3</v>
      </c>
      <c r="H440" s="118">
        <f t="shared" si="303"/>
        <v>45127</v>
      </c>
      <c r="I440" s="118">
        <f t="shared" si="292"/>
        <v>45127</v>
      </c>
      <c r="J440" s="119">
        <f t="shared" si="298"/>
        <v>22</v>
      </c>
      <c r="K440" s="119">
        <f t="shared" si="314"/>
        <v>4</v>
      </c>
      <c r="L440" s="8">
        <f t="shared" si="299"/>
        <v>1.0004176499999999</v>
      </c>
      <c r="M440" s="120">
        <f t="shared" si="315"/>
        <v>1.00610015</v>
      </c>
      <c r="N440" s="120">
        <f t="shared" si="309"/>
        <v>1.068659098778727</v>
      </c>
      <c r="O440" s="113">
        <f t="shared" si="311"/>
        <v>1.0691054200000001</v>
      </c>
      <c r="P440" s="113">
        <f t="shared" si="293"/>
        <v>1122.2472027900001</v>
      </c>
      <c r="Q440" s="11">
        <f t="shared" si="304"/>
        <v>0</v>
      </c>
      <c r="R440" s="30">
        <f t="shared" si="300"/>
        <v>0</v>
      </c>
      <c r="S440" s="8">
        <f t="shared" si="294"/>
        <v>0</v>
      </c>
      <c r="T440" s="122">
        <f t="shared" si="301"/>
        <v>0.13059999999999999</v>
      </c>
      <c r="U440" s="121">
        <f t="shared" si="310"/>
        <v>4</v>
      </c>
      <c r="V440" s="121">
        <v>252</v>
      </c>
      <c r="W440" s="120">
        <f t="shared" si="295"/>
        <v>1.001950288</v>
      </c>
      <c r="X440" s="113">
        <f t="shared" si="307"/>
        <v>2.1887052499999999</v>
      </c>
      <c r="Y440" s="186">
        <f t="shared" si="308"/>
        <v>0</v>
      </c>
      <c r="Z440" s="125" t="str">
        <f t="shared" si="305"/>
        <v>INCORPJ=</v>
      </c>
      <c r="AA440" s="118">
        <f t="shared" si="306"/>
        <v>45127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5" x14ac:dyDescent="0.2">
      <c r="A441" s="112">
        <f t="shared" si="296"/>
        <v>45102</v>
      </c>
      <c r="B441" s="113">
        <f t="shared" si="290"/>
        <v>1124.4359080400002</v>
      </c>
      <c r="C441" s="113">
        <f t="shared" si="302"/>
        <v>1049.7067752200001</v>
      </c>
      <c r="D441" s="114">
        <f t="shared" si="297"/>
        <v>6649.99</v>
      </c>
      <c r="E441" s="115">
        <f t="shared" si="312"/>
        <v>6665.28</v>
      </c>
      <c r="F441" s="116">
        <f t="shared" si="313"/>
        <v>45066</v>
      </c>
      <c r="G441" s="117">
        <f t="shared" si="291"/>
        <v>2.2992515778219591E-3</v>
      </c>
      <c r="H441" s="118">
        <f t="shared" si="303"/>
        <v>45127</v>
      </c>
      <c r="I441" s="118">
        <f t="shared" si="292"/>
        <v>45127</v>
      </c>
      <c r="J441" s="119">
        <f t="shared" si="298"/>
        <v>22</v>
      </c>
      <c r="K441" s="119">
        <f t="shared" si="314"/>
        <v>4</v>
      </c>
      <c r="L441" s="8">
        <f t="shared" si="299"/>
        <v>1.0004176499999999</v>
      </c>
      <c r="M441" s="120">
        <f t="shared" si="315"/>
        <v>1.00610015</v>
      </c>
      <c r="N441" s="120">
        <f t="shared" si="309"/>
        <v>1.068659098778727</v>
      </c>
      <c r="O441" s="113">
        <f t="shared" si="311"/>
        <v>1.0691054200000001</v>
      </c>
      <c r="P441" s="113">
        <f t="shared" si="293"/>
        <v>1122.2472027900001</v>
      </c>
      <c r="Q441" s="11">
        <f t="shared" si="304"/>
        <v>0</v>
      </c>
      <c r="R441" s="30">
        <f t="shared" si="300"/>
        <v>0</v>
      </c>
      <c r="S441" s="8">
        <f t="shared" si="294"/>
        <v>0</v>
      </c>
      <c r="T441" s="122">
        <f t="shared" si="301"/>
        <v>0.13059999999999999</v>
      </c>
      <c r="U441" s="121">
        <f t="shared" si="310"/>
        <v>4</v>
      </c>
      <c r="V441" s="121">
        <v>252</v>
      </c>
      <c r="W441" s="120">
        <f t="shared" si="295"/>
        <v>1.001950288</v>
      </c>
      <c r="X441" s="113">
        <f t="shared" si="307"/>
        <v>2.1887052499999999</v>
      </c>
      <c r="Y441" s="186">
        <f t="shared" si="308"/>
        <v>0</v>
      </c>
      <c r="Z441" s="125" t="str">
        <f t="shared" si="305"/>
        <v>INCORPJ=</v>
      </c>
      <c r="AA441" s="118">
        <f t="shared" si="306"/>
        <v>45127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5" x14ac:dyDescent="0.2">
      <c r="A442" s="112">
        <f t="shared" si="296"/>
        <v>45103</v>
      </c>
      <c r="B442" s="113">
        <f t="shared" si="290"/>
        <v>1124.4359080400002</v>
      </c>
      <c r="C442" s="113">
        <f t="shared" si="302"/>
        <v>1049.7067752200001</v>
      </c>
      <c r="D442" s="114">
        <f t="shared" si="297"/>
        <v>6649.99</v>
      </c>
      <c r="E442" s="115">
        <f t="shared" si="312"/>
        <v>6665.28</v>
      </c>
      <c r="F442" s="116">
        <f t="shared" si="313"/>
        <v>45066</v>
      </c>
      <c r="G442" s="117">
        <f t="shared" si="291"/>
        <v>2.2992515778219591E-3</v>
      </c>
      <c r="H442" s="118">
        <f t="shared" si="303"/>
        <v>45127</v>
      </c>
      <c r="I442" s="118">
        <f t="shared" si="292"/>
        <v>45127</v>
      </c>
      <c r="J442" s="119">
        <f t="shared" si="298"/>
        <v>22</v>
      </c>
      <c r="K442" s="119">
        <f t="shared" si="314"/>
        <v>4</v>
      </c>
      <c r="L442" s="8">
        <f t="shared" si="299"/>
        <v>1.0004176499999999</v>
      </c>
      <c r="M442" s="120">
        <f t="shared" si="315"/>
        <v>1.00610015</v>
      </c>
      <c r="N442" s="120">
        <f t="shared" si="309"/>
        <v>1.068659098778727</v>
      </c>
      <c r="O442" s="113">
        <f t="shared" si="311"/>
        <v>1.0691054200000001</v>
      </c>
      <c r="P442" s="113">
        <f t="shared" si="293"/>
        <v>1122.2472027900001</v>
      </c>
      <c r="Q442" s="11">
        <f t="shared" si="304"/>
        <v>0</v>
      </c>
      <c r="R442" s="30">
        <f t="shared" si="300"/>
        <v>0</v>
      </c>
      <c r="S442" s="8">
        <f t="shared" si="294"/>
        <v>0</v>
      </c>
      <c r="T442" s="122">
        <f t="shared" si="301"/>
        <v>0.13059999999999999</v>
      </c>
      <c r="U442" s="121">
        <f t="shared" si="310"/>
        <v>4</v>
      </c>
      <c r="V442" s="121">
        <v>252</v>
      </c>
      <c r="W442" s="120">
        <f t="shared" si="295"/>
        <v>1.001950288</v>
      </c>
      <c r="X442" s="113">
        <f t="shared" si="307"/>
        <v>2.1887052499999999</v>
      </c>
      <c r="Y442" s="186">
        <f t="shared" si="308"/>
        <v>0</v>
      </c>
      <c r="Z442" s="125" t="str">
        <f t="shared" si="305"/>
        <v>INCORPJ=</v>
      </c>
      <c r="AA442" s="118">
        <f t="shared" si="306"/>
        <v>45127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5" x14ac:dyDescent="0.2">
      <c r="A443" s="112">
        <f t="shared" si="296"/>
        <v>45104</v>
      </c>
      <c r="B443" s="113">
        <f t="shared" si="290"/>
        <v>1125.1011944299999</v>
      </c>
      <c r="C443" s="113">
        <f t="shared" si="302"/>
        <v>1049.7067752200001</v>
      </c>
      <c r="D443" s="114">
        <f t="shared" si="297"/>
        <v>6649.99</v>
      </c>
      <c r="E443" s="115">
        <f t="shared" si="312"/>
        <v>6665.28</v>
      </c>
      <c r="F443" s="116">
        <f t="shared" si="313"/>
        <v>45066</v>
      </c>
      <c r="G443" s="117">
        <f t="shared" si="291"/>
        <v>2.2992515778219591E-3</v>
      </c>
      <c r="H443" s="118">
        <f t="shared" si="303"/>
        <v>45127</v>
      </c>
      <c r="I443" s="118">
        <f t="shared" si="292"/>
        <v>45127</v>
      </c>
      <c r="J443" s="119">
        <f t="shared" si="298"/>
        <v>22</v>
      </c>
      <c r="K443" s="119">
        <f t="shared" si="314"/>
        <v>5</v>
      </c>
      <c r="L443" s="8">
        <f t="shared" si="299"/>
        <v>1.00052209</v>
      </c>
      <c r="M443" s="120">
        <f t="shared" si="315"/>
        <v>1.00610015</v>
      </c>
      <c r="N443" s="120">
        <f t="shared" si="309"/>
        <v>1.068659098778727</v>
      </c>
      <c r="O443" s="113">
        <f t="shared" si="311"/>
        <v>1.0692170299999999</v>
      </c>
      <c r="P443" s="113">
        <f t="shared" si="293"/>
        <v>1122.3643605699999</v>
      </c>
      <c r="Q443" s="11">
        <f t="shared" si="304"/>
        <v>0</v>
      </c>
      <c r="R443" s="30">
        <f t="shared" si="300"/>
        <v>0</v>
      </c>
      <c r="S443" s="8">
        <f t="shared" si="294"/>
        <v>0</v>
      </c>
      <c r="T443" s="122">
        <f t="shared" si="301"/>
        <v>0.13059999999999999</v>
      </c>
      <c r="U443" s="121">
        <f t="shared" si="310"/>
        <v>5</v>
      </c>
      <c r="V443" s="121">
        <v>252</v>
      </c>
      <c r="W443" s="120">
        <f t="shared" si="295"/>
        <v>1.002438454</v>
      </c>
      <c r="X443" s="113">
        <f t="shared" si="307"/>
        <v>2.73683386</v>
      </c>
      <c r="Y443" s="186">
        <f t="shared" si="308"/>
        <v>0</v>
      </c>
      <c r="Z443" s="125" t="str">
        <f t="shared" si="305"/>
        <v>INCORPJ=</v>
      </c>
      <c r="AA443" s="118">
        <f t="shared" si="306"/>
        <v>45127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5" x14ac:dyDescent="0.2">
      <c r="A444" s="112">
        <f t="shared" si="296"/>
        <v>45105</v>
      </c>
      <c r="B444" s="113">
        <f t="shared" si="290"/>
        <v>1125.76687176</v>
      </c>
      <c r="C444" s="113">
        <f t="shared" si="302"/>
        <v>1049.7067752200001</v>
      </c>
      <c r="D444" s="114">
        <f t="shared" si="297"/>
        <v>6649.99</v>
      </c>
      <c r="E444" s="115">
        <f t="shared" si="312"/>
        <v>6665.28</v>
      </c>
      <c r="F444" s="116">
        <f t="shared" si="313"/>
        <v>45066</v>
      </c>
      <c r="G444" s="117">
        <f t="shared" si="291"/>
        <v>2.2992515778219591E-3</v>
      </c>
      <c r="H444" s="118">
        <f t="shared" si="303"/>
        <v>45127</v>
      </c>
      <c r="I444" s="118">
        <f t="shared" si="292"/>
        <v>45127</v>
      </c>
      <c r="J444" s="119">
        <f t="shared" si="298"/>
        <v>22</v>
      </c>
      <c r="K444" s="119">
        <f t="shared" si="314"/>
        <v>6</v>
      </c>
      <c r="L444" s="8">
        <f t="shared" si="299"/>
        <v>1.0006265400000001</v>
      </c>
      <c r="M444" s="120">
        <f t="shared" si="315"/>
        <v>1.00610015</v>
      </c>
      <c r="N444" s="120">
        <f t="shared" si="309"/>
        <v>1.068659098778727</v>
      </c>
      <c r="O444" s="113">
        <f t="shared" si="311"/>
        <v>1.0693286500000001</v>
      </c>
      <c r="P444" s="113">
        <f t="shared" si="293"/>
        <v>1122.48152884</v>
      </c>
      <c r="Q444" s="11">
        <f t="shared" si="304"/>
        <v>0</v>
      </c>
      <c r="R444" s="30">
        <f t="shared" si="300"/>
        <v>0</v>
      </c>
      <c r="S444" s="8">
        <f t="shared" si="294"/>
        <v>0</v>
      </c>
      <c r="T444" s="122">
        <f t="shared" si="301"/>
        <v>0.13059999999999999</v>
      </c>
      <c r="U444" s="121">
        <f t="shared" si="310"/>
        <v>6</v>
      </c>
      <c r="V444" s="121">
        <v>252</v>
      </c>
      <c r="W444" s="120">
        <f t="shared" si="295"/>
        <v>1.0029268570000001</v>
      </c>
      <c r="X444" s="113">
        <f t="shared" si="307"/>
        <v>3.2853429200000002</v>
      </c>
      <c r="Y444" s="186">
        <f t="shared" si="308"/>
        <v>0</v>
      </c>
      <c r="Z444" s="125" t="str">
        <f t="shared" si="305"/>
        <v>INCORPJ=</v>
      </c>
      <c r="AA444" s="118">
        <f t="shared" si="306"/>
        <v>45127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5" x14ac:dyDescent="0.2">
      <c r="A445" s="112">
        <f t="shared" si="296"/>
        <v>45106</v>
      </c>
      <c r="B445" s="113">
        <f t="shared" si="290"/>
        <v>1126.43294236</v>
      </c>
      <c r="C445" s="113">
        <f t="shared" si="302"/>
        <v>1049.7067752200001</v>
      </c>
      <c r="D445" s="114">
        <f t="shared" si="297"/>
        <v>6649.99</v>
      </c>
      <c r="E445" s="115">
        <f t="shared" si="312"/>
        <v>6665.28</v>
      </c>
      <c r="F445" s="116">
        <f t="shared" si="313"/>
        <v>45066</v>
      </c>
      <c r="G445" s="117">
        <f t="shared" si="291"/>
        <v>2.2992515778219591E-3</v>
      </c>
      <c r="H445" s="118">
        <f t="shared" si="303"/>
        <v>45127</v>
      </c>
      <c r="I445" s="118">
        <f t="shared" si="292"/>
        <v>45127</v>
      </c>
      <c r="J445" s="119">
        <f t="shared" si="298"/>
        <v>22</v>
      </c>
      <c r="K445" s="119">
        <f t="shared" si="314"/>
        <v>7</v>
      </c>
      <c r="L445" s="8">
        <f t="shared" si="299"/>
        <v>1.000731</v>
      </c>
      <c r="M445" s="120">
        <f t="shared" si="315"/>
        <v>1.00610015</v>
      </c>
      <c r="N445" s="120">
        <f t="shared" si="309"/>
        <v>1.068659098778727</v>
      </c>
      <c r="O445" s="113">
        <f t="shared" si="311"/>
        <v>1.06944028</v>
      </c>
      <c r="P445" s="113">
        <f t="shared" si="293"/>
        <v>1122.5987075999999</v>
      </c>
      <c r="Q445" s="11">
        <f t="shared" si="304"/>
        <v>0</v>
      </c>
      <c r="R445" s="30">
        <f t="shared" si="300"/>
        <v>0</v>
      </c>
      <c r="S445" s="8">
        <f t="shared" si="294"/>
        <v>0</v>
      </c>
      <c r="T445" s="122">
        <f t="shared" si="301"/>
        <v>0.13059999999999999</v>
      </c>
      <c r="U445" s="121">
        <f t="shared" si="310"/>
        <v>7</v>
      </c>
      <c r="V445" s="121">
        <v>252</v>
      </c>
      <c r="W445" s="120">
        <f t="shared" si="295"/>
        <v>1.0034154989999999</v>
      </c>
      <c r="X445" s="113">
        <f t="shared" si="307"/>
        <v>3.8342347600000002</v>
      </c>
      <c r="Y445" s="186">
        <f t="shared" si="308"/>
        <v>0</v>
      </c>
      <c r="Z445" s="125" t="str">
        <f t="shared" si="305"/>
        <v>INCORPJ=</v>
      </c>
      <c r="AA445" s="118">
        <f t="shared" si="306"/>
        <v>45127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5" x14ac:dyDescent="0.2">
      <c r="A446" s="112">
        <f t="shared" si="296"/>
        <v>45107</v>
      </c>
      <c r="B446" s="113">
        <f t="shared" si="290"/>
        <v>1127.0994263099999</v>
      </c>
      <c r="C446" s="113">
        <f t="shared" si="302"/>
        <v>1049.7067752200001</v>
      </c>
      <c r="D446" s="114">
        <f t="shared" si="297"/>
        <v>6649.99</v>
      </c>
      <c r="E446" s="115">
        <f t="shared" si="312"/>
        <v>6665.28</v>
      </c>
      <c r="F446" s="116">
        <f t="shared" si="313"/>
        <v>45066</v>
      </c>
      <c r="G446" s="117">
        <f t="shared" si="291"/>
        <v>2.2992515778219591E-3</v>
      </c>
      <c r="H446" s="118">
        <f t="shared" si="303"/>
        <v>45127</v>
      </c>
      <c r="I446" s="118">
        <f t="shared" si="292"/>
        <v>45127</v>
      </c>
      <c r="J446" s="119">
        <f t="shared" si="298"/>
        <v>22</v>
      </c>
      <c r="K446" s="119">
        <f t="shared" si="314"/>
        <v>8</v>
      </c>
      <c r="L446" s="8">
        <f t="shared" si="299"/>
        <v>1.0008354800000001</v>
      </c>
      <c r="M446" s="120">
        <f t="shared" si="315"/>
        <v>1.00610015</v>
      </c>
      <c r="N446" s="120">
        <f t="shared" si="309"/>
        <v>1.068659098778727</v>
      </c>
      <c r="O446" s="113">
        <f t="shared" si="311"/>
        <v>1.06955194</v>
      </c>
      <c r="P446" s="113">
        <f t="shared" si="293"/>
        <v>1122.71591786</v>
      </c>
      <c r="Q446" s="11">
        <f t="shared" si="304"/>
        <v>0</v>
      </c>
      <c r="R446" s="30">
        <f t="shared" si="300"/>
        <v>0</v>
      </c>
      <c r="S446" s="8">
        <f t="shared" si="294"/>
        <v>0</v>
      </c>
      <c r="T446" s="122">
        <f t="shared" si="301"/>
        <v>0.13059999999999999</v>
      </c>
      <c r="U446" s="121">
        <f t="shared" si="310"/>
        <v>8</v>
      </c>
      <c r="V446" s="121">
        <v>252</v>
      </c>
      <c r="W446" s="120">
        <f t="shared" si="295"/>
        <v>1.003904379</v>
      </c>
      <c r="X446" s="113">
        <f t="shared" si="307"/>
        <v>4.3835084499999999</v>
      </c>
      <c r="Y446" s="186">
        <f t="shared" si="308"/>
        <v>0</v>
      </c>
      <c r="Z446" s="125" t="str">
        <f t="shared" si="305"/>
        <v>INCORPJ=</v>
      </c>
      <c r="AA446" s="118">
        <f t="shared" si="306"/>
        <v>45127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5" x14ac:dyDescent="0.2">
      <c r="A447" s="112">
        <f t="shared" si="296"/>
        <v>45108</v>
      </c>
      <c r="B447" s="113">
        <f t="shared" si="290"/>
        <v>1127.76628155</v>
      </c>
      <c r="C447" s="113">
        <f t="shared" si="302"/>
        <v>1049.7067752200001</v>
      </c>
      <c r="D447" s="114">
        <f t="shared" si="297"/>
        <v>6649.99</v>
      </c>
      <c r="E447" s="115">
        <f t="shared" si="312"/>
        <v>6665.28</v>
      </c>
      <c r="F447" s="116">
        <f t="shared" si="313"/>
        <v>45066</v>
      </c>
      <c r="G447" s="117">
        <f t="shared" si="291"/>
        <v>2.2992515778219591E-3</v>
      </c>
      <c r="H447" s="118">
        <f t="shared" si="303"/>
        <v>45127</v>
      </c>
      <c r="I447" s="118">
        <f t="shared" si="292"/>
        <v>45127</v>
      </c>
      <c r="J447" s="119">
        <f t="shared" si="298"/>
        <v>22</v>
      </c>
      <c r="K447" s="119">
        <f t="shared" si="314"/>
        <v>9</v>
      </c>
      <c r="L447" s="8">
        <f t="shared" si="299"/>
        <v>1.00093996</v>
      </c>
      <c r="M447" s="120">
        <f t="shared" si="315"/>
        <v>1.00610015</v>
      </c>
      <c r="N447" s="120">
        <f t="shared" si="309"/>
        <v>1.068659098778727</v>
      </c>
      <c r="O447" s="113">
        <f t="shared" si="311"/>
        <v>1.06966359</v>
      </c>
      <c r="P447" s="113">
        <f t="shared" si="293"/>
        <v>1122.8331176199999</v>
      </c>
      <c r="Q447" s="11">
        <f t="shared" si="304"/>
        <v>0</v>
      </c>
      <c r="R447" s="30">
        <f t="shared" si="300"/>
        <v>0</v>
      </c>
      <c r="S447" s="8">
        <f t="shared" si="294"/>
        <v>0</v>
      </c>
      <c r="T447" s="122">
        <f t="shared" si="301"/>
        <v>0.13059999999999999</v>
      </c>
      <c r="U447" s="121">
        <f t="shared" si="310"/>
        <v>9</v>
      </c>
      <c r="V447" s="121">
        <v>252</v>
      </c>
      <c r="W447" s="120">
        <f t="shared" si="295"/>
        <v>1.0043934969999999</v>
      </c>
      <c r="X447" s="113">
        <f t="shared" si="307"/>
        <v>4.9331639300000001</v>
      </c>
      <c r="Y447" s="186">
        <f t="shared" si="308"/>
        <v>0</v>
      </c>
      <c r="Z447" s="125" t="str">
        <f t="shared" si="305"/>
        <v>INCORPJ=</v>
      </c>
      <c r="AA447" s="118">
        <f t="shared" si="306"/>
        <v>45127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5" x14ac:dyDescent="0.2">
      <c r="A448" s="112">
        <f t="shared" si="296"/>
        <v>45109</v>
      </c>
      <c r="B448" s="113">
        <f t="shared" si="290"/>
        <v>1127.76628155</v>
      </c>
      <c r="C448" s="113">
        <f t="shared" si="302"/>
        <v>1049.7067752200001</v>
      </c>
      <c r="D448" s="114">
        <f t="shared" si="297"/>
        <v>6649.99</v>
      </c>
      <c r="E448" s="115">
        <f t="shared" si="312"/>
        <v>6665.28</v>
      </c>
      <c r="F448" s="116">
        <f t="shared" si="313"/>
        <v>45066</v>
      </c>
      <c r="G448" s="117">
        <f t="shared" si="291"/>
        <v>2.2992515778219591E-3</v>
      </c>
      <c r="H448" s="118">
        <f t="shared" si="303"/>
        <v>45127</v>
      </c>
      <c r="I448" s="118">
        <f t="shared" si="292"/>
        <v>45127</v>
      </c>
      <c r="J448" s="119">
        <f t="shared" si="298"/>
        <v>22</v>
      </c>
      <c r="K448" s="119">
        <f t="shared" si="314"/>
        <v>9</v>
      </c>
      <c r="L448" s="8">
        <f t="shared" si="299"/>
        <v>1.00093996</v>
      </c>
      <c r="M448" s="120">
        <f t="shared" si="315"/>
        <v>1.00610015</v>
      </c>
      <c r="N448" s="120">
        <f t="shared" si="309"/>
        <v>1.068659098778727</v>
      </c>
      <c r="O448" s="113">
        <f t="shared" si="311"/>
        <v>1.06966359</v>
      </c>
      <c r="P448" s="113">
        <f t="shared" si="293"/>
        <v>1122.8331176199999</v>
      </c>
      <c r="Q448" s="11">
        <f t="shared" si="304"/>
        <v>0</v>
      </c>
      <c r="R448" s="30">
        <f t="shared" si="300"/>
        <v>0</v>
      </c>
      <c r="S448" s="8">
        <f t="shared" si="294"/>
        <v>0</v>
      </c>
      <c r="T448" s="122">
        <f t="shared" si="301"/>
        <v>0.13059999999999999</v>
      </c>
      <c r="U448" s="121">
        <f t="shared" si="310"/>
        <v>9</v>
      </c>
      <c r="V448" s="121">
        <v>252</v>
      </c>
      <c r="W448" s="120">
        <f t="shared" si="295"/>
        <v>1.0043934969999999</v>
      </c>
      <c r="X448" s="113">
        <f t="shared" si="307"/>
        <v>4.9331639300000001</v>
      </c>
      <c r="Y448" s="186">
        <f t="shared" si="308"/>
        <v>0</v>
      </c>
      <c r="Z448" s="125" t="str">
        <f t="shared" si="305"/>
        <v>INCORPJ=</v>
      </c>
      <c r="AA448" s="118">
        <f t="shared" si="306"/>
        <v>45127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296"/>
        <v>45110</v>
      </c>
      <c r="B449" s="113">
        <f t="shared" si="290"/>
        <v>1127.76628155</v>
      </c>
      <c r="C449" s="113">
        <f t="shared" si="302"/>
        <v>1049.7067752200001</v>
      </c>
      <c r="D449" s="114">
        <f t="shared" si="297"/>
        <v>6649.99</v>
      </c>
      <c r="E449" s="115">
        <f t="shared" si="312"/>
        <v>6665.28</v>
      </c>
      <c r="F449" s="116">
        <f t="shared" si="313"/>
        <v>45066</v>
      </c>
      <c r="G449" s="117">
        <f t="shared" si="291"/>
        <v>2.2992515778219591E-3</v>
      </c>
      <c r="H449" s="118">
        <f t="shared" si="303"/>
        <v>45127</v>
      </c>
      <c r="I449" s="118">
        <f t="shared" si="292"/>
        <v>45127</v>
      </c>
      <c r="J449" s="119">
        <f t="shared" si="298"/>
        <v>22</v>
      </c>
      <c r="K449" s="119">
        <f t="shared" si="314"/>
        <v>9</v>
      </c>
      <c r="L449" s="8">
        <f t="shared" si="299"/>
        <v>1.00093996</v>
      </c>
      <c r="M449" s="120">
        <f t="shared" si="315"/>
        <v>1.00610015</v>
      </c>
      <c r="N449" s="120">
        <f t="shared" si="309"/>
        <v>1.068659098778727</v>
      </c>
      <c r="O449" s="113">
        <f t="shared" si="311"/>
        <v>1.06966359</v>
      </c>
      <c r="P449" s="113">
        <f t="shared" si="293"/>
        <v>1122.8331176199999</v>
      </c>
      <c r="Q449" s="11">
        <f t="shared" si="304"/>
        <v>0</v>
      </c>
      <c r="R449" s="30">
        <f t="shared" si="300"/>
        <v>0</v>
      </c>
      <c r="S449" s="8">
        <f t="shared" si="294"/>
        <v>0</v>
      </c>
      <c r="T449" s="122">
        <f t="shared" si="301"/>
        <v>0.13059999999999999</v>
      </c>
      <c r="U449" s="121">
        <f t="shared" si="310"/>
        <v>9</v>
      </c>
      <c r="V449" s="121">
        <v>252</v>
      </c>
      <c r="W449" s="120">
        <f t="shared" si="295"/>
        <v>1.0043934969999999</v>
      </c>
      <c r="X449" s="113">
        <f t="shared" si="307"/>
        <v>4.9331639300000001</v>
      </c>
      <c r="Y449" s="186">
        <f t="shared" si="308"/>
        <v>0</v>
      </c>
      <c r="Z449" s="125" t="str">
        <f t="shared" si="305"/>
        <v>INCORPJ=</v>
      </c>
      <c r="AA449" s="118">
        <f t="shared" si="306"/>
        <v>45127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296"/>
        <v>45111</v>
      </c>
      <c r="B450" s="113">
        <f t="shared" si="290"/>
        <v>1128.43352925</v>
      </c>
      <c r="C450" s="113">
        <f t="shared" si="302"/>
        <v>1049.7067752200001</v>
      </c>
      <c r="D450" s="114">
        <f t="shared" si="297"/>
        <v>6649.99</v>
      </c>
      <c r="E450" s="115">
        <f t="shared" si="312"/>
        <v>6665.28</v>
      </c>
      <c r="F450" s="116">
        <f t="shared" si="313"/>
        <v>45066</v>
      </c>
      <c r="G450" s="117">
        <f t="shared" si="291"/>
        <v>2.2992515778219591E-3</v>
      </c>
      <c r="H450" s="118">
        <f t="shared" si="303"/>
        <v>45127</v>
      </c>
      <c r="I450" s="118">
        <f t="shared" si="292"/>
        <v>45127</v>
      </c>
      <c r="J450" s="119">
        <f t="shared" si="298"/>
        <v>22</v>
      </c>
      <c r="K450" s="119">
        <f t="shared" si="314"/>
        <v>10</v>
      </c>
      <c r="L450" s="8">
        <f t="shared" si="299"/>
        <v>1.00104445</v>
      </c>
      <c r="M450" s="120">
        <f t="shared" si="315"/>
        <v>1.00610015</v>
      </c>
      <c r="N450" s="120">
        <f t="shared" si="309"/>
        <v>1.068659098778727</v>
      </c>
      <c r="O450" s="113">
        <f t="shared" si="311"/>
        <v>1.06977525</v>
      </c>
      <c r="P450" s="113">
        <f t="shared" si="293"/>
        <v>1122.95032788</v>
      </c>
      <c r="Q450" s="11">
        <f t="shared" si="304"/>
        <v>0</v>
      </c>
      <c r="R450" s="30">
        <f t="shared" si="300"/>
        <v>0</v>
      </c>
      <c r="S450" s="8">
        <f t="shared" si="294"/>
        <v>0</v>
      </c>
      <c r="T450" s="122">
        <f t="shared" si="301"/>
        <v>0.13059999999999999</v>
      </c>
      <c r="U450" s="121">
        <f t="shared" si="310"/>
        <v>10</v>
      </c>
      <c r="V450" s="121">
        <v>252</v>
      </c>
      <c r="W450" s="120">
        <f t="shared" si="295"/>
        <v>1.004882853</v>
      </c>
      <c r="X450" s="113">
        <f t="shared" si="307"/>
        <v>5.4832013699999997</v>
      </c>
      <c r="Y450" s="186">
        <f t="shared" si="308"/>
        <v>0</v>
      </c>
      <c r="Z450" s="125" t="str">
        <f t="shared" si="305"/>
        <v>INCORPJ=</v>
      </c>
      <c r="AA450" s="118">
        <f t="shared" si="306"/>
        <v>45127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296"/>
        <v>45112</v>
      </c>
      <c r="B451" s="113">
        <f t="shared" si="290"/>
        <v>1129.1011917399999</v>
      </c>
      <c r="C451" s="113">
        <f t="shared" si="302"/>
        <v>1049.7067752200001</v>
      </c>
      <c r="D451" s="114">
        <f t="shared" si="297"/>
        <v>6649.99</v>
      </c>
      <c r="E451" s="115">
        <f t="shared" si="312"/>
        <v>6665.28</v>
      </c>
      <c r="F451" s="116">
        <f t="shared" si="313"/>
        <v>45066</v>
      </c>
      <c r="G451" s="117">
        <f t="shared" si="291"/>
        <v>2.2992515778219591E-3</v>
      </c>
      <c r="H451" s="118">
        <f t="shared" si="303"/>
        <v>45127</v>
      </c>
      <c r="I451" s="118">
        <f t="shared" si="292"/>
        <v>45127</v>
      </c>
      <c r="J451" s="119">
        <f t="shared" si="298"/>
        <v>22</v>
      </c>
      <c r="K451" s="119">
        <f t="shared" si="314"/>
        <v>11</v>
      </c>
      <c r="L451" s="8">
        <f t="shared" si="299"/>
        <v>1.0011489600000001</v>
      </c>
      <c r="M451" s="120">
        <f t="shared" si="315"/>
        <v>1.00610015</v>
      </c>
      <c r="N451" s="120">
        <f t="shared" si="309"/>
        <v>1.068659098778727</v>
      </c>
      <c r="O451" s="113">
        <f t="shared" si="311"/>
        <v>1.06988694</v>
      </c>
      <c r="P451" s="113">
        <f t="shared" si="293"/>
        <v>1123.06756963</v>
      </c>
      <c r="Q451" s="11">
        <f t="shared" si="304"/>
        <v>0</v>
      </c>
      <c r="R451" s="30">
        <f t="shared" si="300"/>
        <v>0</v>
      </c>
      <c r="S451" s="8">
        <f t="shared" si="294"/>
        <v>0</v>
      </c>
      <c r="T451" s="122">
        <f t="shared" si="301"/>
        <v>0.13059999999999999</v>
      </c>
      <c r="U451" s="121">
        <f t="shared" si="310"/>
        <v>11</v>
      </c>
      <c r="V451" s="121">
        <v>252</v>
      </c>
      <c r="W451" s="120">
        <f t="shared" si="295"/>
        <v>1.0053724479999999</v>
      </c>
      <c r="X451" s="113">
        <f t="shared" si="307"/>
        <v>6.0336221099999996</v>
      </c>
      <c r="Y451" s="186">
        <f t="shared" si="308"/>
        <v>0</v>
      </c>
      <c r="Z451" s="125" t="str">
        <f t="shared" si="305"/>
        <v>INCORPJ=</v>
      </c>
      <c r="AA451" s="118">
        <f t="shared" si="306"/>
        <v>45127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296"/>
        <v>45113</v>
      </c>
      <c r="B452" s="113">
        <f t="shared" si="290"/>
        <v>1129.7692469200001</v>
      </c>
      <c r="C452" s="113">
        <f t="shared" si="302"/>
        <v>1049.7067752200001</v>
      </c>
      <c r="D452" s="114">
        <f t="shared" si="297"/>
        <v>6649.99</v>
      </c>
      <c r="E452" s="115">
        <f t="shared" si="312"/>
        <v>6665.28</v>
      </c>
      <c r="F452" s="116">
        <f t="shared" si="313"/>
        <v>45066</v>
      </c>
      <c r="G452" s="117">
        <f t="shared" si="291"/>
        <v>2.2992515778219591E-3</v>
      </c>
      <c r="H452" s="118">
        <f t="shared" si="303"/>
        <v>45127</v>
      </c>
      <c r="I452" s="118">
        <f t="shared" si="292"/>
        <v>45127</v>
      </c>
      <c r="J452" s="119">
        <f t="shared" si="298"/>
        <v>22</v>
      </c>
      <c r="K452" s="119">
        <f t="shared" si="314"/>
        <v>12</v>
      </c>
      <c r="L452" s="8">
        <f t="shared" si="299"/>
        <v>1.0012534799999999</v>
      </c>
      <c r="M452" s="120">
        <f t="shared" si="315"/>
        <v>1.00610015</v>
      </c>
      <c r="N452" s="120">
        <f t="shared" si="309"/>
        <v>1.068659098778727</v>
      </c>
      <c r="O452" s="113">
        <f t="shared" si="311"/>
        <v>1.0699986399999999</v>
      </c>
      <c r="P452" s="113">
        <f t="shared" si="293"/>
        <v>1123.1848218800001</v>
      </c>
      <c r="Q452" s="11">
        <f t="shared" si="304"/>
        <v>0</v>
      </c>
      <c r="R452" s="30">
        <f t="shared" si="300"/>
        <v>0</v>
      </c>
      <c r="S452" s="8">
        <f t="shared" si="294"/>
        <v>0</v>
      </c>
      <c r="T452" s="122">
        <f t="shared" si="301"/>
        <v>0.13059999999999999</v>
      </c>
      <c r="U452" s="121">
        <f t="shared" si="310"/>
        <v>12</v>
      </c>
      <c r="V452" s="121">
        <v>252</v>
      </c>
      <c r="W452" s="120">
        <f t="shared" si="295"/>
        <v>1.005862281</v>
      </c>
      <c r="X452" s="113">
        <f t="shared" si="307"/>
        <v>6.5844250400000002</v>
      </c>
      <c r="Y452" s="186">
        <f t="shared" si="308"/>
        <v>0</v>
      </c>
      <c r="Z452" s="125" t="str">
        <f t="shared" si="305"/>
        <v>INCORPJ=</v>
      </c>
      <c r="AA452" s="118">
        <f t="shared" si="306"/>
        <v>45127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296"/>
        <v>45114</v>
      </c>
      <c r="B453" s="113">
        <f t="shared" si="290"/>
        <v>1130.4376854299999</v>
      </c>
      <c r="C453" s="113">
        <f t="shared" si="302"/>
        <v>1049.7067752200001</v>
      </c>
      <c r="D453" s="114">
        <f t="shared" si="297"/>
        <v>6649.99</v>
      </c>
      <c r="E453" s="115">
        <f t="shared" si="312"/>
        <v>6665.28</v>
      </c>
      <c r="F453" s="116">
        <f t="shared" si="313"/>
        <v>45066</v>
      </c>
      <c r="G453" s="117">
        <f t="shared" si="291"/>
        <v>2.2992515778219591E-3</v>
      </c>
      <c r="H453" s="118">
        <f t="shared" si="303"/>
        <v>45127</v>
      </c>
      <c r="I453" s="118">
        <f t="shared" si="292"/>
        <v>45127</v>
      </c>
      <c r="J453" s="119">
        <f t="shared" si="298"/>
        <v>22</v>
      </c>
      <c r="K453" s="119">
        <f t="shared" si="314"/>
        <v>13</v>
      </c>
      <c r="L453" s="8">
        <f t="shared" si="299"/>
        <v>1.0013580099999999</v>
      </c>
      <c r="M453" s="120">
        <f t="shared" si="315"/>
        <v>1.00610015</v>
      </c>
      <c r="N453" s="120">
        <f t="shared" si="309"/>
        <v>1.068659098778727</v>
      </c>
      <c r="O453" s="113">
        <f t="shared" si="311"/>
        <v>1.07011034</v>
      </c>
      <c r="P453" s="113">
        <f t="shared" si="293"/>
        <v>1123.3020741299999</v>
      </c>
      <c r="Q453" s="11">
        <f t="shared" si="304"/>
        <v>0</v>
      </c>
      <c r="R453" s="30">
        <f t="shared" si="300"/>
        <v>0</v>
      </c>
      <c r="S453" s="8">
        <f t="shared" si="294"/>
        <v>0</v>
      </c>
      <c r="T453" s="122">
        <f t="shared" si="301"/>
        <v>0.13059999999999999</v>
      </c>
      <c r="U453" s="121">
        <f t="shared" si="310"/>
        <v>13</v>
      </c>
      <c r="V453" s="121">
        <v>252</v>
      </c>
      <c r="W453" s="120">
        <f t="shared" si="295"/>
        <v>1.006352353</v>
      </c>
      <c r="X453" s="113">
        <f t="shared" si="307"/>
        <v>7.1356112999999999</v>
      </c>
      <c r="Y453" s="186">
        <f t="shared" si="308"/>
        <v>0</v>
      </c>
      <c r="Z453" s="125" t="str">
        <f t="shared" si="305"/>
        <v>INCORPJ=</v>
      </c>
      <c r="AA453" s="118">
        <f t="shared" si="306"/>
        <v>45127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296"/>
        <v>45115</v>
      </c>
      <c r="B454" s="113">
        <f t="shared" si="290"/>
        <v>1131.10651792</v>
      </c>
      <c r="C454" s="113">
        <f t="shared" si="302"/>
        <v>1049.7067752200001</v>
      </c>
      <c r="D454" s="114">
        <f t="shared" si="297"/>
        <v>6649.99</v>
      </c>
      <c r="E454" s="115">
        <f t="shared" si="312"/>
        <v>6665.28</v>
      </c>
      <c r="F454" s="116">
        <f t="shared" si="313"/>
        <v>45066</v>
      </c>
      <c r="G454" s="117">
        <f t="shared" si="291"/>
        <v>2.2992515778219591E-3</v>
      </c>
      <c r="H454" s="118">
        <f t="shared" si="303"/>
        <v>45127</v>
      </c>
      <c r="I454" s="118">
        <f t="shared" si="292"/>
        <v>45127</v>
      </c>
      <c r="J454" s="119">
        <f t="shared" si="298"/>
        <v>22</v>
      </c>
      <c r="K454" s="119">
        <f t="shared" si="314"/>
        <v>14</v>
      </c>
      <c r="L454" s="8">
        <f t="shared" si="299"/>
        <v>1.0014625399999999</v>
      </c>
      <c r="M454" s="120">
        <f t="shared" si="315"/>
        <v>1.00610015</v>
      </c>
      <c r="N454" s="120">
        <f t="shared" si="309"/>
        <v>1.068659098778727</v>
      </c>
      <c r="O454" s="113">
        <f t="shared" si="311"/>
        <v>1.0702220499999999</v>
      </c>
      <c r="P454" s="113">
        <f t="shared" si="293"/>
        <v>1123.4193368700001</v>
      </c>
      <c r="Q454" s="11">
        <f t="shared" si="304"/>
        <v>0</v>
      </c>
      <c r="R454" s="30">
        <f t="shared" si="300"/>
        <v>0</v>
      </c>
      <c r="S454" s="8">
        <f t="shared" si="294"/>
        <v>0</v>
      </c>
      <c r="T454" s="122">
        <f t="shared" si="301"/>
        <v>0.13059999999999999</v>
      </c>
      <c r="U454" s="121">
        <f t="shared" si="310"/>
        <v>14</v>
      </c>
      <c r="V454" s="121">
        <v>252</v>
      </c>
      <c r="W454" s="120">
        <f t="shared" si="295"/>
        <v>1.0068426640000001</v>
      </c>
      <c r="X454" s="113">
        <f t="shared" si="307"/>
        <v>7.6871810500000004</v>
      </c>
      <c r="Y454" s="186">
        <f t="shared" si="308"/>
        <v>0</v>
      </c>
      <c r="Z454" s="125" t="str">
        <f t="shared" si="305"/>
        <v>INCORPJ=</v>
      </c>
      <c r="AA454" s="118">
        <f t="shared" si="306"/>
        <v>45127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296"/>
        <v>45116</v>
      </c>
      <c r="B455" s="113">
        <f t="shared" si="290"/>
        <v>1131.10651792</v>
      </c>
      <c r="C455" s="113">
        <f t="shared" si="302"/>
        <v>1049.7067752200001</v>
      </c>
      <c r="D455" s="114">
        <f t="shared" si="297"/>
        <v>6649.99</v>
      </c>
      <c r="E455" s="115">
        <f t="shared" si="312"/>
        <v>6665.28</v>
      </c>
      <c r="F455" s="116">
        <f t="shared" si="313"/>
        <v>45066</v>
      </c>
      <c r="G455" s="117">
        <f t="shared" si="291"/>
        <v>2.2992515778219591E-3</v>
      </c>
      <c r="H455" s="118">
        <f t="shared" si="303"/>
        <v>45127</v>
      </c>
      <c r="I455" s="118">
        <f t="shared" si="292"/>
        <v>45127</v>
      </c>
      <c r="J455" s="119">
        <f t="shared" si="298"/>
        <v>22</v>
      </c>
      <c r="K455" s="119">
        <f t="shared" si="314"/>
        <v>14</v>
      </c>
      <c r="L455" s="8">
        <f t="shared" si="299"/>
        <v>1.0014625399999999</v>
      </c>
      <c r="M455" s="120">
        <f t="shared" si="315"/>
        <v>1.00610015</v>
      </c>
      <c r="N455" s="120">
        <f t="shared" si="309"/>
        <v>1.068659098778727</v>
      </c>
      <c r="O455" s="113">
        <f t="shared" si="311"/>
        <v>1.0702220499999999</v>
      </c>
      <c r="P455" s="113">
        <f t="shared" si="293"/>
        <v>1123.4193368700001</v>
      </c>
      <c r="Q455" s="11">
        <f t="shared" si="304"/>
        <v>0</v>
      </c>
      <c r="R455" s="30">
        <f t="shared" si="300"/>
        <v>0</v>
      </c>
      <c r="S455" s="8">
        <f t="shared" si="294"/>
        <v>0</v>
      </c>
      <c r="T455" s="122">
        <f t="shared" si="301"/>
        <v>0.13059999999999999</v>
      </c>
      <c r="U455" s="121">
        <f t="shared" si="310"/>
        <v>14</v>
      </c>
      <c r="V455" s="121">
        <v>252</v>
      </c>
      <c r="W455" s="120">
        <f t="shared" si="295"/>
        <v>1.0068426640000001</v>
      </c>
      <c r="X455" s="113">
        <f t="shared" si="307"/>
        <v>7.6871810500000004</v>
      </c>
      <c r="Y455" s="186">
        <f t="shared" si="308"/>
        <v>0</v>
      </c>
      <c r="Z455" s="125" t="str">
        <f t="shared" si="305"/>
        <v>INCORPJ=</v>
      </c>
      <c r="AA455" s="118">
        <f t="shared" si="306"/>
        <v>45127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296"/>
        <v>45117</v>
      </c>
      <c r="B456" s="113">
        <f t="shared" si="290"/>
        <v>1131.10651792</v>
      </c>
      <c r="C456" s="113">
        <f t="shared" si="302"/>
        <v>1049.7067752200001</v>
      </c>
      <c r="D456" s="114">
        <f t="shared" si="297"/>
        <v>6649.99</v>
      </c>
      <c r="E456" s="115">
        <f t="shared" si="312"/>
        <v>6665.28</v>
      </c>
      <c r="F456" s="116">
        <f t="shared" si="313"/>
        <v>45066</v>
      </c>
      <c r="G456" s="117">
        <f t="shared" si="291"/>
        <v>2.2992515778219591E-3</v>
      </c>
      <c r="H456" s="118">
        <f t="shared" si="303"/>
        <v>45127</v>
      </c>
      <c r="I456" s="118">
        <f t="shared" si="292"/>
        <v>45127</v>
      </c>
      <c r="J456" s="119">
        <f t="shared" si="298"/>
        <v>22</v>
      </c>
      <c r="K456" s="119">
        <f t="shared" si="314"/>
        <v>14</v>
      </c>
      <c r="L456" s="8">
        <f t="shared" si="299"/>
        <v>1.0014625399999999</v>
      </c>
      <c r="M456" s="120">
        <f t="shared" si="315"/>
        <v>1.00610015</v>
      </c>
      <c r="N456" s="120">
        <f t="shared" si="309"/>
        <v>1.068659098778727</v>
      </c>
      <c r="O456" s="113">
        <f t="shared" si="311"/>
        <v>1.0702220499999999</v>
      </c>
      <c r="P456" s="113">
        <f t="shared" si="293"/>
        <v>1123.4193368700001</v>
      </c>
      <c r="Q456" s="11">
        <f t="shared" si="304"/>
        <v>0</v>
      </c>
      <c r="R456" s="30">
        <f t="shared" si="300"/>
        <v>0</v>
      </c>
      <c r="S456" s="8">
        <f t="shared" si="294"/>
        <v>0</v>
      </c>
      <c r="T456" s="122">
        <f t="shared" si="301"/>
        <v>0.13059999999999999</v>
      </c>
      <c r="U456" s="121">
        <f t="shared" si="310"/>
        <v>14</v>
      </c>
      <c r="V456" s="121">
        <v>252</v>
      </c>
      <c r="W456" s="120">
        <f t="shared" si="295"/>
        <v>1.0068426640000001</v>
      </c>
      <c r="X456" s="113">
        <f t="shared" si="307"/>
        <v>7.6871810500000004</v>
      </c>
      <c r="Y456" s="186">
        <f t="shared" si="308"/>
        <v>0</v>
      </c>
      <c r="Z456" s="125" t="str">
        <f t="shared" si="305"/>
        <v>INCORPJ=</v>
      </c>
      <c r="AA456" s="118">
        <f t="shared" si="306"/>
        <v>45127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296"/>
        <v>45118</v>
      </c>
      <c r="B457" s="113">
        <f t="shared" si="290"/>
        <v>1131.77575396</v>
      </c>
      <c r="C457" s="113">
        <f t="shared" si="302"/>
        <v>1049.7067752200001</v>
      </c>
      <c r="D457" s="114">
        <f t="shared" si="297"/>
        <v>6649.99</v>
      </c>
      <c r="E457" s="115">
        <f t="shared" si="312"/>
        <v>6665.28</v>
      </c>
      <c r="F457" s="116">
        <f t="shared" si="313"/>
        <v>45066</v>
      </c>
      <c r="G457" s="117">
        <f t="shared" si="291"/>
        <v>2.2992515778219591E-3</v>
      </c>
      <c r="H457" s="118">
        <f t="shared" si="303"/>
        <v>45127</v>
      </c>
      <c r="I457" s="118">
        <f t="shared" si="292"/>
        <v>45127</v>
      </c>
      <c r="J457" s="119">
        <f t="shared" si="298"/>
        <v>22</v>
      </c>
      <c r="K457" s="119">
        <f t="shared" si="314"/>
        <v>15</v>
      </c>
      <c r="L457" s="8">
        <f t="shared" si="299"/>
        <v>1.00156709</v>
      </c>
      <c r="M457" s="120">
        <f t="shared" si="315"/>
        <v>1.00610015</v>
      </c>
      <c r="N457" s="120">
        <f t="shared" si="309"/>
        <v>1.068659098778727</v>
      </c>
      <c r="O457" s="113">
        <f t="shared" si="311"/>
        <v>1.0703337799999999</v>
      </c>
      <c r="P457" s="113">
        <f t="shared" si="293"/>
        <v>1123.53662061</v>
      </c>
      <c r="Q457" s="11">
        <f t="shared" si="304"/>
        <v>0</v>
      </c>
      <c r="R457" s="30">
        <f t="shared" si="300"/>
        <v>0</v>
      </c>
      <c r="S457" s="8">
        <f t="shared" si="294"/>
        <v>0</v>
      </c>
      <c r="T457" s="122">
        <f t="shared" si="301"/>
        <v>0.13059999999999999</v>
      </c>
      <c r="U457" s="121">
        <f t="shared" si="310"/>
        <v>15</v>
      </c>
      <c r="V457" s="121">
        <v>252</v>
      </c>
      <c r="W457" s="120">
        <f t="shared" si="295"/>
        <v>1.0073332129999999</v>
      </c>
      <c r="X457" s="113">
        <f t="shared" si="307"/>
        <v>8.2391333499999995</v>
      </c>
      <c r="Y457" s="186">
        <f t="shared" si="308"/>
        <v>0</v>
      </c>
      <c r="Z457" s="125" t="str">
        <f t="shared" si="305"/>
        <v>INCORPJ=</v>
      </c>
      <c r="AA457" s="118">
        <f t="shared" si="306"/>
        <v>45127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296"/>
        <v>45119</v>
      </c>
      <c r="B458" s="113">
        <f t="shared" ref="B458:B521" si="316">(P458+X458)</f>
        <v>1132.4453853099999</v>
      </c>
      <c r="C458" s="113">
        <f t="shared" si="302"/>
        <v>1049.7067752200001</v>
      </c>
      <c r="D458" s="114">
        <f t="shared" si="297"/>
        <v>6649.99</v>
      </c>
      <c r="E458" s="115">
        <f t="shared" si="312"/>
        <v>6665.28</v>
      </c>
      <c r="F458" s="116">
        <f t="shared" si="313"/>
        <v>45066</v>
      </c>
      <c r="G458" s="117">
        <f t="shared" ref="G458:G521" si="317">(E458/D458)-1</f>
        <v>2.2992515778219591E-3</v>
      </c>
      <c r="H458" s="118">
        <f t="shared" si="303"/>
        <v>45127</v>
      </c>
      <c r="I458" s="118">
        <f t="shared" ref="I458:I521" si="318">IF(A458&gt;I457,H458,I457)</f>
        <v>45127</v>
      </c>
      <c r="J458" s="119">
        <f t="shared" si="298"/>
        <v>22</v>
      </c>
      <c r="K458" s="119">
        <f t="shared" si="314"/>
        <v>16</v>
      </c>
      <c r="L458" s="8">
        <f t="shared" si="299"/>
        <v>1.00167165</v>
      </c>
      <c r="M458" s="120">
        <f t="shared" si="315"/>
        <v>1.00610015</v>
      </c>
      <c r="N458" s="120">
        <f t="shared" si="309"/>
        <v>1.068659098778727</v>
      </c>
      <c r="O458" s="113">
        <f t="shared" si="311"/>
        <v>1.07044552</v>
      </c>
      <c r="P458" s="113">
        <f t="shared" ref="P458:P521" si="319">TRUNC(C458*O458,8)</f>
        <v>1123.65391484</v>
      </c>
      <c r="Q458" s="11">
        <f t="shared" si="304"/>
        <v>0</v>
      </c>
      <c r="R458" s="30">
        <f t="shared" si="300"/>
        <v>0</v>
      </c>
      <c r="S458" s="8">
        <f t="shared" ref="S458:S521" si="320">IF(R458&gt;0,TRUNC(R458*P458,8),0)</f>
        <v>0</v>
      </c>
      <c r="T458" s="122">
        <f t="shared" si="301"/>
        <v>0.13059999999999999</v>
      </c>
      <c r="U458" s="121">
        <f t="shared" si="310"/>
        <v>16</v>
      </c>
      <c r="V458" s="121">
        <v>252</v>
      </c>
      <c r="W458" s="120">
        <f t="shared" ref="W458:W521" si="321">ROUND((1+T458)^TRUNC((U458/V458),9),9)</f>
        <v>1.007824002</v>
      </c>
      <c r="X458" s="113">
        <f t="shared" si="307"/>
        <v>8.7914704700000001</v>
      </c>
      <c r="Y458" s="186">
        <f t="shared" si="308"/>
        <v>0</v>
      </c>
      <c r="Z458" s="125" t="str">
        <f t="shared" si="305"/>
        <v>INCORPJ=</v>
      </c>
      <c r="AA458" s="118">
        <f t="shared" si="306"/>
        <v>45127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322">(A458+1)</f>
        <v>45120</v>
      </c>
      <c r="B459" s="113">
        <f t="shared" si="316"/>
        <v>1133.11542156</v>
      </c>
      <c r="C459" s="113">
        <f t="shared" si="302"/>
        <v>1049.7067752200001</v>
      </c>
      <c r="D459" s="114">
        <f t="shared" ref="D459:D522" si="323">IF(E459=E458,D458,E458)</f>
        <v>6649.99</v>
      </c>
      <c r="E459" s="115">
        <f t="shared" si="312"/>
        <v>6665.28</v>
      </c>
      <c r="F459" s="116">
        <f t="shared" si="313"/>
        <v>45066</v>
      </c>
      <c r="G459" s="117">
        <f t="shared" si="317"/>
        <v>2.2992515778219591E-3</v>
      </c>
      <c r="H459" s="118">
        <f t="shared" si="303"/>
        <v>45127</v>
      </c>
      <c r="I459" s="118">
        <f t="shared" si="318"/>
        <v>45127</v>
      </c>
      <c r="J459" s="119">
        <f t="shared" ref="J459:J522" si="324">IF(I459=I458,J458,NETWORKDAYS(I458,I459,$AD$176:$AD$502)-1)</f>
        <v>22</v>
      </c>
      <c r="K459" s="119">
        <f t="shared" si="314"/>
        <v>17</v>
      </c>
      <c r="L459" s="8">
        <f t="shared" ref="L459:L522" si="325">IF(E459&lt;D459,1,TRUNC((E459/D459)^TRUNC((K459/J459),9),8))</f>
        <v>1.0017762299999999</v>
      </c>
      <c r="M459" s="120">
        <f t="shared" si="315"/>
        <v>1.00610015</v>
      </c>
      <c r="N459" s="120">
        <f t="shared" si="309"/>
        <v>1.068659098778727</v>
      </c>
      <c r="O459" s="113">
        <f t="shared" si="311"/>
        <v>1.0705572800000001</v>
      </c>
      <c r="P459" s="113">
        <f t="shared" si="319"/>
        <v>1123.77123007</v>
      </c>
      <c r="Q459" s="11">
        <f t="shared" si="304"/>
        <v>0</v>
      </c>
      <c r="R459" s="30">
        <f t="shared" ref="R459:R522" si="326">IF(Q459&gt;0,VLOOKUP($A459,$AD$10:$AI$170,6),0)</f>
        <v>0</v>
      </c>
      <c r="S459" s="8">
        <f t="shared" si="320"/>
        <v>0</v>
      </c>
      <c r="T459" s="122">
        <f t="shared" ref="T459:T522" si="327">(T458)</f>
        <v>0.13059999999999999</v>
      </c>
      <c r="U459" s="121">
        <f t="shared" si="310"/>
        <v>17</v>
      </c>
      <c r="V459" s="121">
        <v>252</v>
      </c>
      <c r="W459" s="120">
        <f t="shared" si="321"/>
        <v>1.0083150299999999</v>
      </c>
      <c r="X459" s="113">
        <f t="shared" si="307"/>
        <v>9.34419149</v>
      </c>
      <c r="Y459" s="186">
        <f t="shared" si="308"/>
        <v>0</v>
      </c>
      <c r="Z459" s="125" t="str">
        <f t="shared" si="305"/>
        <v>INCORPJ=</v>
      </c>
      <c r="AA459" s="118">
        <f t="shared" si="306"/>
        <v>45127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322"/>
        <v>45121</v>
      </c>
      <c r="B460" s="113">
        <f t="shared" si="316"/>
        <v>1133.7858416199999</v>
      </c>
      <c r="C460" s="113">
        <f t="shared" ref="C460:C523" si="328">TRUNC(IF(Q459&gt;0,VLOOKUP(A459,$AD$12:$AE$170,2),C459),8)</f>
        <v>1049.7067752200001</v>
      </c>
      <c r="D460" s="114">
        <f t="shared" si="323"/>
        <v>6649.99</v>
      </c>
      <c r="E460" s="115">
        <f t="shared" si="312"/>
        <v>6665.28</v>
      </c>
      <c r="F460" s="116">
        <f t="shared" si="313"/>
        <v>45066</v>
      </c>
      <c r="G460" s="117">
        <f t="shared" si="317"/>
        <v>2.2992515778219591E-3</v>
      </c>
      <c r="H460" s="118">
        <f t="shared" ref="H460:H523" si="329">IF(DAY(A460)=H$9,VLOOKUP(A460,AH$118:AN$450,4),H459)</f>
        <v>45127</v>
      </c>
      <c r="I460" s="118">
        <f t="shared" si="318"/>
        <v>45127</v>
      </c>
      <c r="J460" s="119">
        <f t="shared" si="324"/>
        <v>22</v>
      </c>
      <c r="K460" s="119">
        <f t="shared" si="314"/>
        <v>18</v>
      </c>
      <c r="L460" s="8">
        <f t="shared" si="325"/>
        <v>1.0018808100000001</v>
      </c>
      <c r="M460" s="120">
        <f t="shared" si="315"/>
        <v>1.00610015</v>
      </c>
      <c r="N460" s="120">
        <f t="shared" si="309"/>
        <v>1.068659098778727</v>
      </c>
      <c r="O460" s="113">
        <f t="shared" si="311"/>
        <v>1.0706690400000001</v>
      </c>
      <c r="P460" s="113">
        <f t="shared" si="319"/>
        <v>1123.8885453</v>
      </c>
      <c r="Q460" s="11">
        <f t="shared" ref="Q460:Q523" si="330">IF(VLOOKUP(A460,AD$10:AK$170,8)=VLOOKUP(A459,AD$10:AK$170,8),0,VLOOKUP(A460,AD$10:AK$170,8))</f>
        <v>0</v>
      </c>
      <c r="R460" s="30">
        <f t="shared" si="326"/>
        <v>0</v>
      </c>
      <c r="S460" s="8">
        <f t="shared" si="320"/>
        <v>0</v>
      </c>
      <c r="T460" s="122">
        <f t="shared" si="327"/>
        <v>0.13059999999999999</v>
      </c>
      <c r="U460" s="121">
        <f t="shared" si="310"/>
        <v>18</v>
      </c>
      <c r="V460" s="121">
        <v>252</v>
      </c>
      <c r="W460" s="120">
        <f t="shared" si="321"/>
        <v>1.008806297</v>
      </c>
      <c r="X460" s="113">
        <f t="shared" si="307"/>
        <v>9.8972963200000006</v>
      </c>
      <c r="Y460" s="186">
        <f t="shared" si="308"/>
        <v>0</v>
      </c>
      <c r="Z460" s="125" t="str">
        <f t="shared" ref="Z460:Z523" si="331">IF($Q459&gt;0,VLOOKUP($A459,$AD$10:$AM$170,9),Z459)</f>
        <v>INCORPJ=</v>
      </c>
      <c r="AA460" s="118">
        <f t="shared" ref="AA460:AA523" si="332">IF($Q459&gt;0,VLOOKUP($A459,$AD$10:$AM$170,10),AA459)</f>
        <v>45127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322"/>
        <v>45122</v>
      </c>
      <c r="B461" s="113">
        <f t="shared" si="316"/>
        <v>1134.45665618</v>
      </c>
      <c r="C461" s="113">
        <f t="shared" si="328"/>
        <v>1049.7067752200001</v>
      </c>
      <c r="D461" s="114">
        <f t="shared" si="323"/>
        <v>6649.99</v>
      </c>
      <c r="E461" s="115">
        <f t="shared" si="312"/>
        <v>6665.28</v>
      </c>
      <c r="F461" s="116">
        <f t="shared" si="313"/>
        <v>45066</v>
      </c>
      <c r="G461" s="117">
        <f t="shared" si="317"/>
        <v>2.2992515778219591E-3</v>
      </c>
      <c r="H461" s="118">
        <f t="shared" si="329"/>
        <v>45127</v>
      </c>
      <c r="I461" s="118">
        <f t="shared" si="318"/>
        <v>45127</v>
      </c>
      <c r="J461" s="119">
        <f t="shared" si="324"/>
        <v>22</v>
      </c>
      <c r="K461" s="119">
        <f t="shared" si="314"/>
        <v>19</v>
      </c>
      <c r="L461" s="8">
        <f t="shared" si="325"/>
        <v>1.0019853999999999</v>
      </c>
      <c r="M461" s="120">
        <f t="shared" si="315"/>
        <v>1.00610015</v>
      </c>
      <c r="N461" s="120">
        <f t="shared" si="309"/>
        <v>1.068659098778727</v>
      </c>
      <c r="O461" s="113">
        <f t="shared" si="311"/>
        <v>1.07078081</v>
      </c>
      <c r="P461" s="113">
        <f t="shared" si="319"/>
        <v>1124.00587103</v>
      </c>
      <c r="Q461" s="11">
        <f t="shared" si="330"/>
        <v>0</v>
      </c>
      <c r="R461" s="30">
        <f t="shared" si="326"/>
        <v>0</v>
      </c>
      <c r="S461" s="8">
        <f t="shared" si="320"/>
        <v>0</v>
      </c>
      <c r="T461" s="122">
        <f t="shared" si="327"/>
        <v>0.13059999999999999</v>
      </c>
      <c r="U461" s="121">
        <f t="shared" si="310"/>
        <v>19</v>
      </c>
      <c r="V461" s="121">
        <v>252</v>
      </c>
      <c r="W461" s="120">
        <f t="shared" si="321"/>
        <v>1.0092978029999999</v>
      </c>
      <c r="X461" s="113">
        <f t="shared" si="307"/>
        <v>10.45078515</v>
      </c>
      <c r="Y461" s="186">
        <f t="shared" si="308"/>
        <v>0</v>
      </c>
      <c r="Z461" s="125" t="str">
        <f t="shared" si="331"/>
        <v>INCORPJ=</v>
      </c>
      <c r="AA461" s="118">
        <f t="shared" si="332"/>
        <v>45127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322"/>
        <v>45123</v>
      </c>
      <c r="B462" s="113">
        <f t="shared" si="316"/>
        <v>1134.45665618</v>
      </c>
      <c r="C462" s="113">
        <f t="shared" si="328"/>
        <v>1049.7067752200001</v>
      </c>
      <c r="D462" s="114">
        <f t="shared" si="323"/>
        <v>6649.99</v>
      </c>
      <c r="E462" s="115">
        <f t="shared" si="312"/>
        <v>6665.28</v>
      </c>
      <c r="F462" s="116">
        <f t="shared" si="313"/>
        <v>45066</v>
      </c>
      <c r="G462" s="117">
        <f t="shared" si="317"/>
        <v>2.2992515778219591E-3</v>
      </c>
      <c r="H462" s="118">
        <f t="shared" si="329"/>
        <v>45127</v>
      </c>
      <c r="I462" s="118">
        <f t="shared" si="318"/>
        <v>45127</v>
      </c>
      <c r="J462" s="119">
        <f t="shared" si="324"/>
        <v>22</v>
      </c>
      <c r="K462" s="119">
        <f t="shared" si="314"/>
        <v>19</v>
      </c>
      <c r="L462" s="8">
        <f t="shared" si="325"/>
        <v>1.0019853999999999</v>
      </c>
      <c r="M462" s="120">
        <f t="shared" si="315"/>
        <v>1.00610015</v>
      </c>
      <c r="N462" s="120">
        <f t="shared" si="309"/>
        <v>1.068659098778727</v>
      </c>
      <c r="O462" s="113">
        <f t="shared" si="311"/>
        <v>1.07078081</v>
      </c>
      <c r="P462" s="113">
        <f t="shared" si="319"/>
        <v>1124.00587103</v>
      </c>
      <c r="Q462" s="11">
        <f t="shared" si="330"/>
        <v>0</v>
      </c>
      <c r="R462" s="30">
        <f t="shared" si="326"/>
        <v>0</v>
      </c>
      <c r="S462" s="8">
        <f t="shared" si="320"/>
        <v>0</v>
      </c>
      <c r="T462" s="122">
        <f t="shared" si="327"/>
        <v>0.13059999999999999</v>
      </c>
      <c r="U462" s="121">
        <f t="shared" si="310"/>
        <v>19</v>
      </c>
      <c r="V462" s="121">
        <v>252</v>
      </c>
      <c r="W462" s="120">
        <f t="shared" si="321"/>
        <v>1.0092978029999999</v>
      </c>
      <c r="X462" s="113">
        <f t="shared" si="307"/>
        <v>10.45078515</v>
      </c>
      <c r="Y462" s="186">
        <f t="shared" si="308"/>
        <v>0</v>
      </c>
      <c r="Z462" s="125" t="str">
        <f t="shared" si="331"/>
        <v>INCORPJ=</v>
      </c>
      <c r="AA462" s="118">
        <f t="shared" si="332"/>
        <v>45127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322"/>
        <v>45124</v>
      </c>
      <c r="B463" s="113">
        <f t="shared" si="316"/>
        <v>1134.45665618</v>
      </c>
      <c r="C463" s="113">
        <f t="shared" si="328"/>
        <v>1049.7067752200001</v>
      </c>
      <c r="D463" s="114">
        <f t="shared" si="323"/>
        <v>6649.99</v>
      </c>
      <c r="E463" s="115">
        <f t="shared" si="312"/>
        <v>6665.28</v>
      </c>
      <c r="F463" s="116">
        <f t="shared" si="313"/>
        <v>45066</v>
      </c>
      <c r="G463" s="117">
        <f t="shared" si="317"/>
        <v>2.2992515778219591E-3</v>
      </c>
      <c r="H463" s="118">
        <f t="shared" si="329"/>
        <v>45127</v>
      </c>
      <c r="I463" s="118">
        <f t="shared" si="318"/>
        <v>45127</v>
      </c>
      <c r="J463" s="119">
        <f t="shared" si="324"/>
        <v>22</v>
      </c>
      <c r="K463" s="119">
        <f t="shared" si="314"/>
        <v>19</v>
      </c>
      <c r="L463" s="8">
        <f t="shared" si="325"/>
        <v>1.0019853999999999</v>
      </c>
      <c r="M463" s="120">
        <f t="shared" si="315"/>
        <v>1.00610015</v>
      </c>
      <c r="N463" s="120">
        <f t="shared" si="309"/>
        <v>1.068659098778727</v>
      </c>
      <c r="O463" s="113">
        <f t="shared" si="311"/>
        <v>1.07078081</v>
      </c>
      <c r="P463" s="113">
        <f t="shared" si="319"/>
        <v>1124.00587103</v>
      </c>
      <c r="Q463" s="11">
        <f t="shared" si="330"/>
        <v>0</v>
      </c>
      <c r="R463" s="30">
        <f t="shared" si="326"/>
        <v>0</v>
      </c>
      <c r="S463" s="8">
        <f t="shared" si="320"/>
        <v>0</v>
      </c>
      <c r="T463" s="122">
        <f t="shared" si="327"/>
        <v>0.13059999999999999</v>
      </c>
      <c r="U463" s="121">
        <f t="shared" si="310"/>
        <v>19</v>
      </c>
      <c r="V463" s="121">
        <v>252</v>
      </c>
      <c r="W463" s="120">
        <f t="shared" si="321"/>
        <v>1.0092978029999999</v>
      </c>
      <c r="X463" s="113">
        <f t="shared" si="307"/>
        <v>10.45078515</v>
      </c>
      <c r="Y463" s="186">
        <f t="shared" si="308"/>
        <v>0</v>
      </c>
      <c r="Z463" s="125" t="str">
        <f t="shared" si="331"/>
        <v>INCORPJ=</v>
      </c>
      <c r="AA463" s="118">
        <f t="shared" si="332"/>
        <v>45127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322"/>
        <v>45125</v>
      </c>
      <c r="B464" s="113">
        <f t="shared" si="316"/>
        <v>1135.1278770700001</v>
      </c>
      <c r="C464" s="113">
        <f t="shared" si="328"/>
        <v>1049.7067752200001</v>
      </c>
      <c r="D464" s="114">
        <f t="shared" si="323"/>
        <v>6649.99</v>
      </c>
      <c r="E464" s="115">
        <f t="shared" si="312"/>
        <v>6665.28</v>
      </c>
      <c r="F464" s="116">
        <f t="shared" si="313"/>
        <v>45066</v>
      </c>
      <c r="G464" s="117">
        <f t="shared" si="317"/>
        <v>2.2992515778219591E-3</v>
      </c>
      <c r="H464" s="118">
        <f t="shared" si="329"/>
        <v>45127</v>
      </c>
      <c r="I464" s="118">
        <f t="shared" si="318"/>
        <v>45127</v>
      </c>
      <c r="J464" s="119">
        <f t="shared" si="324"/>
        <v>22</v>
      </c>
      <c r="K464" s="119">
        <f t="shared" si="314"/>
        <v>20</v>
      </c>
      <c r="L464" s="8">
        <f t="shared" si="325"/>
        <v>1.0020900100000001</v>
      </c>
      <c r="M464" s="120">
        <f t="shared" si="315"/>
        <v>1.00610015</v>
      </c>
      <c r="N464" s="120">
        <f t="shared" si="309"/>
        <v>1.068659098778727</v>
      </c>
      <c r="O464" s="113">
        <f t="shared" si="311"/>
        <v>1.0708926000000001</v>
      </c>
      <c r="P464" s="113">
        <f t="shared" si="319"/>
        <v>1124.1232177500001</v>
      </c>
      <c r="Q464" s="11">
        <f t="shared" si="330"/>
        <v>0</v>
      </c>
      <c r="R464" s="30">
        <f t="shared" si="326"/>
        <v>0</v>
      </c>
      <c r="S464" s="8">
        <f t="shared" si="320"/>
        <v>0</v>
      </c>
      <c r="T464" s="122">
        <f t="shared" si="327"/>
        <v>0.13059999999999999</v>
      </c>
      <c r="U464" s="121">
        <f t="shared" si="310"/>
        <v>20</v>
      </c>
      <c r="V464" s="121">
        <v>252</v>
      </c>
      <c r="W464" s="120">
        <f t="shared" si="321"/>
        <v>1.009789549</v>
      </c>
      <c r="X464" s="113">
        <f t="shared" si="307"/>
        <v>11.00465932</v>
      </c>
      <c r="Y464" s="186">
        <f t="shared" si="308"/>
        <v>0</v>
      </c>
      <c r="Z464" s="125" t="str">
        <f t="shared" si="331"/>
        <v>INCORPJ=</v>
      </c>
      <c r="AA464" s="118">
        <f t="shared" si="332"/>
        <v>45127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322"/>
        <v>45126</v>
      </c>
      <c r="B465" s="113">
        <f t="shared" si="316"/>
        <v>1135.7994820500001</v>
      </c>
      <c r="C465" s="113">
        <f t="shared" si="328"/>
        <v>1049.7067752200001</v>
      </c>
      <c r="D465" s="114">
        <f t="shared" si="323"/>
        <v>6649.99</v>
      </c>
      <c r="E465" s="115">
        <f t="shared" si="312"/>
        <v>6665.28</v>
      </c>
      <c r="F465" s="116">
        <f t="shared" si="313"/>
        <v>45066</v>
      </c>
      <c r="G465" s="117">
        <f t="shared" si="317"/>
        <v>2.2992515778219591E-3</v>
      </c>
      <c r="H465" s="118">
        <f t="shared" si="329"/>
        <v>45127</v>
      </c>
      <c r="I465" s="118">
        <f t="shared" si="318"/>
        <v>45127</v>
      </c>
      <c r="J465" s="119">
        <f t="shared" si="324"/>
        <v>22</v>
      </c>
      <c r="K465" s="119">
        <f t="shared" si="314"/>
        <v>21</v>
      </c>
      <c r="L465" s="8">
        <f t="shared" si="325"/>
        <v>1.00219462</v>
      </c>
      <c r="M465" s="120">
        <f t="shared" si="315"/>
        <v>1.00610015</v>
      </c>
      <c r="N465" s="120">
        <f t="shared" si="309"/>
        <v>1.068659098778727</v>
      </c>
      <c r="O465" s="113">
        <f t="shared" si="311"/>
        <v>1.0710043899999999</v>
      </c>
      <c r="P465" s="113">
        <f t="shared" si="319"/>
        <v>1124.24056447</v>
      </c>
      <c r="Q465" s="11">
        <f t="shared" si="330"/>
        <v>0</v>
      </c>
      <c r="R465" s="30">
        <f t="shared" si="326"/>
        <v>0</v>
      </c>
      <c r="S465" s="8">
        <f t="shared" si="320"/>
        <v>0</v>
      </c>
      <c r="T465" s="122">
        <f t="shared" si="327"/>
        <v>0.13059999999999999</v>
      </c>
      <c r="U465" s="121">
        <f t="shared" si="310"/>
        <v>21</v>
      </c>
      <c r="V465" s="121">
        <v>252</v>
      </c>
      <c r="W465" s="120">
        <f t="shared" si="321"/>
        <v>1.010281534</v>
      </c>
      <c r="X465" s="113">
        <f t="shared" si="307"/>
        <v>11.558917579999999</v>
      </c>
      <c r="Y465" s="186">
        <f t="shared" si="308"/>
        <v>0</v>
      </c>
      <c r="Z465" s="125" t="str">
        <f t="shared" si="331"/>
        <v>INCORPJ=</v>
      </c>
      <c r="AA465" s="118">
        <f t="shared" si="332"/>
        <v>45127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322"/>
        <v>45127</v>
      </c>
      <c r="B466" s="113">
        <f t="shared" si="316"/>
        <v>1136.47150418</v>
      </c>
      <c r="C466" s="113">
        <f t="shared" si="328"/>
        <v>1049.7067752200001</v>
      </c>
      <c r="D466" s="114">
        <f t="shared" si="323"/>
        <v>6649.99</v>
      </c>
      <c r="E466" s="115">
        <f t="shared" si="312"/>
        <v>6665.28</v>
      </c>
      <c r="F466" s="116">
        <f t="shared" si="313"/>
        <v>45066</v>
      </c>
      <c r="G466" s="117">
        <f t="shared" si="317"/>
        <v>2.2992515778219591E-3</v>
      </c>
      <c r="H466" s="118">
        <f t="shared" si="329"/>
        <v>45159</v>
      </c>
      <c r="I466" s="118">
        <f t="shared" si="318"/>
        <v>45127</v>
      </c>
      <c r="J466" s="119">
        <f t="shared" si="324"/>
        <v>22</v>
      </c>
      <c r="K466" s="119">
        <f t="shared" si="314"/>
        <v>22</v>
      </c>
      <c r="L466" s="8">
        <f t="shared" si="325"/>
        <v>1.0022992500000001</v>
      </c>
      <c r="M466" s="120">
        <f t="shared" si="315"/>
        <v>1.00610015</v>
      </c>
      <c r="N466" s="120">
        <f t="shared" si="309"/>
        <v>1.068659098778727</v>
      </c>
      <c r="O466" s="113">
        <f t="shared" si="311"/>
        <v>1.07111621</v>
      </c>
      <c r="P466" s="113">
        <f t="shared" si="319"/>
        <v>1124.35794268</v>
      </c>
      <c r="Q466" s="11">
        <f t="shared" si="330"/>
        <v>15</v>
      </c>
      <c r="R466" s="30">
        <f t="shared" si="326"/>
        <v>0</v>
      </c>
      <c r="S466" s="8">
        <f t="shared" si="320"/>
        <v>0</v>
      </c>
      <c r="T466" s="122">
        <f t="shared" si="327"/>
        <v>0.13059999999999999</v>
      </c>
      <c r="U466" s="121">
        <f t="shared" si="310"/>
        <v>22</v>
      </c>
      <c r="V466" s="121">
        <v>252</v>
      </c>
      <c r="W466" s="120">
        <f t="shared" si="321"/>
        <v>1.0107737590000001</v>
      </c>
      <c r="X466" s="113">
        <f t="shared" si="307"/>
        <v>12.113561499999999</v>
      </c>
      <c r="Y466" s="186">
        <f t="shared" si="308"/>
        <v>0</v>
      </c>
      <c r="Z466" s="125" t="str">
        <f t="shared" si="331"/>
        <v>INCORPJ=</v>
      </c>
      <c r="AA466" s="118">
        <f t="shared" si="332"/>
        <v>45127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322"/>
        <v>45128</v>
      </c>
      <c r="B467" s="113">
        <f t="shared" si="316"/>
        <v>1137.0252112800001</v>
      </c>
      <c r="C467" s="113">
        <f t="shared" si="328"/>
        <v>1061.0160630299999</v>
      </c>
      <c r="D467" s="114">
        <f t="shared" si="323"/>
        <v>6665.28</v>
      </c>
      <c r="E467" s="115">
        <f t="shared" si="312"/>
        <v>6659.95</v>
      </c>
      <c r="F467" s="116">
        <f t="shared" si="313"/>
        <v>45097</v>
      </c>
      <c r="G467" s="117">
        <f t="shared" si="317"/>
        <v>-7.9966633059680436E-4</v>
      </c>
      <c r="H467" s="118">
        <f t="shared" si="329"/>
        <v>45159</v>
      </c>
      <c r="I467" s="118">
        <f t="shared" si="318"/>
        <v>45159</v>
      </c>
      <c r="J467" s="119">
        <f t="shared" si="324"/>
        <v>22</v>
      </c>
      <c r="K467" s="119">
        <f t="shared" si="314"/>
        <v>1</v>
      </c>
      <c r="L467" s="8">
        <f t="shared" si="325"/>
        <v>1</v>
      </c>
      <c r="M467" s="120">
        <f t="shared" si="315"/>
        <v>1.0022992500000001</v>
      </c>
      <c r="N467" s="120">
        <f t="shared" si="309"/>
        <v>1.0711162132115941</v>
      </c>
      <c r="O467" s="113">
        <f t="shared" si="311"/>
        <v>1.07111621</v>
      </c>
      <c r="P467" s="113">
        <f t="shared" si="319"/>
        <v>1136.47150418</v>
      </c>
      <c r="Q467" s="11">
        <f t="shared" si="330"/>
        <v>0</v>
      </c>
      <c r="R467" s="30">
        <f t="shared" si="326"/>
        <v>0</v>
      </c>
      <c r="S467" s="8">
        <f t="shared" si="320"/>
        <v>0</v>
      </c>
      <c r="T467" s="122">
        <f t="shared" si="327"/>
        <v>0.13059999999999999</v>
      </c>
      <c r="U467" s="121">
        <f t="shared" si="310"/>
        <v>1</v>
      </c>
      <c r="V467" s="121">
        <v>252</v>
      </c>
      <c r="W467" s="120">
        <f t="shared" si="321"/>
        <v>1.000487216</v>
      </c>
      <c r="X467" s="113">
        <f t="shared" si="307"/>
        <v>0.55370710000000001</v>
      </c>
      <c r="Y467" s="186">
        <f t="shared" si="308"/>
        <v>0</v>
      </c>
      <c r="Z467" s="125" t="str">
        <f t="shared" si="331"/>
        <v>INCORPJ=</v>
      </c>
      <c r="AA467" s="118">
        <f t="shared" si="332"/>
        <v>45159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322"/>
        <v>45129</v>
      </c>
      <c r="B468" s="113">
        <f t="shared" si="316"/>
        <v>1137.5791877199999</v>
      </c>
      <c r="C468" s="113">
        <f t="shared" si="328"/>
        <v>1061.0160630299999</v>
      </c>
      <c r="D468" s="114">
        <f t="shared" si="323"/>
        <v>6665.28</v>
      </c>
      <c r="E468" s="115">
        <f t="shared" si="312"/>
        <v>6659.95</v>
      </c>
      <c r="F468" s="116">
        <f t="shared" si="313"/>
        <v>45097</v>
      </c>
      <c r="G468" s="117">
        <f t="shared" si="317"/>
        <v>-7.9966633059680436E-4</v>
      </c>
      <c r="H468" s="118">
        <f t="shared" si="329"/>
        <v>45159</v>
      </c>
      <c r="I468" s="118">
        <f t="shared" si="318"/>
        <v>45159</v>
      </c>
      <c r="J468" s="119">
        <f t="shared" si="324"/>
        <v>22</v>
      </c>
      <c r="K468" s="119">
        <f t="shared" si="314"/>
        <v>2</v>
      </c>
      <c r="L468" s="8">
        <f t="shared" si="325"/>
        <v>1</v>
      </c>
      <c r="M468" s="120">
        <f t="shared" si="315"/>
        <v>1.0022992500000001</v>
      </c>
      <c r="N468" s="120">
        <f t="shared" si="309"/>
        <v>1.0711162132115941</v>
      </c>
      <c r="O468" s="113">
        <f t="shared" si="311"/>
        <v>1.07111621</v>
      </c>
      <c r="P468" s="113">
        <f t="shared" si="319"/>
        <v>1136.47150418</v>
      </c>
      <c r="Q468" s="11">
        <f t="shared" si="330"/>
        <v>0</v>
      </c>
      <c r="R468" s="30">
        <f t="shared" si="326"/>
        <v>0</v>
      </c>
      <c r="S468" s="8">
        <f t="shared" si="320"/>
        <v>0</v>
      </c>
      <c r="T468" s="122">
        <f t="shared" si="327"/>
        <v>0.13059999999999999</v>
      </c>
      <c r="U468" s="121">
        <f t="shared" si="310"/>
        <v>2</v>
      </c>
      <c r="V468" s="121">
        <v>252</v>
      </c>
      <c r="W468" s="120">
        <f t="shared" si="321"/>
        <v>1.0009746690000001</v>
      </c>
      <c r="X468" s="113">
        <f t="shared" si="307"/>
        <v>1.10768354</v>
      </c>
      <c r="Y468" s="186">
        <f t="shared" si="308"/>
        <v>0</v>
      </c>
      <c r="Z468" s="125" t="str">
        <f t="shared" si="331"/>
        <v>INCORPJ=</v>
      </c>
      <c r="AA468" s="118">
        <f t="shared" si="332"/>
        <v>45159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322"/>
        <v>45130</v>
      </c>
      <c r="B469" s="113">
        <f t="shared" si="316"/>
        <v>1137.5791877199999</v>
      </c>
      <c r="C469" s="113">
        <f t="shared" si="328"/>
        <v>1061.0160630299999</v>
      </c>
      <c r="D469" s="114">
        <f t="shared" si="323"/>
        <v>6665.28</v>
      </c>
      <c r="E469" s="115">
        <f t="shared" si="312"/>
        <v>6659.95</v>
      </c>
      <c r="F469" s="116">
        <f t="shared" si="313"/>
        <v>45097</v>
      </c>
      <c r="G469" s="117">
        <f t="shared" si="317"/>
        <v>-7.9966633059680436E-4</v>
      </c>
      <c r="H469" s="118">
        <f t="shared" si="329"/>
        <v>45159</v>
      </c>
      <c r="I469" s="118">
        <f t="shared" si="318"/>
        <v>45159</v>
      </c>
      <c r="J469" s="119">
        <f t="shared" si="324"/>
        <v>22</v>
      </c>
      <c r="K469" s="119">
        <f t="shared" si="314"/>
        <v>2</v>
      </c>
      <c r="L469" s="8">
        <f t="shared" si="325"/>
        <v>1</v>
      </c>
      <c r="M469" s="120">
        <f t="shared" si="315"/>
        <v>1.0022992500000001</v>
      </c>
      <c r="N469" s="120">
        <f t="shared" si="309"/>
        <v>1.0711162132115941</v>
      </c>
      <c r="O469" s="113">
        <f t="shared" si="311"/>
        <v>1.07111621</v>
      </c>
      <c r="P469" s="113">
        <f t="shared" si="319"/>
        <v>1136.47150418</v>
      </c>
      <c r="Q469" s="11">
        <f t="shared" si="330"/>
        <v>0</v>
      </c>
      <c r="R469" s="30">
        <f t="shared" si="326"/>
        <v>0</v>
      </c>
      <c r="S469" s="8">
        <f t="shared" si="320"/>
        <v>0</v>
      </c>
      <c r="T469" s="122">
        <f t="shared" si="327"/>
        <v>0.13059999999999999</v>
      </c>
      <c r="U469" s="121">
        <f t="shared" si="310"/>
        <v>2</v>
      </c>
      <c r="V469" s="121">
        <v>252</v>
      </c>
      <c r="W469" s="120">
        <f t="shared" si="321"/>
        <v>1.0009746690000001</v>
      </c>
      <c r="X469" s="113">
        <f t="shared" si="307"/>
        <v>1.10768354</v>
      </c>
      <c r="Y469" s="186">
        <f t="shared" si="308"/>
        <v>0</v>
      </c>
      <c r="Z469" s="125" t="str">
        <f t="shared" si="331"/>
        <v>INCORPJ=</v>
      </c>
      <c r="AA469" s="118">
        <f t="shared" si="332"/>
        <v>45159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322"/>
        <v>45131</v>
      </c>
      <c r="B470" s="113">
        <f t="shared" si="316"/>
        <v>1137.5791877199999</v>
      </c>
      <c r="C470" s="113">
        <f t="shared" si="328"/>
        <v>1061.0160630299999</v>
      </c>
      <c r="D470" s="114">
        <f t="shared" si="323"/>
        <v>6665.28</v>
      </c>
      <c r="E470" s="115">
        <f t="shared" si="312"/>
        <v>6659.95</v>
      </c>
      <c r="F470" s="116">
        <f t="shared" si="313"/>
        <v>45097</v>
      </c>
      <c r="G470" s="117">
        <f t="shared" si="317"/>
        <v>-7.9966633059680436E-4</v>
      </c>
      <c r="H470" s="118">
        <f t="shared" si="329"/>
        <v>45159</v>
      </c>
      <c r="I470" s="118">
        <f t="shared" si="318"/>
        <v>45159</v>
      </c>
      <c r="J470" s="119">
        <f t="shared" si="324"/>
        <v>22</v>
      </c>
      <c r="K470" s="119">
        <f t="shared" si="314"/>
        <v>2</v>
      </c>
      <c r="L470" s="8">
        <f t="shared" si="325"/>
        <v>1</v>
      </c>
      <c r="M470" s="120">
        <f t="shared" si="315"/>
        <v>1.0022992500000001</v>
      </c>
      <c r="N470" s="120">
        <f t="shared" si="309"/>
        <v>1.0711162132115941</v>
      </c>
      <c r="O470" s="113">
        <f t="shared" si="311"/>
        <v>1.07111621</v>
      </c>
      <c r="P470" s="113">
        <f t="shared" si="319"/>
        <v>1136.47150418</v>
      </c>
      <c r="Q470" s="11">
        <f t="shared" si="330"/>
        <v>0</v>
      </c>
      <c r="R470" s="30">
        <f t="shared" si="326"/>
        <v>0</v>
      </c>
      <c r="S470" s="8">
        <f t="shared" si="320"/>
        <v>0</v>
      </c>
      <c r="T470" s="122">
        <f t="shared" si="327"/>
        <v>0.13059999999999999</v>
      </c>
      <c r="U470" s="121">
        <f t="shared" si="310"/>
        <v>2</v>
      </c>
      <c r="V470" s="121">
        <v>252</v>
      </c>
      <c r="W470" s="120">
        <f t="shared" si="321"/>
        <v>1.0009746690000001</v>
      </c>
      <c r="X470" s="113">
        <f t="shared" si="307"/>
        <v>1.10768354</v>
      </c>
      <c r="Y470" s="186">
        <f t="shared" si="308"/>
        <v>0</v>
      </c>
      <c r="Z470" s="125" t="str">
        <f t="shared" si="331"/>
        <v>INCORPJ=</v>
      </c>
      <c r="AA470" s="118">
        <f t="shared" si="332"/>
        <v>45159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322"/>
        <v>45132</v>
      </c>
      <c r="B471" s="113">
        <f t="shared" si="316"/>
        <v>1138.13343351</v>
      </c>
      <c r="C471" s="113">
        <f t="shared" si="328"/>
        <v>1061.0160630299999</v>
      </c>
      <c r="D471" s="114">
        <f t="shared" si="323"/>
        <v>6665.28</v>
      </c>
      <c r="E471" s="115">
        <f t="shared" si="312"/>
        <v>6659.95</v>
      </c>
      <c r="F471" s="116">
        <f t="shared" si="313"/>
        <v>45097</v>
      </c>
      <c r="G471" s="117">
        <f t="shared" si="317"/>
        <v>-7.9966633059680436E-4</v>
      </c>
      <c r="H471" s="118">
        <f t="shared" si="329"/>
        <v>45159</v>
      </c>
      <c r="I471" s="118">
        <f t="shared" si="318"/>
        <v>45159</v>
      </c>
      <c r="J471" s="119">
        <f t="shared" si="324"/>
        <v>22</v>
      </c>
      <c r="K471" s="119">
        <f t="shared" si="314"/>
        <v>3</v>
      </c>
      <c r="L471" s="8">
        <f t="shared" si="325"/>
        <v>1</v>
      </c>
      <c r="M471" s="120">
        <f t="shared" si="315"/>
        <v>1.0022992500000001</v>
      </c>
      <c r="N471" s="120">
        <f t="shared" si="309"/>
        <v>1.0711162132115941</v>
      </c>
      <c r="O471" s="113">
        <f t="shared" si="311"/>
        <v>1.07111621</v>
      </c>
      <c r="P471" s="113">
        <f t="shared" si="319"/>
        <v>1136.47150418</v>
      </c>
      <c r="Q471" s="11">
        <f t="shared" si="330"/>
        <v>0</v>
      </c>
      <c r="R471" s="30">
        <f t="shared" si="326"/>
        <v>0</v>
      </c>
      <c r="S471" s="8">
        <f t="shared" si="320"/>
        <v>0</v>
      </c>
      <c r="T471" s="122">
        <f t="shared" si="327"/>
        <v>0.13059999999999999</v>
      </c>
      <c r="U471" s="121">
        <f t="shared" si="310"/>
        <v>3</v>
      </c>
      <c r="V471" s="121">
        <v>252</v>
      </c>
      <c r="W471" s="120">
        <f t="shared" si="321"/>
        <v>1.001462359</v>
      </c>
      <c r="X471" s="113">
        <f t="shared" si="307"/>
        <v>1.66192933</v>
      </c>
      <c r="Y471" s="186">
        <f t="shared" si="308"/>
        <v>0</v>
      </c>
      <c r="Z471" s="125" t="str">
        <f t="shared" si="331"/>
        <v>INCORPJ=</v>
      </c>
      <c r="AA471" s="118">
        <f t="shared" si="332"/>
        <v>45159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322"/>
        <v>45133</v>
      </c>
      <c r="B472" s="113">
        <f t="shared" si="316"/>
        <v>1138.6879509099999</v>
      </c>
      <c r="C472" s="113">
        <f t="shared" si="328"/>
        <v>1061.0160630299999</v>
      </c>
      <c r="D472" s="114">
        <f t="shared" si="323"/>
        <v>6665.28</v>
      </c>
      <c r="E472" s="115">
        <f t="shared" si="312"/>
        <v>6659.95</v>
      </c>
      <c r="F472" s="116">
        <f t="shared" si="313"/>
        <v>45097</v>
      </c>
      <c r="G472" s="117">
        <f t="shared" si="317"/>
        <v>-7.9966633059680436E-4</v>
      </c>
      <c r="H472" s="118">
        <f t="shared" si="329"/>
        <v>45159</v>
      </c>
      <c r="I472" s="118">
        <f t="shared" si="318"/>
        <v>45159</v>
      </c>
      <c r="J472" s="119">
        <f t="shared" si="324"/>
        <v>22</v>
      </c>
      <c r="K472" s="119">
        <f t="shared" si="314"/>
        <v>4</v>
      </c>
      <c r="L472" s="8">
        <f t="shared" si="325"/>
        <v>1</v>
      </c>
      <c r="M472" s="120">
        <f t="shared" si="315"/>
        <v>1.0022992500000001</v>
      </c>
      <c r="N472" s="120">
        <f t="shared" si="309"/>
        <v>1.0711162132115941</v>
      </c>
      <c r="O472" s="113">
        <f t="shared" si="311"/>
        <v>1.07111621</v>
      </c>
      <c r="P472" s="113">
        <f t="shared" si="319"/>
        <v>1136.47150418</v>
      </c>
      <c r="Q472" s="11">
        <f t="shared" si="330"/>
        <v>0</v>
      </c>
      <c r="R472" s="30">
        <f t="shared" si="326"/>
        <v>0</v>
      </c>
      <c r="S472" s="8">
        <f t="shared" si="320"/>
        <v>0</v>
      </c>
      <c r="T472" s="122">
        <f t="shared" si="327"/>
        <v>0.13059999999999999</v>
      </c>
      <c r="U472" s="121">
        <f t="shared" si="310"/>
        <v>4</v>
      </c>
      <c r="V472" s="121">
        <v>252</v>
      </c>
      <c r="W472" s="120">
        <f t="shared" si="321"/>
        <v>1.001950288</v>
      </c>
      <c r="X472" s="113">
        <f t="shared" si="307"/>
        <v>2.2164467299999999</v>
      </c>
      <c r="Y472" s="186">
        <f t="shared" si="308"/>
        <v>0</v>
      </c>
      <c r="Z472" s="125" t="str">
        <f t="shared" si="331"/>
        <v>INCORPJ=</v>
      </c>
      <c r="AA472" s="118">
        <f t="shared" si="332"/>
        <v>45159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">
      <c r="A473" s="112">
        <f t="shared" si="322"/>
        <v>45134</v>
      </c>
      <c r="B473" s="113">
        <f t="shared" si="316"/>
        <v>1139.2427376600001</v>
      </c>
      <c r="C473" s="113">
        <f t="shared" si="328"/>
        <v>1061.0160630299999</v>
      </c>
      <c r="D473" s="114">
        <f t="shared" si="323"/>
        <v>6665.28</v>
      </c>
      <c r="E473" s="115">
        <f t="shared" si="312"/>
        <v>6659.95</v>
      </c>
      <c r="F473" s="116">
        <f t="shared" si="313"/>
        <v>45097</v>
      </c>
      <c r="G473" s="117">
        <f t="shared" si="317"/>
        <v>-7.9966633059680436E-4</v>
      </c>
      <c r="H473" s="118">
        <f t="shared" si="329"/>
        <v>45159</v>
      </c>
      <c r="I473" s="118">
        <f t="shared" si="318"/>
        <v>45159</v>
      </c>
      <c r="J473" s="119">
        <f t="shared" si="324"/>
        <v>22</v>
      </c>
      <c r="K473" s="119">
        <f t="shared" si="314"/>
        <v>5</v>
      </c>
      <c r="L473" s="8">
        <f t="shared" si="325"/>
        <v>1</v>
      </c>
      <c r="M473" s="120">
        <f t="shared" si="315"/>
        <v>1.0022992500000001</v>
      </c>
      <c r="N473" s="120">
        <f t="shared" si="309"/>
        <v>1.0711162132115941</v>
      </c>
      <c r="O473" s="113">
        <f t="shared" si="311"/>
        <v>1.07111621</v>
      </c>
      <c r="P473" s="113">
        <f t="shared" si="319"/>
        <v>1136.47150418</v>
      </c>
      <c r="Q473" s="11">
        <f t="shared" si="330"/>
        <v>0</v>
      </c>
      <c r="R473" s="30">
        <f t="shared" si="326"/>
        <v>0</v>
      </c>
      <c r="S473" s="8">
        <f t="shared" si="320"/>
        <v>0</v>
      </c>
      <c r="T473" s="122">
        <f t="shared" si="327"/>
        <v>0.13059999999999999</v>
      </c>
      <c r="U473" s="121">
        <f t="shared" si="310"/>
        <v>5</v>
      </c>
      <c r="V473" s="121">
        <v>252</v>
      </c>
      <c r="W473" s="120">
        <f t="shared" si="321"/>
        <v>1.002438454</v>
      </c>
      <c r="X473" s="113">
        <f t="shared" si="307"/>
        <v>2.7712334799999998</v>
      </c>
      <c r="Y473" s="186">
        <f t="shared" si="308"/>
        <v>0</v>
      </c>
      <c r="Z473" s="125" t="str">
        <f t="shared" si="331"/>
        <v>INCORPJ=</v>
      </c>
      <c r="AA473" s="118">
        <f t="shared" si="332"/>
        <v>45159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322"/>
        <v>45135</v>
      </c>
      <c r="B474" s="113">
        <f t="shared" si="316"/>
        <v>1139.79779375</v>
      </c>
      <c r="C474" s="113">
        <f t="shared" si="328"/>
        <v>1061.0160630299999</v>
      </c>
      <c r="D474" s="114">
        <f t="shared" si="323"/>
        <v>6665.28</v>
      </c>
      <c r="E474" s="115">
        <f t="shared" si="312"/>
        <v>6659.95</v>
      </c>
      <c r="F474" s="116">
        <f t="shared" si="313"/>
        <v>45097</v>
      </c>
      <c r="G474" s="117">
        <f t="shared" si="317"/>
        <v>-7.9966633059680436E-4</v>
      </c>
      <c r="H474" s="118">
        <f t="shared" si="329"/>
        <v>45159</v>
      </c>
      <c r="I474" s="118">
        <f t="shared" si="318"/>
        <v>45159</v>
      </c>
      <c r="J474" s="119">
        <f t="shared" si="324"/>
        <v>22</v>
      </c>
      <c r="K474" s="119">
        <f t="shared" si="314"/>
        <v>6</v>
      </c>
      <c r="L474" s="8">
        <f t="shared" si="325"/>
        <v>1</v>
      </c>
      <c r="M474" s="120">
        <f t="shared" si="315"/>
        <v>1.0022992500000001</v>
      </c>
      <c r="N474" s="120">
        <f t="shared" si="309"/>
        <v>1.0711162132115941</v>
      </c>
      <c r="O474" s="113">
        <f t="shared" si="311"/>
        <v>1.07111621</v>
      </c>
      <c r="P474" s="113">
        <f t="shared" si="319"/>
        <v>1136.47150418</v>
      </c>
      <c r="Q474" s="11">
        <f t="shared" si="330"/>
        <v>0</v>
      </c>
      <c r="R474" s="30">
        <f t="shared" si="326"/>
        <v>0</v>
      </c>
      <c r="S474" s="8">
        <f t="shared" si="320"/>
        <v>0</v>
      </c>
      <c r="T474" s="122">
        <f t="shared" si="327"/>
        <v>0.13059999999999999</v>
      </c>
      <c r="U474" s="121">
        <f t="shared" si="310"/>
        <v>6</v>
      </c>
      <c r="V474" s="121">
        <v>252</v>
      </c>
      <c r="W474" s="120">
        <f t="shared" si="321"/>
        <v>1.0029268570000001</v>
      </c>
      <c r="X474" s="113">
        <f t="shared" si="307"/>
        <v>3.3262895700000001</v>
      </c>
      <c r="Y474" s="186">
        <f t="shared" si="308"/>
        <v>0</v>
      </c>
      <c r="Z474" s="125" t="str">
        <f t="shared" si="331"/>
        <v>INCORPJ=</v>
      </c>
      <c r="AA474" s="118">
        <f t="shared" si="332"/>
        <v>45159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322"/>
        <v>45136</v>
      </c>
      <c r="B475" s="113">
        <f t="shared" si="316"/>
        <v>1140.35312146</v>
      </c>
      <c r="C475" s="113">
        <f t="shared" si="328"/>
        <v>1061.0160630299999</v>
      </c>
      <c r="D475" s="114">
        <f t="shared" si="323"/>
        <v>6665.28</v>
      </c>
      <c r="E475" s="115">
        <f t="shared" si="312"/>
        <v>6659.95</v>
      </c>
      <c r="F475" s="116">
        <f t="shared" si="313"/>
        <v>45097</v>
      </c>
      <c r="G475" s="117">
        <f t="shared" si="317"/>
        <v>-7.9966633059680436E-4</v>
      </c>
      <c r="H475" s="118">
        <f t="shared" si="329"/>
        <v>45159</v>
      </c>
      <c r="I475" s="118">
        <f t="shared" si="318"/>
        <v>45159</v>
      </c>
      <c r="J475" s="119">
        <f t="shared" si="324"/>
        <v>22</v>
      </c>
      <c r="K475" s="119">
        <f t="shared" si="314"/>
        <v>7</v>
      </c>
      <c r="L475" s="8">
        <f t="shared" si="325"/>
        <v>1</v>
      </c>
      <c r="M475" s="120">
        <f t="shared" si="315"/>
        <v>1.0022992500000001</v>
      </c>
      <c r="N475" s="120">
        <f t="shared" si="309"/>
        <v>1.0711162132115941</v>
      </c>
      <c r="O475" s="113">
        <f t="shared" si="311"/>
        <v>1.07111621</v>
      </c>
      <c r="P475" s="113">
        <f t="shared" si="319"/>
        <v>1136.47150418</v>
      </c>
      <c r="Q475" s="11">
        <f t="shared" si="330"/>
        <v>0</v>
      </c>
      <c r="R475" s="30">
        <f t="shared" si="326"/>
        <v>0</v>
      </c>
      <c r="S475" s="8">
        <f t="shared" si="320"/>
        <v>0</v>
      </c>
      <c r="T475" s="122">
        <f t="shared" si="327"/>
        <v>0.13059999999999999</v>
      </c>
      <c r="U475" s="121">
        <f t="shared" si="310"/>
        <v>7</v>
      </c>
      <c r="V475" s="121">
        <v>252</v>
      </c>
      <c r="W475" s="120">
        <f t="shared" si="321"/>
        <v>1.0034154989999999</v>
      </c>
      <c r="X475" s="113">
        <f t="shared" si="307"/>
        <v>3.8816172799999999</v>
      </c>
      <c r="Y475" s="186">
        <f t="shared" si="308"/>
        <v>0</v>
      </c>
      <c r="Z475" s="125" t="str">
        <f t="shared" si="331"/>
        <v>INCORPJ=</v>
      </c>
      <c r="AA475" s="118">
        <f t="shared" si="332"/>
        <v>45159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322"/>
        <v>45137</v>
      </c>
      <c r="B476" s="113">
        <f t="shared" si="316"/>
        <v>1140.35312146</v>
      </c>
      <c r="C476" s="113">
        <f t="shared" si="328"/>
        <v>1061.0160630299999</v>
      </c>
      <c r="D476" s="114">
        <f t="shared" si="323"/>
        <v>6665.28</v>
      </c>
      <c r="E476" s="115">
        <f t="shared" si="312"/>
        <v>6659.95</v>
      </c>
      <c r="F476" s="116">
        <f t="shared" si="313"/>
        <v>45097</v>
      </c>
      <c r="G476" s="117">
        <f t="shared" si="317"/>
        <v>-7.9966633059680436E-4</v>
      </c>
      <c r="H476" s="118">
        <f t="shared" si="329"/>
        <v>45159</v>
      </c>
      <c r="I476" s="118">
        <f t="shared" si="318"/>
        <v>45159</v>
      </c>
      <c r="J476" s="119">
        <f t="shared" si="324"/>
        <v>22</v>
      </c>
      <c r="K476" s="119">
        <f t="shared" si="314"/>
        <v>7</v>
      </c>
      <c r="L476" s="8">
        <f t="shared" si="325"/>
        <v>1</v>
      </c>
      <c r="M476" s="120">
        <f t="shared" si="315"/>
        <v>1.0022992500000001</v>
      </c>
      <c r="N476" s="120">
        <f t="shared" si="309"/>
        <v>1.0711162132115941</v>
      </c>
      <c r="O476" s="113">
        <f t="shared" si="311"/>
        <v>1.07111621</v>
      </c>
      <c r="P476" s="113">
        <f t="shared" si="319"/>
        <v>1136.47150418</v>
      </c>
      <c r="Q476" s="11">
        <f t="shared" si="330"/>
        <v>0</v>
      </c>
      <c r="R476" s="30">
        <f t="shared" si="326"/>
        <v>0</v>
      </c>
      <c r="S476" s="8">
        <f t="shared" si="320"/>
        <v>0</v>
      </c>
      <c r="T476" s="122">
        <f t="shared" si="327"/>
        <v>0.13059999999999999</v>
      </c>
      <c r="U476" s="121">
        <f t="shared" si="310"/>
        <v>7</v>
      </c>
      <c r="V476" s="121">
        <v>252</v>
      </c>
      <c r="W476" s="120">
        <f t="shared" si="321"/>
        <v>1.0034154989999999</v>
      </c>
      <c r="X476" s="113">
        <f t="shared" si="307"/>
        <v>3.8816172799999999</v>
      </c>
      <c r="Y476" s="186">
        <f t="shared" si="308"/>
        <v>0</v>
      </c>
      <c r="Z476" s="125" t="str">
        <f t="shared" si="331"/>
        <v>INCORPJ=</v>
      </c>
      <c r="AA476" s="118">
        <f t="shared" si="332"/>
        <v>45159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2">
        <f t="shared" si="322"/>
        <v>45138</v>
      </c>
      <c r="B477" s="113">
        <f t="shared" si="316"/>
        <v>1140.35312146</v>
      </c>
      <c r="C477" s="113">
        <f t="shared" si="328"/>
        <v>1061.0160630299999</v>
      </c>
      <c r="D477" s="114">
        <f t="shared" si="323"/>
        <v>6665.28</v>
      </c>
      <c r="E477" s="115">
        <f t="shared" si="312"/>
        <v>6659.95</v>
      </c>
      <c r="F477" s="116">
        <f t="shared" si="313"/>
        <v>45097</v>
      </c>
      <c r="G477" s="117">
        <f t="shared" si="317"/>
        <v>-7.9966633059680436E-4</v>
      </c>
      <c r="H477" s="118">
        <f t="shared" si="329"/>
        <v>45159</v>
      </c>
      <c r="I477" s="118">
        <f t="shared" si="318"/>
        <v>45159</v>
      </c>
      <c r="J477" s="119">
        <f t="shared" si="324"/>
        <v>22</v>
      </c>
      <c r="K477" s="119">
        <f t="shared" si="314"/>
        <v>7</v>
      </c>
      <c r="L477" s="8">
        <f t="shared" si="325"/>
        <v>1</v>
      </c>
      <c r="M477" s="120">
        <f t="shared" si="315"/>
        <v>1.0022992500000001</v>
      </c>
      <c r="N477" s="120">
        <f t="shared" si="309"/>
        <v>1.0711162132115941</v>
      </c>
      <c r="O477" s="113">
        <f t="shared" si="311"/>
        <v>1.07111621</v>
      </c>
      <c r="P477" s="113">
        <f t="shared" si="319"/>
        <v>1136.47150418</v>
      </c>
      <c r="Q477" s="11">
        <f t="shared" si="330"/>
        <v>0</v>
      </c>
      <c r="R477" s="30">
        <f t="shared" si="326"/>
        <v>0</v>
      </c>
      <c r="S477" s="8">
        <f t="shared" si="320"/>
        <v>0</v>
      </c>
      <c r="T477" s="122">
        <f t="shared" si="327"/>
        <v>0.13059999999999999</v>
      </c>
      <c r="U477" s="121">
        <f t="shared" si="310"/>
        <v>7</v>
      </c>
      <c r="V477" s="121">
        <v>252</v>
      </c>
      <c r="W477" s="120">
        <f t="shared" si="321"/>
        <v>1.0034154989999999</v>
      </c>
      <c r="X477" s="113">
        <f t="shared" si="307"/>
        <v>3.8816172799999999</v>
      </c>
      <c r="Y477" s="186">
        <f t="shared" si="308"/>
        <v>0</v>
      </c>
      <c r="Z477" s="125" t="str">
        <f t="shared" si="331"/>
        <v>INCORPJ=</v>
      </c>
      <c r="AA477" s="118">
        <f t="shared" si="332"/>
        <v>45159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322"/>
        <v>45139</v>
      </c>
      <c r="B478" s="113">
        <f t="shared" si="316"/>
        <v>1140.90871965</v>
      </c>
      <c r="C478" s="113">
        <f t="shared" si="328"/>
        <v>1061.0160630299999</v>
      </c>
      <c r="D478" s="114">
        <f t="shared" si="323"/>
        <v>6665.28</v>
      </c>
      <c r="E478" s="115">
        <f t="shared" si="312"/>
        <v>6659.95</v>
      </c>
      <c r="F478" s="116">
        <f t="shared" si="313"/>
        <v>45097</v>
      </c>
      <c r="G478" s="117">
        <f t="shared" si="317"/>
        <v>-7.9966633059680436E-4</v>
      </c>
      <c r="H478" s="118">
        <f t="shared" si="329"/>
        <v>45159</v>
      </c>
      <c r="I478" s="118">
        <f t="shared" si="318"/>
        <v>45159</v>
      </c>
      <c r="J478" s="119">
        <f t="shared" si="324"/>
        <v>22</v>
      </c>
      <c r="K478" s="119">
        <f t="shared" si="314"/>
        <v>8</v>
      </c>
      <c r="L478" s="8">
        <f t="shared" si="325"/>
        <v>1</v>
      </c>
      <c r="M478" s="120">
        <f t="shared" si="315"/>
        <v>1.0022992500000001</v>
      </c>
      <c r="N478" s="120">
        <f t="shared" si="309"/>
        <v>1.0711162132115941</v>
      </c>
      <c r="O478" s="113">
        <f t="shared" si="311"/>
        <v>1.07111621</v>
      </c>
      <c r="P478" s="113">
        <f t="shared" si="319"/>
        <v>1136.47150418</v>
      </c>
      <c r="Q478" s="11">
        <f t="shared" si="330"/>
        <v>0</v>
      </c>
      <c r="R478" s="30">
        <f t="shared" si="326"/>
        <v>0</v>
      </c>
      <c r="S478" s="8">
        <f t="shared" si="320"/>
        <v>0</v>
      </c>
      <c r="T478" s="122">
        <f t="shared" si="327"/>
        <v>0.13059999999999999</v>
      </c>
      <c r="U478" s="121">
        <f t="shared" si="310"/>
        <v>8</v>
      </c>
      <c r="V478" s="121">
        <v>252</v>
      </c>
      <c r="W478" s="120">
        <f t="shared" si="321"/>
        <v>1.003904379</v>
      </c>
      <c r="X478" s="113">
        <f t="shared" ref="X478:X541" si="333">TRUNC((P478*(W478-1)),8)</f>
        <v>4.4372154699999999</v>
      </c>
      <c r="Y478" s="186">
        <f t="shared" ref="Y478:Y541" si="334">IF(Z478="INCORPJ=",0,IF(Q478&gt;0,S478+X478,0))</f>
        <v>0</v>
      </c>
      <c r="Z478" s="125" t="str">
        <f t="shared" si="331"/>
        <v>INCORPJ=</v>
      </c>
      <c r="AA478" s="118">
        <f t="shared" si="332"/>
        <v>45159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322"/>
        <v>45140</v>
      </c>
      <c r="B479" s="113">
        <f t="shared" si="316"/>
        <v>1141.4645883200001</v>
      </c>
      <c r="C479" s="113">
        <f t="shared" si="328"/>
        <v>1061.0160630299999</v>
      </c>
      <c r="D479" s="114">
        <f t="shared" si="323"/>
        <v>6665.28</v>
      </c>
      <c r="E479" s="115">
        <f t="shared" si="312"/>
        <v>6659.95</v>
      </c>
      <c r="F479" s="116">
        <f t="shared" si="313"/>
        <v>45097</v>
      </c>
      <c r="G479" s="117">
        <f t="shared" si="317"/>
        <v>-7.9966633059680436E-4</v>
      </c>
      <c r="H479" s="118">
        <f t="shared" si="329"/>
        <v>45159</v>
      </c>
      <c r="I479" s="118">
        <f t="shared" si="318"/>
        <v>45159</v>
      </c>
      <c r="J479" s="119">
        <f t="shared" si="324"/>
        <v>22</v>
      </c>
      <c r="K479" s="119">
        <f t="shared" si="314"/>
        <v>9</v>
      </c>
      <c r="L479" s="8">
        <f t="shared" si="325"/>
        <v>1</v>
      </c>
      <c r="M479" s="120">
        <f t="shared" si="315"/>
        <v>1.0022992500000001</v>
      </c>
      <c r="N479" s="120">
        <f t="shared" ref="N479:N542" si="335">IF(I479&gt;I478,N478*M479,N478)</f>
        <v>1.0711162132115941</v>
      </c>
      <c r="O479" s="113">
        <f t="shared" si="311"/>
        <v>1.07111621</v>
      </c>
      <c r="P479" s="113">
        <f t="shared" si="319"/>
        <v>1136.47150418</v>
      </c>
      <c r="Q479" s="11">
        <f t="shared" si="330"/>
        <v>0</v>
      </c>
      <c r="R479" s="30">
        <f t="shared" si="326"/>
        <v>0</v>
      </c>
      <c r="S479" s="8">
        <f t="shared" si="320"/>
        <v>0</v>
      </c>
      <c r="T479" s="122">
        <f t="shared" si="327"/>
        <v>0.13059999999999999</v>
      </c>
      <c r="U479" s="121">
        <f t="shared" si="310"/>
        <v>9</v>
      </c>
      <c r="V479" s="121">
        <v>252</v>
      </c>
      <c r="W479" s="120">
        <f t="shared" si="321"/>
        <v>1.0043934969999999</v>
      </c>
      <c r="X479" s="113">
        <f t="shared" si="333"/>
        <v>4.9930841399999997</v>
      </c>
      <c r="Y479" s="186">
        <f t="shared" si="334"/>
        <v>0</v>
      </c>
      <c r="Z479" s="125" t="str">
        <f t="shared" si="331"/>
        <v>INCORPJ=</v>
      </c>
      <c r="AA479" s="118">
        <f t="shared" si="332"/>
        <v>45159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322"/>
        <v>45141</v>
      </c>
      <c r="B480" s="113">
        <f t="shared" si="316"/>
        <v>1142.0207274700001</v>
      </c>
      <c r="C480" s="113">
        <f t="shared" si="328"/>
        <v>1061.0160630299999</v>
      </c>
      <c r="D480" s="114">
        <f t="shared" si="323"/>
        <v>6665.28</v>
      </c>
      <c r="E480" s="115">
        <f t="shared" si="312"/>
        <v>6659.95</v>
      </c>
      <c r="F480" s="116">
        <f t="shared" si="313"/>
        <v>45097</v>
      </c>
      <c r="G480" s="117">
        <f t="shared" si="317"/>
        <v>-7.9966633059680436E-4</v>
      </c>
      <c r="H480" s="118">
        <f t="shared" si="329"/>
        <v>45159</v>
      </c>
      <c r="I480" s="118">
        <f t="shared" si="318"/>
        <v>45159</v>
      </c>
      <c r="J480" s="119">
        <f t="shared" si="324"/>
        <v>22</v>
      </c>
      <c r="K480" s="119">
        <f t="shared" si="314"/>
        <v>10</v>
      </c>
      <c r="L480" s="8">
        <f t="shared" si="325"/>
        <v>1</v>
      </c>
      <c r="M480" s="120">
        <f t="shared" si="315"/>
        <v>1.0022992500000001</v>
      </c>
      <c r="N480" s="120">
        <f t="shared" si="335"/>
        <v>1.0711162132115941</v>
      </c>
      <c r="O480" s="113">
        <f t="shared" si="311"/>
        <v>1.07111621</v>
      </c>
      <c r="P480" s="113">
        <f t="shared" si="319"/>
        <v>1136.47150418</v>
      </c>
      <c r="Q480" s="11">
        <f t="shared" si="330"/>
        <v>0</v>
      </c>
      <c r="R480" s="30">
        <f t="shared" si="326"/>
        <v>0</v>
      </c>
      <c r="S480" s="8">
        <f t="shared" si="320"/>
        <v>0</v>
      </c>
      <c r="T480" s="122">
        <f t="shared" si="327"/>
        <v>0.13059999999999999</v>
      </c>
      <c r="U480" s="121">
        <f t="shared" si="310"/>
        <v>10</v>
      </c>
      <c r="V480" s="121">
        <v>252</v>
      </c>
      <c r="W480" s="120">
        <f t="shared" si="321"/>
        <v>1.004882853</v>
      </c>
      <c r="X480" s="113">
        <f t="shared" si="333"/>
        <v>5.5492232899999996</v>
      </c>
      <c r="Y480" s="186">
        <f t="shared" si="334"/>
        <v>0</v>
      </c>
      <c r="Z480" s="125" t="str">
        <f t="shared" si="331"/>
        <v>INCORPJ=</v>
      </c>
      <c r="AA480" s="118">
        <f t="shared" si="332"/>
        <v>45159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322"/>
        <v>45142</v>
      </c>
      <c r="B481" s="113">
        <f t="shared" si="316"/>
        <v>1142.5771382299999</v>
      </c>
      <c r="C481" s="113">
        <f t="shared" si="328"/>
        <v>1061.0160630299999</v>
      </c>
      <c r="D481" s="114">
        <f t="shared" si="323"/>
        <v>6665.28</v>
      </c>
      <c r="E481" s="115">
        <f t="shared" si="312"/>
        <v>6659.95</v>
      </c>
      <c r="F481" s="116">
        <f t="shared" si="313"/>
        <v>45097</v>
      </c>
      <c r="G481" s="117">
        <f t="shared" si="317"/>
        <v>-7.9966633059680436E-4</v>
      </c>
      <c r="H481" s="118">
        <f t="shared" si="329"/>
        <v>45159</v>
      </c>
      <c r="I481" s="118">
        <f t="shared" si="318"/>
        <v>45159</v>
      </c>
      <c r="J481" s="119">
        <f t="shared" si="324"/>
        <v>22</v>
      </c>
      <c r="K481" s="119">
        <f t="shared" si="314"/>
        <v>11</v>
      </c>
      <c r="L481" s="8">
        <f t="shared" si="325"/>
        <v>1</v>
      </c>
      <c r="M481" s="120">
        <f t="shared" si="315"/>
        <v>1.0022992500000001</v>
      </c>
      <c r="N481" s="120">
        <f t="shared" si="335"/>
        <v>1.0711162132115941</v>
      </c>
      <c r="O481" s="113">
        <f t="shared" si="311"/>
        <v>1.07111621</v>
      </c>
      <c r="P481" s="113">
        <f t="shared" si="319"/>
        <v>1136.47150418</v>
      </c>
      <c r="Q481" s="11">
        <f t="shared" si="330"/>
        <v>0</v>
      </c>
      <c r="R481" s="30">
        <f t="shared" si="326"/>
        <v>0</v>
      </c>
      <c r="S481" s="8">
        <f t="shared" si="320"/>
        <v>0</v>
      </c>
      <c r="T481" s="122">
        <f t="shared" si="327"/>
        <v>0.13059999999999999</v>
      </c>
      <c r="U481" s="121">
        <f t="shared" si="310"/>
        <v>11</v>
      </c>
      <c r="V481" s="121">
        <v>252</v>
      </c>
      <c r="W481" s="120">
        <f t="shared" si="321"/>
        <v>1.0053724479999999</v>
      </c>
      <c r="X481" s="113">
        <f t="shared" si="333"/>
        <v>6.1056340499999999</v>
      </c>
      <c r="Y481" s="186">
        <f t="shared" si="334"/>
        <v>0</v>
      </c>
      <c r="Z481" s="125" t="str">
        <f t="shared" si="331"/>
        <v>INCORPJ=</v>
      </c>
      <c r="AA481" s="118">
        <f t="shared" si="332"/>
        <v>45159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322"/>
        <v>45143</v>
      </c>
      <c r="B482" s="113">
        <f t="shared" si="316"/>
        <v>1143.1338194800001</v>
      </c>
      <c r="C482" s="113">
        <f t="shared" si="328"/>
        <v>1061.0160630299999</v>
      </c>
      <c r="D482" s="114">
        <f t="shared" si="323"/>
        <v>6665.28</v>
      </c>
      <c r="E482" s="115">
        <f t="shared" si="312"/>
        <v>6659.95</v>
      </c>
      <c r="F482" s="116">
        <f t="shared" si="313"/>
        <v>45097</v>
      </c>
      <c r="G482" s="117">
        <f t="shared" si="317"/>
        <v>-7.9966633059680436E-4</v>
      </c>
      <c r="H482" s="118">
        <f t="shared" si="329"/>
        <v>45159</v>
      </c>
      <c r="I482" s="118">
        <f t="shared" si="318"/>
        <v>45159</v>
      </c>
      <c r="J482" s="119">
        <f t="shared" si="324"/>
        <v>22</v>
      </c>
      <c r="K482" s="119">
        <f t="shared" si="314"/>
        <v>12</v>
      </c>
      <c r="L482" s="8">
        <f t="shared" si="325"/>
        <v>1</v>
      </c>
      <c r="M482" s="120">
        <f t="shared" si="315"/>
        <v>1.0022992500000001</v>
      </c>
      <c r="N482" s="120">
        <f t="shared" si="335"/>
        <v>1.0711162132115941</v>
      </c>
      <c r="O482" s="113">
        <f t="shared" si="311"/>
        <v>1.07111621</v>
      </c>
      <c r="P482" s="113">
        <f t="shared" si="319"/>
        <v>1136.47150418</v>
      </c>
      <c r="Q482" s="11">
        <f t="shared" si="330"/>
        <v>0</v>
      </c>
      <c r="R482" s="30">
        <f t="shared" si="326"/>
        <v>0</v>
      </c>
      <c r="S482" s="8">
        <f t="shared" si="320"/>
        <v>0</v>
      </c>
      <c r="T482" s="122">
        <f t="shared" si="327"/>
        <v>0.13059999999999999</v>
      </c>
      <c r="U482" s="121">
        <f t="shared" si="310"/>
        <v>12</v>
      </c>
      <c r="V482" s="121">
        <v>252</v>
      </c>
      <c r="W482" s="120">
        <f t="shared" si="321"/>
        <v>1.005862281</v>
      </c>
      <c r="X482" s="113">
        <f t="shared" si="333"/>
        <v>6.6623153000000004</v>
      </c>
      <c r="Y482" s="186">
        <f t="shared" si="334"/>
        <v>0</v>
      </c>
      <c r="Z482" s="125" t="str">
        <f t="shared" si="331"/>
        <v>INCORPJ=</v>
      </c>
      <c r="AA482" s="118">
        <f t="shared" si="332"/>
        <v>45159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322"/>
        <v>45144</v>
      </c>
      <c r="B483" s="113">
        <f t="shared" si="316"/>
        <v>1143.1338194800001</v>
      </c>
      <c r="C483" s="113">
        <f t="shared" si="328"/>
        <v>1061.0160630299999</v>
      </c>
      <c r="D483" s="114">
        <f t="shared" si="323"/>
        <v>6665.28</v>
      </c>
      <c r="E483" s="115">
        <f t="shared" si="312"/>
        <v>6659.95</v>
      </c>
      <c r="F483" s="116">
        <f t="shared" si="313"/>
        <v>45097</v>
      </c>
      <c r="G483" s="117">
        <f t="shared" si="317"/>
        <v>-7.9966633059680436E-4</v>
      </c>
      <c r="H483" s="118">
        <f t="shared" si="329"/>
        <v>45159</v>
      </c>
      <c r="I483" s="118">
        <f t="shared" si="318"/>
        <v>45159</v>
      </c>
      <c r="J483" s="119">
        <f t="shared" si="324"/>
        <v>22</v>
      </c>
      <c r="K483" s="119">
        <f t="shared" si="314"/>
        <v>12</v>
      </c>
      <c r="L483" s="8">
        <f t="shared" si="325"/>
        <v>1</v>
      </c>
      <c r="M483" s="120">
        <f t="shared" si="315"/>
        <v>1.0022992500000001</v>
      </c>
      <c r="N483" s="120">
        <f t="shared" si="335"/>
        <v>1.0711162132115941</v>
      </c>
      <c r="O483" s="113">
        <f t="shared" si="311"/>
        <v>1.07111621</v>
      </c>
      <c r="P483" s="113">
        <f t="shared" si="319"/>
        <v>1136.47150418</v>
      </c>
      <c r="Q483" s="11">
        <f t="shared" si="330"/>
        <v>0</v>
      </c>
      <c r="R483" s="30">
        <f t="shared" si="326"/>
        <v>0</v>
      </c>
      <c r="S483" s="8">
        <f t="shared" si="320"/>
        <v>0</v>
      </c>
      <c r="T483" s="122">
        <f t="shared" si="327"/>
        <v>0.13059999999999999</v>
      </c>
      <c r="U483" s="121">
        <f t="shared" si="310"/>
        <v>12</v>
      </c>
      <c r="V483" s="121">
        <v>252</v>
      </c>
      <c r="W483" s="120">
        <f t="shared" si="321"/>
        <v>1.005862281</v>
      </c>
      <c r="X483" s="113">
        <f t="shared" si="333"/>
        <v>6.6623153000000004</v>
      </c>
      <c r="Y483" s="186">
        <f t="shared" si="334"/>
        <v>0</v>
      </c>
      <c r="Z483" s="125" t="str">
        <f t="shared" si="331"/>
        <v>INCORPJ=</v>
      </c>
      <c r="AA483" s="118">
        <f t="shared" si="332"/>
        <v>45159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322"/>
        <v>45145</v>
      </c>
      <c r="B484" s="113">
        <f t="shared" si="316"/>
        <v>1143.1338194800001</v>
      </c>
      <c r="C484" s="113">
        <f t="shared" si="328"/>
        <v>1061.0160630299999</v>
      </c>
      <c r="D484" s="114">
        <f t="shared" si="323"/>
        <v>6665.28</v>
      </c>
      <c r="E484" s="115">
        <f t="shared" si="312"/>
        <v>6659.95</v>
      </c>
      <c r="F484" s="116">
        <f t="shared" si="313"/>
        <v>45097</v>
      </c>
      <c r="G484" s="117">
        <f t="shared" si="317"/>
        <v>-7.9966633059680436E-4</v>
      </c>
      <c r="H484" s="118">
        <f t="shared" si="329"/>
        <v>45159</v>
      </c>
      <c r="I484" s="118">
        <f t="shared" si="318"/>
        <v>45159</v>
      </c>
      <c r="J484" s="119">
        <f t="shared" si="324"/>
        <v>22</v>
      </c>
      <c r="K484" s="119">
        <f t="shared" si="314"/>
        <v>12</v>
      </c>
      <c r="L484" s="8">
        <f t="shared" si="325"/>
        <v>1</v>
      </c>
      <c r="M484" s="120">
        <f t="shared" si="315"/>
        <v>1.0022992500000001</v>
      </c>
      <c r="N484" s="120">
        <f t="shared" si="335"/>
        <v>1.0711162132115941</v>
      </c>
      <c r="O484" s="113">
        <f t="shared" si="311"/>
        <v>1.07111621</v>
      </c>
      <c r="P484" s="113">
        <f t="shared" si="319"/>
        <v>1136.47150418</v>
      </c>
      <c r="Q484" s="11">
        <f t="shared" si="330"/>
        <v>0</v>
      </c>
      <c r="R484" s="30">
        <f t="shared" si="326"/>
        <v>0</v>
      </c>
      <c r="S484" s="8">
        <f t="shared" si="320"/>
        <v>0</v>
      </c>
      <c r="T484" s="122">
        <f t="shared" si="327"/>
        <v>0.13059999999999999</v>
      </c>
      <c r="U484" s="121">
        <f t="shared" si="310"/>
        <v>12</v>
      </c>
      <c r="V484" s="121">
        <v>252</v>
      </c>
      <c r="W484" s="120">
        <f t="shared" si="321"/>
        <v>1.005862281</v>
      </c>
      <c r="X484" s="113">
        <f t="shared" si="333"/>
        <v>6.6623153000000004</v>
      </c>
      <c r="Y484" s="186">
        <f t="shared" si="334"/>
        <v>0</v>
      </c>
      <c r="Z484" s="125" t="str">
        <f t="shared" si="331"/>
        <v>INCORPJ=</v>
      </c>
      <c r="AA484" s="118">
        <f t="shared" si="332"/>
        <v>45159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322"/>
        <v>45146</v>
      </c>
      <c r="B485" s="113">
        <f t="shared" si="316"/>
        <v>1143.69077234</v>
      </c>
      <c r="C485" s="113">
        <f t="shared" si="328"/>
        <v>1061.0160630299999</v>
      </c>
      <c r="D485" s="114">
        <f t="shared" si="323"/>
        <v>6665.28</v>
      </c>
      <c r="E485" s="115">
        <f t="shared" si="312"/>
        <v>6659.95</v>
      </c>
      <c r="F485" s="116">
        <f t="shared" si="313"/>
        <v>45097</v>
      </c>
      <c r="G485" s="117">
        <f t="shared" si="317"/>
        <v>-7.9966633059680436E-4</v>
      </c>
      <c r="H485" s="118">
        <f t="shared" si="329"/>
        <v>45159</v>
      </c>
      <c r="I485" s="118">
        <f t="shared" si="318"/>
        <v>45159</v>
      </c>
      <c r="J485" s="119">
        <f t="shared" si="324"/>
        <v>22</v>
      </c>
      <c r="K485" s="119">
        <f t="shared" si="314"/>
        <v>13</v>
      </c>
      <c r="L485" s="8">
        <f t="shared" si="325"/>
        <v>1</v>
      </c>
      <c r="M485" s="120">
        <f t="shared" si="315"/>
        <v>1.0022992500000001</v>
      </c>
      <c r="N485" s="120">
        <f t="shared" si="335"/>
        <v>1.0711162132115941</v>
      </c>
      <c r="O485" s="113">
        <f t="shared" si="311"/>
        <v>1.07111621</v>
      </c>
      <c r="P485" s="113">
        <f t="shared" si="319"/>
        <v>1136.47150418</v>
      </c>
      <c r="Q485" s="11">
        <f t="shared" si="330"/>
        <v>0</v>
      </c>
      <c r="R485" s="30">
        <f t="shared" si="326"/>
        <v>0</v>
      </c>
      <c r="S485" s="8">
        <f t="shared" si="320"/>
        <v>0</v>
      </c>
      <c r="T485" s="122">
        <f t="shared" si="327"/>
        <v>0.13059999999999999</v>
      </c>
      <c r="U485" s="121">
        <f t="shared" ref="U485:U548" si="336">IF(Q484&gt;0,1,IF(K485=K484,U484,U484+1))</f>
        <v>13</v>
      </c>
      <c r="V485" s="121">
        <v>252</v>
      </c>
      <c r="W485" s="120">
        <f t="shared" si="321"/>
        <v>1.006352353</v>
      </c>
      <c r="X485" s="113">
        <f t="shared" si="333"/>
        <v>7.2192681600000004</v>
      </c>
      <c r="Y485" s="186">
        <f t="shared" si="334"/>
        <v>0</v>
      </c>
      <c r="Z485" s="125" t="str">
        <f t="shared" si="331"/>
        <v>INCORPJ=</v>
      </c>
      <c r="AA485" s="118">
        <f t="shared" si="332"/>
        <v>45159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322"/>
        <v>45147</v>
      </c>
      <c r="B486" s="113">
        <f t="shared" si="316"/>
        <v>1144.24799682</v>
      </c>
      <c r="C486" s="113">
        <f t="shared" si="328"/>
        <v>1061.0160630299999</v>
      </c>
      <c r="D486" s="114">
        <f t="shared" si="323"/>
        <v>6665.28</v>
      </c>
      <c r="E486" s="115">
        <f t="shared" si="312"/>
        <v>6659.95</v>
      </c>
      <c r="F486" s="116">
        <f t="shared" si="313"/>
        <v>45097</v>
      </c>
      <c r="G486" s="117">
        <f t="shared" si="317"/>
        <v>-7.9966633059680436E-4</v>
      </c>
      <c r="H486" s="118">
        <f t="shared" si="329"/>
        <v>45159</v>
      </c>
      <c r="I486" s="118">
        <f t="shared" si="318"/>
        <v>45159</v>
      </c>
      <c r="J486" s="119">
        <f t="shared" si="324"/>
        <v>22</v>
      </c>
      <c r="K486" s="119">
        <f t="shared" si="314"/>
        <v>14</v>
      </c>
      <c r="L486" s="8">
        <f t="shared" si="325"/>
        <v>1</v>
      </c>
      <c r="M486" s="120">
        <f t="shared" si="315"/>
        <v>1.0022992500000001</v>
      </c>
      <c r="N486" s="120">
        <f t="shared" si="335"/>
        <v>1.0711162132115941</v>
      </c>
      <c r="O486" s="113">
        <f t="shared" si="311"/>
        <v>1.07111621</v>
      </c>
      <c r="P486" s="113">
        <f t="shared" si="319"/>
        <v>1136.47150418</v>
      </c>
      <c r="Q486" s="11">
        <f t="shared" si="330"/>
        <v>0</v>
      </c>
      <c r="R486" s="30">
        <f t="shared" si="326"/>
        <v>0</v>
      </c>
      <c r="S486" s="8">
        <f t="shared" si="320"/>
        <v>0</v>
      </c>
      <c r="T486" s="122">
        <f t="shared" si="327"/>
        <v>0.13059999999999999</v>
      </c>
      <c r="U486" s="121">
        <f t="shared" si="336"/>
        <v>14</v>
      </c>
      <c r="V486" s="121">
        <v>252</v>
      </c>
      <c r="W486" s="120">
        <f t="shared" si="321"/>
        <v>1.0068426640000001</v>
      </c>
      <c r="X486" s="113">
        <f t="shared" si="333"/>
        <v>7.7764926399999998</v>
      </c>
      <c r="Y486" s="186">
        <f t="shared" si="334"/>
        <v>0</v>
      </c>
      <c r="Z486" s="125" t="str">
        <f t="shared" si="331"/>
        <v>INCORPJ=</v>
      </c>
      <c r="AA486" s="118">
        <f t="shared" si="332"/>
        <v>45159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322"/>
        <v>45148</v>
      </c>
      <c r="B487" s="113">
        <f t="shared" si="316"/>
        <v>1144.80549178</v>
      </c>
      <c r="C487" s="113">
        <f t="shared" si="328"/>
        <v>1061.0160630299999</v>
      </c>
      <c r="D487" s="114">
        <f t="shared" si="323"/>
        <v>6665.28</v>
      </c>
      <c r="E487" s="115">
        <f t="shared" si="312"/>
        <v>6659.95</v>
      </c>
      <c r="F487" s="116">
        <f t="shared" si="313"/>
        <v>45097</v>
      </c>
      <c r="G487" s="117">
        <f t="shared" si="317"/>
        <v>-7.9966633059680436E-4</v>
      </c>
      <c r="H487" s="118">
        <f t="shared" si="329"/>
        <v>45159</v>
      </c>
      <c r="I487" s="118">
        <f t="shared" si="318"/>
        <v>45159</v>
      </c>
      <c r="J487" s="119">
        <f t="shared" si="324"/>
        <v>22</v>
      </c>
      <c r="K487" s="119">
        <f t="shared" si="314"/>
        <v>15</v>
      </c>
      <c r="L487" s="8">
        <f t="shared" si="325"/>
        <v>1</v>
      </c>
      <c r="M487" s="120">
        <f t="shared" si="315"/>
        <v>1.0022992500000001</v>
      </c>
      <c r="N487" s="120">
        <f t="shared" si="335"/>
        <v>1.0711162132115941</v>
      </c>
      <c r="O487" s="113">
        <f t="shared" si="311"/>
        <v>1.07111621</v>
      </c>
      <c r="P487" s="113">
        <f t="shared" si="319"/>
        <v>1136.47150418</v>
      </c>
      <c r="Q487" s="11">
        <f t="shared" si="330"/>
        <v>0</v>
      </c>
      <c r="R487" s="30">
        <f t="shared" si="326"/>
        <v>0</v>
      </c>
      <c r="S487" s="8">
        <f t="shared" si="320"/>
        <v>0</v>
      </c>
      <c r="T487" s="122">
        <f t="shared" si="327"/>
        <v>0.13059999999999999</v>
      </c>
      <c r="U487" s="121">
        <f t="shared" si="336"/>
        <v>15</v>
      </c>
      <c r="V487" s="121">
        <v>252</v>
      </c>
      <c r="W487" s="120">
        <f t="shared" si="321"/>
        <v>1.0073332129999999</v>
      </c>
      <c r="X487" s="113">
        <f t="shared" si="333"/>
        <v>8.3339876000000004</v>
      </c>
      <c r="Y487" s="186">
        <f t="shared" si="334"/>
        <v>0</v>
      </c>
      <c r="Z487" s="125" t="str">
        <f t="shared" si="331"/>
        <v>INCORPJ=</v>
      </c>
      <c r="AA487" s="118">
        <f t="shared" si="332"/>
        <v>45159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322"/>
        <v>45149</v>
      </c>
      <c r="B488" s="113">
        <f t="shared" si="316"/>
        <v>1145.3632594999999</v>
      </c>
      <c r="C488" s="113">
        <f t="shared" si="328"/>
        <v>1061.0160630299999</v>
      </c>
      <c r="D488" s="114">
        <f t="shared" si="323"/>
        <v>6665.28</v>
      </c>
      <c r="E488" s="115">
        <f t="shared" si="312"/>
        <v>6659.95</v>
      </c>
      <c r="F488" s="116">
        <f t="shared" si="313"/>
        <v>45097</v>
      </c>
      <c r="G488" s="117">
        <f t="shared" si="317"/>
        <v>-7.9966633059680436E-4</v>
      </c>
      <c r="H488" s="118">
        <f t="shared" si="329"/>
        <v>45159</v>
      </c>
      <c r="I488" s="118">
        <f t="shared" si="318"/>
        <v>45159</v>
      </c>
      <c r="J488" s="119">
        <f t="shared" si="324"/>
        <v>22</v>
      </c>
      <c r="K488" s="119">
        <f t="shared" si="314"/>
        <v>16</v>
      </c>
      <c r="L488" s="8">
        <f t="shared" si="325"/>
        <v>1</v>
      </c>
      <c r="M488" s="120">
        <f t="shared" si="315"/>
        <v>1.0022992500000001</v>
      </c>
      <c r="N488" s="120">
        <f t="shared" si="335"/>
        <v>1.0711162132115941</v>
      </c>
      <c r="O488" s="113">
        <f t="shared" si="311"/>
        <v>1.07111621</v>
      </c>
      <c r="P488" s="113">
        <f t="shared" si="319"/>
        <v>1136.47150418</v>
      </c>
      <c r="Q488" s="11">
        <f t="shared" si="330"/>
        <v>0</v>
      </c>
      <c r="R488" s="30">
        <f t="shared" si="326"/>
        <v>0</v>
      </c>
      <c r="S488" s="8">
        <f t="shared" si="320"/>
        <v>0</v>
      </c>
      <c r="T488" s="122">
        <f t="shared" si="327"/>
        <v>0.13059999999999999</v>
      </c>
      <c r="U488" s="121">
        <f t="shared" si="336"/>
        <v>16</v>
      </c>
      <c r="V488" s="121">
        <v>252</v>
      </c>
      <c r="W488" s="120">
        <f t="shared" si="321"/>
        <v>1.007824002</v>
      </c>
      <c r="X488" s="113">
        <f t="shared" si="333"/>
        <v>8.8917553199999997</v>
      </c>
      <c r="Y488" s="186">
        <f t="shared" si="334"/>
        <v>0</v>
      </c>
      <c r="Z488" s="125" t="str">
        <f t="shared" si="331"/>
        <v>INCORPJ=</v>
      </c>
      <c r="AA488" s="118">
        <f t="shared" si="332"/>
        <v>45159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322"/>
        <v>45150</v>
      </c>
      <c r="B489" s="113">
        <f t="shared" si="316"/>
        <v>1145.9212988300001</v>
      </c>
      <c r="C489" s="113">
        <f t="shared" si="328"/>
        <v>1061.0160630299999</v>
      </c>
      <c r="D489" s="114">
        <f t="shared" si="323"/>
        <v>6665.28</v>
      </c>
      <c r="E489" s="115">
        <f t="shared" si="312"/>
        <v>6659.95</v>
      </c>
      <c r="F489" s="116">
        <f t="shared" si="313"/>
        <v>45097</v>
      </c>
      <c r="G489" s="117">
        <f t="shared" si="317"/>
        <v>-7.9966633059680436E-4</v>
      </c>
      <c r="H489" s="118">
        <f t="shared" si="329"/>
        <v>45159</v>
      </c>
      <c r="I489" s="118">
        <f t="shared" si="318"/>
        <v>45159</v>
      </c>
      <c r="J489" s="119">
        <f t="shared" si="324"/>
        <v>22</v>
      </c>
      <c r="K489" s="119">
        <f t="shared" si="314"/>
        <v>17</v>
      </c>
      <c r="L489" s="8">
        <f t="shared" si="325"/>
        <v>1</v>
      </c>
      <c r="M489" s="120">
        <f t="shared" si="315"/>
        <v>1.0022992500000001</v>
      </c>
      <c r="N489" s="120">
        <f t="shared" si="335"/>
        <v>1.0711162132115941</v>
      </c>
      <c r="O489" s="113">
        <f t="shared" ref="O489:O552" si="337">TRUNC(TRUNC((L489*N489),15),8)</f>
        <v>1.07111621</v>
      </c>
      <c r="P489" s="113">
        <f t="shared" si="319"/>
        <v>1136.47150418</v>
      </c>
      <c r="Q489" s="11">
        <f t="shared" si="330"/>
        <v>0</v>
      </c>
      <c r="R489" s="30">
        <f t="shared" si="326"/>
        <v>0</v>
      </c>
      <c r="S489" s="8">
        <f t="shared" si="320"/>
        <v>0</v>
      </c>
      <c r="T489" s="122">
        <f t="shared" si="327"/>
        <v>0.13059999999999999</v>
      </c>
      <c r="U489" s="121">
        <f t="shared" si="336"/>
        <v>17</v>
      </c>
      <c r="V489" s="121">
        <v>252</v>
      </c>
      <c r="W489" s="120">
        <f t="shared" si="321"/>
        <v>1.0083150299999999</v>
      </c>
      <c r="X489" s="113">
        <f t="shared" si="333"/>
        <v>9.4497946499999994</v>
      </c>
      <c r="Y489" s="186">
        <f t="shared" si="334"/>
        <v>0</v>
      </c>
      <c r="Z489" s="125" t="str">
        <f t="shared" si="331"/>
        <v>INCORPJ=</v>
      </c>
      <c r="AA489" s="118">
        <f t="shared" si="332"/>
        <v>45159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322"/>
        <v>45151</v>
      </c>
      <c r="B490" s="113">
        <f t="shared" si="316"/>
        <v>1145.9212988300001</v>
      </c>
      <c r="C490" s="113">
        <f t="shared" si="328"/>
        <v>1061.0160630299999</v>
      </c>
      <c r="D490" s="114">
        <f t="shared" si="323"/>
        <v>6665.28</v>
      </c>
      <c r="E490" s="115">
        <f t="shared" ref="E490:E553" si="338">IF($K490=1,VLOOKUP($A489,$AO$10:$AS$131,4),E489)</f>
        <v>6659.95</v>
      </c>
      <c r="F490" s="116">
        <f t="shared" ref="F490:F553" si="339">IF($K490=1,VLOOKUP($A489,$AO$10:$AS$131,5),F489)</f>
        <v>45097</v>
      </c>
      <c r="G490" s="117">
        <f t="shared" si="317"/>
        <v>-7.9966633059680436E-4</v>
      </c>
      <c r="H490" s="118">
        <f t="shared" si="329"/>
        <v>45159</v>
      </c>
      <c r="I490" s="118">
        <f t="shared" si="318"/>
        <v>45159</v>
      </c>
      <c r="J490" s="119">
        <f t="shared" si="324"/>
        <v>22</v>
      </c>
      <c r="K490" s="119">
        <f t="shared" ref="K490:K553" si="340">(J490-(NETWORKDAYS(A490,I490,AD$176:AD$502)-1))</f>
        <v>17</v>
      </c>
      <c r="L490" s="8">
        <f t="shared" si="325"/>
        <v>1</v>
      </c>
      <c r="M490" s="120">
        <f t="shared" ref="M490:M553" si="341">IF(I490&gt;I489,L489,M489)</f>
        <v>1.0022992500000001</v>
      </c>
      <c r="N490" s="120">
        <f t="shared" si="335"/>
        <v>1.0711162132115941</v>
      </c>
      <c r="O490" s="113">
        <f t="shared" si="337"/>
        <v>1.07111621</v>
      </c>
      <c r="P490" s="113">
        <f t="shared" si="319"/>
        <v>1136.47150418</v>
      </c>
      <c r="Q490" s="11">
        <f t="shared" si="330"/>
        <v>0</v>
      </c>
      <c r="R490" s="30">
        <f t="shared" si="326"/>
        <v>0</v>
      </c>
      <c r="S490" s="8">
        <f t="shared" si="320"/>
        <v>0</v>
      </c>
      <c r="T490" s="122">
        <f t="shared" si="327"/>
        <v>0.13059999999999999</v>
      </c>
      <c r="U490" s="121">
        <f t="shared" si="336"/>
        <v>17</v>
      </c>
      <c r="V490" s="121">
        <v>252</v>
      </c>
      <c r="W490" s="120">
        <f t="shared" si="321"/>
        <v>1.0083150299999999</v>
      </c>
      <c r="X490" s="113">
        <f t="shared" si="333"/>
        <v>9.4497946499999994</v>
      </c>
      <c r="Y490" s="186">
        <f t="shared" si="334"/>
        <v>0</v>
      </c>
      <c r="Z490" s="125" t="str">
        <f t="shared" si="331"/>
        <v>INCORPJ=</v>
      </c>
      <c r="AA490" s="118">
        <f t="shared" si="332"/>
        <v>45159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322"/>
        <v>45152</v>
      </c>
      <c r="B491" s="113">
        <f t="shared" si="316"/>
        <v>1145.9212988300001</v>
      </c>
      <c r="C491" s="113">
        <f t="shared" si="328"/>
        <v>1061.0160630299999</v>
      </c>
      <c r="D491" s="114">
        <f t="shared" si="323"/>
        <v>6665.28</v>
      </c>
      <c r="E491" s="115">
        <f t="shared" si="338"/>
        <v>6659.95</v>
      </c>
      <c r="F491" s="116">
        <f t="shared" si="339"/>
        <v>45097</v>
      </c>
      <c r="G491" s="117">
        <f t="shared" si="317"/>
        <v>-7.9966633059680436E-4</v>
      </c>
      <c r="H491" s="118">
        <f t="shared" si="329"/>
        <v>45159</v>
      </c>
      <c r="I491" s="118">
        <f t="shared" si="318"/>
        <v>45159</v>
      </c>
      <c r="J491" s="119">
        <f t="shared" si="324"/>
        <v>22</v>
      </c>
      <c r="K491" s="119">
        <f t="shared" si="340"/>
        <v>17</v>
      </c>
      <c r="L491" s="8">
        <f t="shared" si="325"/>
        <v>1</v>
      </c>
      <c r="M491" s="120">
        <f t="shared" si="341"/>
        <v>1.0022992500000001</v>
      </c>
      <c r="N491" s="120">
        <f t="shared" si="335"/>
        <v>1.0711162132115941</v>
      </c>
      <c r="O491" s="113">
        <f t="shared" si="337"/>
        <v>1.07111621</v>
      </c>
      <c r="P491" s="113">
        <f t="shared" si="319"/>
        <v>1136.47150418</v>
      </c>
      <c r="Q491" s="11">
        <f t="shared" si="330"/>
        <v>0</v>
      </c>
      <c r="R491" s="30">
        <f t="shared" si="326"/>
        <v>0</v>
      </c>
      <c r="S491" s="8">
        <f t="shared" si="320"/>
        <v>0</v>
      </c>
      <c r="T491" s="122">
        <f t="shared" si="327"/>
        <v>0.13059999999999999</v>
      </c>
      <c r="U491" s="121">
        <f t="shared" si="336"/>
        <v>17</v>
      </c>
      <c r="V491" s="121">
        <v>252</v>
      </c>
      <c r="W491" s="120">
        <f t="shared" si="321"/>
        <v>1.0083150299999999</v>
      </c>
      <c r="X491" s="113">
        <f t="shared" si="333"/>
        <v>9.4497946499999994</v>
      </c>
      <c r="Y491" s="186">
        <f t="shared" si="334"/>
        <v>0</v>
      </c>
      <c r="Z491" s="125" t="str">
        <f t="shared" si="331"/>
        <v>INCORPJ=</v>
      </c>
      <c r="AA491" s="118">
        <f t="shared" si="332"/>
        <v>45159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322"/>
        <v>45153</v>
      </c>
      <c r="B492" s="113">
        <f t="shared" si="316"/>
        <v>1146.47960977</v>
      </c>
      <c r="C492" s="113">
        <f t="shared" si="328"/>
        <v>1061.0160630299999</v>
      </c>
      <c r="D492" s="114">
        <f t="shared" si="323"/>
        <v>6665.28</v>
      </c>
      <c r="E492" s="115">
        <f t="shared" si="338"/>
        <v>6659.95</v>
      </c>
      <c r="F492" s="116">
        <f t="shared" si="339"/>
        <v>45097</v>
      </c>
      <c r="G492" s="117">
        <f t="shared" si="317"/>
        <v>-7.9966633059680436E-4</v>
      </c>
      <c r="H492" s="118">
        <f t="shared" si="329"/>
        <v>45159</v>
      </c>
      <c r="I492" s="118">
        <f t="shared" si="318"/>
        <v>45159</v>
      </c>
      <c r="J492" s="119">
        <f t="shared" si="324"/>
        <v>22</v>
      </c>
      <c r="K492" s="119">
        <f t="shared" si="340"/>
        <v>18</v>
      </c>
      <c r="L492" s="8">
        <f t="shared" si="325"/>
        <v>1</v>
      </c>
      <c r="M492" s="120">
        <f t="shared" si="341"/>
        <v>1.0022992500000001</v>
      </c>
      <c r="N492" s="120">
        <f t="shared" si="335"/>
        <v>1.0711162132115941</v>
      </c>
      <c r="O492" s="113">
        <f t="shared" si="337"/>
        <v>1.07111621</v>
      </c>
      <c r="P492" s="113">
        <f t="shared" si="319"/>
        <v>1136.47150418</v>
      </c>
      <c r="Q492" s="11">
        <f t="shared" si="330"/>
        <v>0</v>
      </c>
      <c r="R492" s="30">
        <f t="shared" si="326"/>
        <v>0</v>
      </c>
      <c r="S492" s="8">
        <f t="shared" si="320"/>
        <v>0</v>
      </c>
      <c r="T492" s="122">
        <f t="shared" si="327"/>
        <v>0.13059999999999999</v>
      </c>
      <c r="U492" s="121">
        <f t="shared" si="336"/>
        <v>18</v>
      </c>
      <c r="V492" s="121">
        <v>252</v>
      </c>
      <c r="W492" s="120">
        <f t="shared" si="321"/>
        <v>1.008806297</v>
      </c>
      <c r="X492" s="113">
        <f t="shared" si="333"/>
        <v>10.00810559</v>
      </c>
      <c r="Y492" s="186">
        <f t="shared" si="334"/>
        <v>0</v>
      </c>
      <c r="Z492" s="125" t="str">
        <f t="shared" si="331"/>
        <v>INCORPJ=</v>
      </c>
      <c r="AA492" s="118">
        <f t="shared" si="332"/>
        <v>45159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322"/>
        <v>45154</v>
      </c>
      <c r="B493" s="113">
        <f t="shared" si="316"/>
        <v>1147.03819234</v>
      </c>
      <c r="C493" s="113">
        <f t="shared" si="328"/>
        <v>1061.0160630299999</v>
      </c>
      <c r="D493" s="114">
        <f t="shared" si="323"/>
        <v>6665.28</v>
      </c>
      <c r="E493" s="115">
        <f t="shared" si="338"/>
        <v>6659.95</v>
      </c>
      <c r="F493" s="116">
        <f t="shared" si="339"/>
        <v>45097</v>
      </c>
      <c r="G493" s="117">
        <f t="shared" si="317"/>
        <v>-7.9966633059680436E-4</v>
      </c>
      <c r="H493" s="118">
        <f t="shared" si="329"/>
        <v>45159</v>
      </c>
      <c r="I493" s="118">
        <f t="shared" si="318"/>
        <v>45159</v>
      </c>
      <c r="J493" s="119">
        <f t="shared" si="324"/>
        <v>22</v>
      </c>
      <c r="K493" s="119">
        <f t="shared" si="340"/>
        <v>19</v>
      </c>
      <c r="L493" s="8">
        <f t="shared" si="325"/>
        <v>1</v>
      </c>
      <c r="M493" s="120">
        <f t="shared" si="341"/>
        <v>1.0022992500000001</v>
      </c>
      <c r="N493" s="120">
        <f t="shared" si="335"/>
        <v>1.0711162132115941</v>
      </c>
      <c r="O493" s="113">
        <f t="shared" si="337"/>
        <v>1.07111621</v>
      </c>
      <c r="P493" s="113">
        <f t="shared" si="319"/>
        <v>1136.47150418</v>
      </c>
      <c r="Q493" s="11">
        <f t="shared" si="330"/>
        <v>0</v>
      </c>
      <c r="R493" s="30">
        <f t="shared" si="326"/>
        <v>0</v>
      </c>
      <c r="S493" s="8">
        <f t="shared" si="320"/>
        <v>0</v>
      </c>
      <c r="T493" s="122">
        <f t="shared" si="327"/>
        <v>0.13059999999999999</v>
      </c>
      <c r="U493" s="121">
        <f t="shared" si="336"/>
        <v>19</v>
      </c>
      <c r="V493" s="121">
        <v>252</v>
      </c>
      <c r="W493" s="120">
        <f t="shared" si="321"/>
        <v>1.0092978029999999</v>
      </c>
      <c r="X493" s="113">
        <f t="shared" si="333"/>
        <v>10.56668816</v>
      </c>
      <c r="Y493" s="186">
        <f t="shared" si="334"/>
        <v>0</v>
      </c>
      <c r="Z493" s="125" t="str">
        <f t="shared" si="331"/>
        <v>INCORPJ=</v>
      </c>
      <c r="AA493" s="118">
        <f t="shared" si="332"/>
        <v>45159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322"/>
        <v>45155</v>
      </c>
      <c r="B494" s="113">
        <f t="shared" si="316"/>
        <v>1147.5970476499999</v>
      </c>
      <c r="C494" s="113">
        <f t="shared" si="328"/>
        <v>1061.0160630299999</v>
      </c>
      <c r="D494" s="114">
        <f t="shared" si="323"/>
        <v>6665.28</v>
      </c>
      <c r="E494" s="115">
        <f t="shared" si="338"/>
        <v>6659.95</v>
      </c>
      <c r="F494" s="116">
        <f t="shared" si="339"/>
        <v>45097</v>
      </c>
      <c r="G494" s="117">
        <f t="shared" si="317"/>
        <v>-7.9966633059680436E-4</v>
      </c>
      <c r="H494" s="118">
        <f t="shared" si="329"/>
        <v>45159</v>
      </c>
      <c r="I494" s="118">
        <f t="shared" si="318"/>
        <v>45159</v>
      </c>
      <c r="J494" s="119">
        <f t="shared" si="324"/>
        <v>22</v>
      </c>
      <c r="K494" s="119">
        <f t="shared" si="340"/>
        <v>20</v>
      </c>
      <c r="L494" s="8">
        <f t="shared" si="325"/>
        <v>1</v>
      </c>
      <c r="M494" s="120">
        <f t="shared" si="341"/>
        <v>1.0022992500000001</v>
      </c>
      <c r="N494" s="120">
        <f t="shared" si="335"/>
        <v>1.0711162132115941</v>
      </c>
      <c r="O494" s="113">
        <f t="shared" si="337"/>
        <v>1.07111621</v>
      </c>
      <c r="P494" s="113">
        <f t="shared" si="319"/>
        <v>1136.47150418</v>
      </c>
      <c r="Q494" s="11">
        <f t="shared" si="330"/>
        <v>0</v>
      </c>
      <c r="R494" s="30">
        <f t="shared" si="326"/>
        <v>0</v>
      </c>
      <c r="S494" s="8">
        <f t="shared" si="320"/>
        <v>0</v>
      </c>
      <c r="T494" s="122">
        <f t="shared" si="327"/>
        <v>0.13059999999999999</v>
      </c>
      <c r="U494" s="121">
        <f t="shared" si="336"/>
        <v>20</v>
      </c>
      <c r="V494" s="121">
        <v>252</v>
      </c>
      <c r="W494" s="120">
        <f t="shared" si="321"/>
        <v>1.009789549</v>
      </c>
      <c r="X494" s="113">
        <f t="shared" si="333"/>
        <v>11.12554347</v>
      </c>
      <c r="Y494" s="186">
        <f t="shared" si="334"/>
        <v>0</v>
      </c>
      <c r="Z494" s="125" t="str">
        <f t="shared" si="331"/>
        <v>INCORPJ=</v>
      </c>
      <c r="AA494" s="118">
        <f t="shared" si="332"/>
        <v>45159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322"/>
        <v>45156</v>
      </c>
      <c r="B495" s="113">
        <f t="shared" si="316"/>
        <v>1148.1561745900001</v>
      </c>
      <c r="C495" s="113">
        <f t="shared" si="328"/>
        <v>1061.0160630299999</v>
      </c>
      <c r="D495" s="114">
        <f t="shared" si="323"/>
        <v>6665.28</v>
      </c>
      <c r="E495" s="115">
        <f t="shared" si="338"/>
        <v>6659.95</v>
      </c>
      <c r="F495" s="116">
        <f t="shared" si="339"/>
        <v>45097</v>
      </c>
      <c r="G495" s="117">
        <f t="shared" si="317"/>
        <v>-7.9966633059680436E-4</v>
      </c>
      <c r="H495" s="118">
        <f t="shared" si="329"/>
        <v>45159</v>
      </c>
      <c r="I495" s="118">
        <f t="shared" si="318"/>
        <v>45159</v>
      </c>
      <c r="J495" s="119">
        <f t="shared" si="324"/>
        <v>22</v>
      </c>
      <c r="K495" s="119">
        <f t="shared" si="340"/>
        <v>21</v>
      </c>
      <c r="L495" s="8">
        <f t="shared" si="325"/>
        <v>1</v>
      </c>
      <c r="M495" s="120">
        <f t="shared" si="341"/>
        <v>1.0022992500000001</v>
      </c>
      <c r="N495" s="120">
        <f t="shared" si="335"/>
        <v>1.0711162132115941</v>
      </c>
      <c r="O495" s="113">
        <f t="shared" si="337"/>
        <v>1.07111621</v>
      </c>
      <c r="P495" s="113">
        <f t="shared" si="319"/>
        <v>1136.47150418</v>
      </c>
      <c r="Q495" s="11">
        <f t="shared" si="330"/>
        <v>0</v>
      </c>
      <c r="R495" s="30">
        <f t="shared" si="326"/>
        <v>0</v>
      </c>
      <c r="S495" s="8">
        <f t="shared" si="320"/>
        <v>0</v>
      </c>
      <c r="T495" s="122">
        <f t="shared" si="327"/>
        <v>0.13059999999999999</v>
      </c>
      <c r="U495" s="121">
        <f t="shared" si="336"/>
        <v>21</v>
      </c>
      <c r="V495" s="121">
        <v>252</v>
      </c>
      <c r="W495" s="120">
        <f t="shared" si="321"/>
        <v>1.010281534</v>
      </c>
      <c r="X495" s="113">
        <f t="shared" si="333"/>
        <v>11.684670410000001</v>
      </c>
      <c r="Y495" s="186">
        <f t="shared" si="334"/>
        <v>0</v>
      </c>
      <c r="Z495" s="125" t="str">
        <f t="shared" si="331"/>
        <v>INCORPJ=</v>
      </c>
      <c r="AA495" s="118">
        <f t="shared" si="332"/>
        <v>45159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322"/>
        <v>45157</v>
      </c>
      <c r="B496" s="113">
        <f t="shared" si="316"/>
        <v>1148.7155742699999</v>
      </c>
      <c r="C496" s="113">
        <f t="shared" si="328"/>
        <v>1061.0160630299999</v>
      </c>
      <c r="D496" s="114">
        <f t="shared" si="323"/>
        <v>6665.28</v>
      </c>
      <c r="E496" s="115">
        <f t="shared" si="338"/>
        <v>6659.95</v>
      </c>
      <c r="F496" s="116">
        <f t="shared" si="339"/>
        <v>45097</v>
      </c>
      <c r="G496" s="117">
        <f t="shared" si="317"/>
        <v>-7.9966633059680436E-4</v>
      </c>
      <c r="H496" s="118">
        <f t="shared" si="329"/>
        <v>45159</v>
      </c>
      <c r="I496" s="118">
        <f t="shared" si="318"/>
        <v>45159</v>
      </c>
      <c r="J496" s="119">
        <f t="shared" si="324"/>
        <v>22</v>
      </c>
      <c r="K496" s="119">
        <f t="shared" si="340"/>
        <v>22</v>
      </c>
      <c r="L496" s="8">
        <f t="shared" si="325"/>
        <v>1</v>
      </c>
      <c r="M496" s="120">
        <f t="shared" si="341"/>
        <v>1.0022992500000001</v>
      </c>
      <c r="N496" s="120">
        <f t="shared" si="335"/>
        <v>1.0711162132115941</v>
      </c>
      <c r="O496" s="113">
        <f t="shared" si="337"/>
        <v>1.07111621</v>
      </c>
      <c r="P496" s="113">
        <f t="shared" si="319"/>
        <v>1136.47150418</v>
      </c>
      <c r="Q496" s="11">
        <f t="shared" si="330"/>
        <v>0</v>
      </c>
      <c r="R496" s="30">
        <f t="shared" si="326"/>
        <v>0</v>
      </c>
      <c r="S496" s="8">
        <f t="shared" si="320"/>
        <v>0</v>
      </c>
      <c r="T496" s="122">
        <f t="shared" si="327"/>
        <v>0.13059999999999999</v>
      </c>
      <c r="U496" s="121">
        <f t="shared" si="336"/>
        <v>22</v>
      </c>
      <c r="V496" s="121">
        <v>252</v>
      </c>
      <c r="W496" s="120">
        <f t="shared" si="321"/>
        <v>1.0107737590000001</v>
      </c>
      <c r="X496" s="113">
        <f t="shared" si="333"/>
        <v>12.244070089999999</v>
      </c>
      <c r="Y496" s="186">
        <f t="shared" si="334"/>
        <v>0</v>
      </c>
      <c r="Z496" s="125" t="str">
        <f t="shared" si="331"/>
        <v>INCORPJ=</v>
      </c>
      <c r="AA496" s="118">
        <f t="shared" si="332"/>
        <v>45159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322"/>
        <v>45158</v>
      </c>
      <c r="B497" s="113">
        <f t="shared" si="316"/>
        <v>1148.7155742699999</v>
      </c>
      <c r="C497" s="113">
        <f t="shared" si="328"/>
        <v>1061.0160630299999</v>
      </c>
      <c r="D497" s="114">
        <f t="shared" si="323"/>
        <v>6665.28</v>
      </c>
      <c r="E497" s="115">
        <f t="shared" si="338"/>
        <v>6659.95</v>
      </c>
      <c r="F497" s="116">
        <f t="shared" si="339"/>
        <v>45097</v>
      </c>
      <c r="G497" s="117">
        <f t="shared" si="317"/>
        <v>-7.9966633059680436E-4</v>
      </c>
      <c r="H497" s="118">
        <f t="shared" si="329"/>
        <v>45189</v>
      </c>
      <c r="I497" s="118">
        <f t="shared" si="318"/>
        <v>45159</v>
      </c>
      <c r="J497" s="119">
        <f t="shared" si="324"/>
        <v>22</v>
      </c>
      <c r="K497" s="119">
        <f t="shared" si="340"/>
        <v>22</v>
      </c>
      <c r="L497" s="8">
        <f t="shared" si="325"/>
        <v>1</v>
      </c>
      <c r="M497" s="120">
        <f t="shared" si="341"/>
        <v>1.0022992500000001</v>
      </c>
      <c r="N497" s="120">
        <f t="shared" si="335"/>
        <v>1.0711162132115941</v>
      </c>
      <c r="O497" s="113">
        <f t="shared" si="337"/>
        <v>1.07111621</v>
      </c>
      <c r="P497" s="113">
        <f t="shared" si="319"/>
        <v>1136.47150418</v>
      </c>
      <c r="Q497" s="11">
        <f t="shared" si="330"/>
        <v>0</v>
      </c>
      <c r="R497" s="30">
        <f t="shared" si="326"/>
        <v>0</v>
      </c>
      <c r="S497" s="8">
        <f t="shared" si="320"/>
        <v>0</v>
      </c>
      <c r="T497" s="122">
        <f t="shared" si="327"/>
        <v>0.13059999999999999</v>
      </c>
      <c r="U497" s="121">
        <f t="shared" si="336"/>
        <v>22</v>
      </c>
      <c r="V497" s="121">
        <v>252</v>
      </c>
      <c r="W497" s="120">
        <f t="shared" si="321"/>
        <v>1.0107737590000001</v>
      </c>
      <c r="X497" s="113">
        <f t="shared" si="333"/>
        <v>12.244070089999999</v>
      </c>
      <c r="Y497" s="186">
        <f t="shared" si="334"/>
        <v>0</v>
      </c>
      <c r="Z497" s="125" t="str">
        <f t="shared" si="331"/>
        <v>INCORPJ=</v>
      </c>
      <c r="AA497" s="118">
        <f t="shared" si="332"/>
        <v>45159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322"/>
        <v>45159</v>
      </c>
      <c r="B498" s="113">
        <f t="shared" si="316"/>
        <v>1148.7155742699999</v>
      </c>
      <c r="C498" s="113">
        <f t="shared" si="328"/>
        <v>1061.0160630299999</v>
      </c>
      <c r="D498" s="114">
        <f t="shared" si="323"/>
        <v>6665.28</v>
      </c>
      <c r="E498" s="115">
        <f t="shared" si="338"/>
        <v>6659.95</v>
      </c>
      <c r="F498" s="116">
        <f t="shared" si="339"/>
        <v>45097</v>
      </c>
      <c r="G498" s="117">
        <f t="shared" si="317"/>
        <v>-7.9966633059680436E-4</v>
      </c>
      <c r="H498" s="118">
        <f t="shared" si="329"/>
        <v>45189</v>
      </c>
      <c r="I498" s="118">
        <f t="shared" si="318"/>
        <v>45159</v>
      </c>
      <c r="J498" s="119">
        <f t="shared" si="324"/>
        <v>22</v>
      </c>
      <c r="K498" s="119">
        <f t="shared" si="340"/>
        <v>22</v>
      </c>
      <c r="L498" s="8">
        <f t="shared" si="325"/>
        <v>1</v>
      </c>
      <c r="M498" s="120">
        <f t="shared" si="341"/>
        <v>1.0022992500000001</v>
      </c>
      <c r="N498" s="120">
        <f t="shared" si="335"/>
        <v>1.0711162132115941</v>
      </c>
      <c r="O498" s="113">
        <f t="shared" si="337"/>
        <v>1.07111621</v>
      </c>
      <c r="P498" s="113">
        <f t="shared" si="319"/>
        <v>1136.47150418</v>
      </c>
      <c r="Q498" s="11">
        <f t="shared" si="330"/>
        <v>16</v>
      </c>
      <c r="R498" s="30">
        <f t="shared" si="326"/>
        <v>0</v>
      </c>
      <c r="S498" s="8">
        <f t="shared" si="320"/>
        <v>0</v>
      </c>
      <c r="T498" s="122">
        <f t="shared" si="327"/>
        <v>0.13059999999999999</v>
      </c>
      <c r="U498" s="121">
        <f t="shared" si="336"/>
        <v>22</v>
      </c>
      <c r="V498" s="121">
        <v>252</v>
      </c>
      <c r="W498" s="120">
        <f t="shared" si="321"/>
        <v>1.0107737590000001</v>
      </c>
      <c r="X498" s="113">
        <f t="shared" si="333"/>
        <v>12.244070089999999</v>
      </c>
      <c r="Y498" s="186">
        <f t="shared" si="334"/>
        <v>0</v>
      </c>
      <c r="Z498" s="125" t="str">
        <f t="shared" si="331"/>
        <v>INCORPJ=</v>
      </c>
      <c r="AA498" s="118">
        <f t="shared" si="332"/>
        <v>45159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322"/>
        <v>45160</v>
      </c>
      <c r="B499" s="113">
        <f t="shared" si="316"/>
        <v>1149.3408589600001</v>
      </c>
      <c r="C499" s="113">
        <f t="shared" si="328"/>
        <v>1072.4471943799999</v>
      </c>
      <c r="D499" s="114">
        <f t="shared" si="323"/>
        <v>6659.95</v>
      </c>
      <c r="E499" s="115">
        <f t="shared" si="338"/>
        <v>6667.94</v>
      </c>
      <c r="F499" s="116">
        <f t="shared" si="339"/>
        <v>45128</v>
      </c>
      <c r="G499" s="117">
        <f t="shared" si="317"/>
        <v>1.1997087065218626E-3</v>
      </c>
      <c r="H499" s="118">
        <f t="shared" si="329"/>
        <v>45189</v>
      </c>
      <c r="I499" s="118">
        <f t="shared" si="318"/>
        <v>45189</v>
      </c>
      <c r="J499" s="119">
        <f t="shared" si="324"/>
        <v>21</v>
      </c>
      <c r="K499" s="119">
        <f t="shared" si="340"/>
        <v>1</v>
      </c>
      <c r="L499" s="8">
        <f t="shared" si="325"/>
        <v>1.0000570900000001</v>
      </c>
      <c r="M499" s="120">
        <f t="shared" si="341"/>
        <v>1</v>
      </c>
      <c r="N499" s="120">
        <f t="shared" si="335"/>
        <v>1.0711162132115941</v>
      </c>
      <c r="O499" s="113">
        <f t="shared" si="337"/>
        <v>1.0711773600000001</v>
      </c>
      <c r="P499" s="113">
        <f t="shared" si="319"/>
        <v>1148.78115441</v>
      </c>
      <c r="Q499" s="11">
        <f t="shared" si="330"/>
        <v>0</v>
      </c>
      <c r="R499" s="30">
        <f t="shared" si="326"/>
        <v>0</v>
      </c>
      <c r="S499" s="8">
        <f t="shared" si="320"/>
        <v>0</v>
      </c>
      <c r="T499" s="122">
        <f t="shared" si="327"/>
        <v>0.13059999999999999</v>
      </c>
      <c r="U499" s="121">
        <f t="shared" si="336"/>
        <v>1</v>
      </c>
      <c r="V499" s="121">
        <v>252</v>
      </c>
      <c r="W499" s="120">
        <f t="shared" si="321"/>
        <v>1.000487216</v>
      </c>
      <c r="X499" s="113">
        <f t="shared" si="333"/>
        <v>0.55970454999999997</v>
      </c>
      <c r="Y499" s="186">
        <f t="shared" si="334"/>
        <v>0</v>
      </c>
      <c r="Z499" s="125" t="str">
        <f t="shared" si="331"/>
        <v>INCORPJ=</v>
      </c>
      <c r="AA499" s="118">
        <f t="shared" si="332"/>
        <v>45189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322"/>
        <v>45161</v>
      </c>
      <c r="B500" s="113">
        <f t="shared" si="316"/>
        <v>1149.96649058</v>
      </c>
      <c r="C500" s="113">
        <f t="shared" si="328"/>
        <v>1072.4471943799999</v>
      </c>
      <c r="D500" s="114">
        <f t="shared" si="323"/>
        <v>6659.95</v>
      </c>
      <c r="E500" s="115">
        <f t="shared" si="338"/>
        <v>6667.94</v>
      </c>
      <c r="F500" s="116">
        <f t="shared" si="339"/>
        <v>45128</v>
      </c>
      <c r="G500" s="117">
        <f t="shared" si="317"/>
        <v>1.1997087065218626E-3</v>
      </c>
      <c r="H500" s="118">
        <f t="shared" si="329"/>
        <v>45189</v>
      </c>
      <c r="I500" s="118">
        <f t="shared" si="318"/>
        <v>45189</v>
      </c>
      <c r="J500" s="119">
        <f t="shared" si="324"/>
        <v>21</v>
      </c>
      <c r="K500" s="119">
        <f t="shared" si="340"/>
        <v>2</v>
      </c>
      <c r="L500" s="8">
        <f t="shared" si="325"/>
        <v>1.0001141899999999</v>
      </c>
      <c r="M500" s="120">
        <f t="shared" si="341"/>
        <v>1</v>
      </c>
      <c r="N500" s="120">
        <f t="shared" si="335"/>
        <v>1.0711162132115941</v>
      </c>
      <c r="O500" s="113">
        <f t="shared" si="337"/>
        <v>1.0712385200000001</v>
      </c>
      <c r="P500" s="113">
        <f t="shared" si="319"/>
        <v>1148.8467452800001</v>
      </c>
      <c r="Q500" s="11">
        <f t="shared" si="330"/>
        <v>0</v>
      </c>
      <c r="R500" s="30">
        <f t="shared" si="326"/>
        <v>0</v>
      </c>
      <c r="S500" s="8">
        <f t="shared" si="320"/>
        <v>0</v>
      </c>
      <c r="T500" s="122">
        <f t="shared" si="327"/>
        <v>0.13059999999999999</v>
      </c>
      <c r="U500" s="121">
        <f t="shared" si="336"/>
        <v>2</v>
      </c>
      <c r="V500" s="121">
        <v>252</v>
      </c>
      <c r="W500" s="120">
        <f t="shared" si="321"/>
        <v>1.0009746690000001</v>
      </c>
      <c r="X500" s="113">
        <f t="shared" si="333"/>
        <v>1.1197452999999999</v>
      </c>
      <c r="Y500" s="186">
        <f t="shared" si="334"/>
        <v>0</v>
      </c>
      <c r="Z500" s="125" t="str">
        <f t="shared" si="331"/>
        <v>INCORPJ=</v>
      </c>
      <c r="AA500" s="118">
        <f t="shared" si="332"/>
        <v>45189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322"/>
        <v>45162</v>
      </c>
      <c r="B501" s="113">
        <f t="shared" si="316"/>
        <v>1150.5924584400002</v>
      </c>
      <c r="C501" s="113">
        <f t="shared" si="328"/>
        <v>1072.4471943799999</v>
      </c>
      <c r="D501" s="114">
        <f t="shared" si="323"/>
        <v>6659.95</v>
      </c>
      <c r="E501" s="115">
        <f t="shared" si="338"/>
        <v>6667.94</v>
      </c>
      <c r="F501" s="116">
        <f t="shared" si="339"/>
        <v>45128</v>
      </c>
      <c r="G501" s="117">
        <f t="shared" si="317"/>
        <v>1.1997087065218626E-3</v>
      </c>
      <c r="H501" s="118">
        <f t="shared" si="329"/>
        <v>45189</v>
      </c>
      <c r="I501" s="118">
        <f t="shared" si="318"/>
        <v>45189</v>
      </c>
      <c r="J501" s="119">
        <f t="shared" si="324"/>
        <v>21</v>
      </c>
      <c r="K501" s="119">
        <f t="shared" si="340"/>
        <v>3</v>
      </c>
      <c r="L501" s="8">
        <f t="shared" si="325"/>
        <v>1.0001712899999999</v>
      </c>
      <c r="M501" s="120">
        <f t="shared" si="341"/>
        <v>1</v>
      </c>
      <c r="N501" s="120">
        <f t="shared" si="335"/>
        <v>1.0711162132115941</v>
      </c>
      <c r="O501" s="113">
        <f t="shared" si="337"/>
        <v>1.0712996800000001</v>
      </c>
      <c r="P501" s="113">
        <f t="shared" si="319"/>
        <v>1148.9123361500001</v>
      </c>
      <c r="Q501" s="11">
        <f t="shared" si="330"/>
        <v>0</v>
      </c>
      <c r="R501" s="30">
        <f t="shared" si="326"/>
        <v>0</v>
      </c>
      <c r="S501" s="8">
        <f t="shared" si="320"/>
        <v>0</v>
      </c>
      <c r="T501" s="122">
        <f t="shared" si="327"/>
        <v>0.13059999999999999</v>
      </c>
      <c r="U501" s="121">
        <f t="shared" si="336"/>
        <v>3</v>
      </c>
      <c r="V501" s="121">
        <v>252</v>
      </c>
      <c r="W501" s="120">
        <f t="shared" si="321"/>
        <v>1.001462359</v>
      </c>
      <c r="X501" s="113">
        <f t="shared" si="333"/>
        <v>1.6801222899999999</v>
      </c>
      <c r="Y501" s="186">
        <f t="shared" si="334"/>
        <v>0</v>
      </c>
      <c r="Z501" s="125" t="str">
        <f t="shared" si="331"/>
        <v>INCORPJ=</v>
      </c>
      <c r="AA501" s="118">
        <f t="shared" si="332"/>
        <v>45189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322"/>
        <v>45163</v>
      </c>
      <c r="B502" s="113">
        <f t="shared" si="316"/>
        <v>1151.21877563</v>
      </c>
      <c r="C502" s="113">
        <f t="shared" si="328"/>
        <v>1072.4471943799999</v>
      </c>
      <c r="D502" s="114">
        <f t="shared" si="323"/>
        <v>6659.95</v>
      </c>
      <c r="E502" s="115">
        <f t="shared" si="338"/>
        <v>6667.94</v>
      </c>
      <c r="F502" s="116">
        <f t="shared" si="339"/>
        <v>45128</v>
      </c>
      <c r="G502" s="117">
        <f t="shared" si="317"/>
        <v>1.1997087065218626E-3</v>
      </c>
      <c r="H502" s="118">
        <f t="shared" si="329"/>
        <v>45189</v>
      </c>
      <c r="I502" s="118">
        <f t="shared" si="318"/>
        <v>45189</v>
      </c>
      <c r="J502" s="119">
        <f t="shared" si="324"/>
        <v>21</v>
      </c>
      <c r="K502" s="119">
        <f t="shared" si="340"/>
        <v>4</v>
      </c>
      <c r="L502" s="8">
        <f t="shared" si="325"/>
        <v>1.0002283999999999</v>
      </c>
      <c r="M502" s="120">
        <f t="shared" si="341"/>
        <v>1</v>
      </c>
      <c r="N502" s="120">
        <f t="shared" si="335"/>
        <v>1.0711162132115941</v>
      </c>
      <c r="O502" s="113">
        <f t="shared" si="337"/>
        <v>1.07136085</v>
      </c>
      <c r="P502" s="113">
        <f t="shared" si="319"/>
        <v>1148.9779377499999</v>
      </c>
      <c r="Q502" s="11">
        <f t="shared" si="330"/>
        <v>0</v>
      </c>
      <c r="R502" s="30">
        <f t="shared" si="326"/>
        <v>0</v>
      </c>
      <c r="S502" s="8">
        <f t="shared" si="320"/>
        <v>0</v>
      </c>
      <c r="T502" s="122">
        <f t="shared" si="327"/>
        <v>0.13059999999999999</v>
      </c>
      <c r="U502" s="121">
        <f t="shared" si="336"/>
        <v>4</v>
      </c>
      <c r="V502" s="121">
        <v>252</v>
      </c>
      <c r="W502" s="120">
        <f t="shared" si="321"/>
        <v>1.001950288</v>
      </c>
      <c r="X502" s="113">
        <f t="shared" si="333"/>
        <v>2.2408378799999999</v>
      </c>
      <c r="Y502" s="186">
        <f t="shared" si="334"/>
        <v>0</v>
      </c>
      <c r="Z502" s="125" t="str">
        <f t="shared" si="331"/>
        <v>INCORPJ=</v>
      </c>
      <c r="AA502" s="118">
        <f t="shared" si="332"/>
        <v>45189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322"/>
        <v>45164</v>
      </c>
      <c r="B503" s="113">
        <f t="shared" si="316"/>
        <v>1151.84542915</v>
      </c>
      <c r="C503" s="113">
        <f t="shared" si="328"/>
        <v>1072.4471943799999</v>
      </c>
      <c r="D503" s="114">
        <f t="shared" si="323"/>
        <v>6659.95</v>
      </c>
      <c r="E503" s="115">
        <f t="shared" si="338"/>
        <v>6667.94</v>
      </c>
      <c r="F503" s="116">
        <f t="shared" si="339"/>
        <v>45128</v>
      </c>
      <c r="G503" s="117">
        <f t="shared" si="317"/>
        <v>1.1997087065218626E-3</v>
      </c>
      <c r="H503" s="118">
        <f t="shared" si="329"/>
        <v>45189</v>
      </c>
      <c r="I503" s="118">
        <f t="shared" si="318"/>
        <v>45189</v>
      </c>
      <c r="J503" s="119">
        <f t="shared" si="324"/>
        <v>21</v>
      </c>
      <c r="K503" s="119">
        <f t="shared" si="340"/>
        <v>5</v>
      </c>
      <c r="L503" s="8">
        <f t="shared" si="325"/>
        <v>1.0002855100000001</v>
      </c>
      <c r="M503" s="120">
        <f t="shared" si="341"/>
        <v>1</v>
      </c>
      <c r="N503" s="120">
        <f t="shared" si="335"/>
        <v>1.0711162132115941</v>
      </c>
      <c r="O503" s="113">
        <f t="shared" si="337"/>
        <v>1.07142202</v>
      </c>
      <c r="P503" s="113">
        <f t="shared" si="319"/>
        <v>1149.0435393400001</v>
      </c>
      <c r="Q503" s="11">
        <f t="shared" si="330"/>
        <v>0</v>
      </c>
      <c r="R503" s="30">
        <f t="shared" si="326"/>
        <v>0</v>
      </c>
      <c r="S503" s="8">
        <f t="shared" si="320"/>
        <v>0</v>
      </c>
      <c r="T503" s="122">
        <f t="shared" si="327"/>
        <v>0.13059999999999999</v>
      </c>
      <c r="U503" s="121">
        <f t="shared" si="336"/>
        <v>5</v>
      </c>
      <c r="V503" s="121">
        <v>252</v>
      </c>
      <c r="W503" s="120">
        <f t="shared" si="321"/>
        <v>1.002438454</v>
      </c>
      <c r="X503" s="113">
        <f t="shared" si="333"/>
        <v>2.80188981</v>
      </c>
      <c r="Y503" s="186">
        <f t="shared" si="334"/>
        <v>0</v>
      </c>
      <c r="Z503" s="125" t="str">
        <f t="shared" si="331"/>
        <v>INCORPJ=</v>
      </c>
      <c r="AA503" s="118">
        <f t="shared" si="332"/>
        <v>45189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2">
        <f t="shared" si="322"/>
        <v>45165</v>
      </c>
      <c r="B504" s="113">
        <f t="shared" si="316"/>
        <v>1151.84542915</v>
      </c>
      <c r="C504" s="113">
        <f t="shared" si="328"/>
        <v>1072.4471943799999</v>
      </c>
      <c r="D504" s="114">
        <f t="shared" si="323"/>
        <v>6659.95</v>
      </c>
      <c r="E504" s="115">
        <f t="shared" si="338"/>
        <v>6667.94</v>
      </c>
      <c r="F504" s="116">
        <f t="shared" si="339"/>
        <v>45128</v>
      </c>
      <c r="G504" s="117">
        <f t="shared" si="317"/>
        <v>1.1997087065218626E-3</v>
      </c>
      <c r="H504" s="118">
        <f t="shared" si="329"/>
        <v>45189</v>
      </c>
      <c r="I504" s="118">
        <f t="shared" si="318"/>
        <v>45189</v>
      </c>
      <c r="J504" s="119">
        <f t="shared" si="324"/>
        <v>21</v>
      </c>
      <c r="K504" s="119">
        <f t="shared" si="340"/>
        <v>5</v>
      </c>
      <c r="L504" s="8">
        <f t="shared" si="325"/>
        <v>1.0002855100000001</v>
      </c>
      <c r="M504" s="120">
        <f t="shared" si="341"/>
        <v>1</v>
      </c>
      <c r="N504" s="120">
        <f t="shared" si="335"/>
        <v>1.0711162132115941</v>
      </c>
      <c r="O504" s="113">
        <f t="shared" si="337"/>
        <v>1.07142202</v>
      </c>
      <c r="P504" s="113">
        <f t="shared" si="319"/>
        <v>1149.0435393400001</v>
      </c>
      <c r="Q504" s="11">
        <f t="shared" si="330"/>
        <v>0</v>
      </c>
      <c r="R504" s="30">
        <f t="shared" si="326"/>
        <v>0</v>
      </c>
      <c r="S504" s="8">
        <f t="shared" si="320"/>
        <v>0</v>
      </c>
      <c r="T504" s="122">
        <f t="shared" si="327"/>
        <v>0.13059999999999999</v>
      </c>
      <c r="U504" s="121">
        <f t="shared" si="336"/>
        <v>5</v>
      </c>
      <c r="V504" s="121">
        <v>252</v>
      </c>
      <c r="W504" s="120">
        <f t="shared" si="321"/>
        <v>1.002438454</v>
      </c>
      <c r="X504" s="113">
        <f t="shared" si="333"/>
        <v>2.80188981</v>
      </c>
      <c r="Y504" s="186">
        <f t="shared" si="334"/>
        <v>0</v>
      </c>
      <c r="Z504" s="125" t="str">
        <f t="shared" si="331"/>
        <v>INCORPJ=</v>
      </c>
      <c r="AA504" s="118">
        <f t="shared" si="332"/>
        <v>45189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322"/>
        <v>45166</v>
      </c>
      <c r="B505" s="113">
        <f t="shared" si="316"/>
        <v>1151.84542915</v>
      </c>
      <c r="C505" s="113">
        <f t="shared" si="328"/>
        <v>1072.4471943799999</v>
      </c>
      <c r="D505" s="114">
        <f t="shared" si="323"/>
        <v>6659.95</v>
      </c>
      <c r="E505" s="115">
        <f t="shared" si="338"/>
        <v>6667.94</v>
      </c>
      <c r="F505" s="116">
        <f t="shared" si="339"/>
        <v>45128</v>
      </c>
      <c r="G505" s="117">
        <f t="shared" si="317"/>
        <v>1.1997087065218626E-3</v>
      </c>
      <c r="H505" s="118">
        <f t="shared" si="329"/>
        <v>45189</v>
      </c>
      <c r="I505" s="118">
        <f t="shared" si="318"/>
        <v>45189</v>
      </c>
      <c r="J505" s="119">
        <f t="shared" si="324"/>
        <v>21</v>
      </c>
      <c r="K505" s="119">
        <f t="shared" si="340"/>
        <v>5</v>
      </c>
      <c r="L505" s="8">
        <f t="shared" si="325"/>
        <v>1.0002855100000001</v>
      </c>
      <c r="M505" s="120">
        <f t="shared" si="341"/>
        <v>1</v>
      </c>
      <c r="N505" s="120">
        <f t="shared" si="335"/>
        <v>1.0711162132115941</v>
      </c>
      <c r="O505" s="113">
        <f t="shared" si="337"/>
        <v>1.07142202</v>
      </c>
      <c r="P505" s="113">
        <f t="shared" si="319"/>
        <v>1149.0435393400001</v>
      </c>
      <c r="Q505" s="11">
        <f t="shared" si="330"/>
        <v>0</v>
      </c>
      <c r="R505" s="30">
        <f t="shared" si="326"/>
        <v>0</v>
      </c>
      <c r="S505" s="8">
        <f t="shared" si="320"/>
        <v>0</v>
      </c>
      <c r="T505" s="122">
        <f t="shared" si="327"/>
        <v>0.13059999999999999</v>
      </c>
      <c r="U505" s="121">
        <f t="shared" si="336"/>
        <v>5</v>
      </c>
      <c r="V505" s="121">
        <v>252</v>
      </c>
      <c r="W505" s="120">
        <f t="shared" si="321"/>
        <v>1.002438454</v>
      </c>
      <c r="X505" s="113">
        <f t="shared" si="333"/>
        <v>2.80188981</v>
      </c>
      <c r="Y505" s="186">
        <f t="shared" si="334"/>
        <v>0</v>
      </c>
      <c r="Z505" s="125" t="str">
        <f t="shared" si="331"/>
        <v>INCORPJ=</v>
      </c>
      <c r="AA505" s="118">
        <f t="shared" si="332"/>
        <v>45189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322"/>
        <v>45167</v>
      </c>
      <c r="B506" s="113">
        <f t="shared" si="316"/>
        <v>1152.4724190700001</v>
      </c>
      <c r="C506" s="113">
        <f t="shared" si="328"/>
        <v>1072.4471943799999</v>
      </c>
      <c r="D506" s="114">
        <f t="shared" si="323"/>
        <v>6659.95</v>
      </c>
      <c r="E506" s="115">
        <f t="shared" si="338"/>
        <v>6667.94</v>
      </c>
      <c r="F506" s="116">
        <f t="shared" si="339"/>
        <v>45128</v>
      </c>
      <c r="G506" s="117">
        <f t="shared" si="317"/>
        <v>1.1997087065218626E-3</v>
      </c>
      <c r="H506" s="118">
        <f t="shared" si="329"/>
        <v>45189</v>
      </c>
      <c r="I506" s="118">
        <f t="shared" si="318"/>
        <v>45189</v>
      </c>
      <c r="J506" s="119">
        <f t="shared" si="324"/>
        <v>21</v>
      </c>
      <c r="K506" s="119">
        <f t="shared" si="340"/>
        <v>6</v>
      </c>
      <c r="L506" s="8">
        <f t="shared" si="325"/>
        <v>1.0003426200000001</v>
      </c>
      <c r="M506" s="120">
        <f t="shared" si="341"/>
        <v>1</v>
      </c>
      <c r="N506" s="120">
        <f t="shared" si="335"/>
        <v>1.0711162132115941</v>
      </c>
      <c r="O506" s="113">
        <f t="shared" si="337"/>
        <v>1.0714831899999999</v>
      </c>
      <c r="P506" s="113">
        <f t="shared" si="319"/>
        <v>1149.1091409400001</v>
      </c>
      <c r="Q506" s="11">
        <f t="shared" si="330"/>
        <v>0</v>
      </c>
      <c r="R506" s="30">
        <f t="shared" si="326"/>
        <v>0</v>
      </c>
      <c r="S506" s="8">
        <f t="shared" si="320"/>
        <v>0</v>
      </c>
      <c r="T506" s="122">
        <f t="shared" si="327"/>
        <v>0.13059999999999999</v>
      </c>
      <c r="U506" s="121">
        <f t="shared" si="336"/>
        <v>6</v>
      </c>
      <c r="V506" s="121">
        <v>252</v>
      </c>
      <c r="W506" s="120">
        <f t="shared" si="321"/>
        <v>1.0029268570000001</v>
      </c>
      <c r="X506" s="113">
        <f t="shared" si="333"/>
        <v>3.3632781299999999</v>
      </c>
      <c r="Y506" s="186">
        <f t="shared" si="334"/>
        <v>0</v>
      </c>
      <c r="Z506" s="125" t="str">
        <f t="shared" si="331"/>
        <v>INCORPJ=</v>
      </c>
      <c r="AA506" s="118">
        <f t="shared" si="332"/>
        <v>45189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322"/>
        <v>45168</v>
      </c>
      <c r="B507" s="113">
        <f t="shared" si="316"/>
        <v>1153.09976923</v>
      </c>
      <c r="C507" s="113">
        <f t="shared" si="328"/>
        <v>1072.4471943799999</v>
      </c>
      <c r="D507" s="114">
        <f t="shared" si="323"/>
        <v>6659.95</v>
      </c>
      <c r="E507" s="115">
        <f t="shared" si="338"/>
        <v>6667.94</v>
      </c>
      <c r="F507" s="116">
        <f t="shared" si="339"/>
        <v>45128</v>
      </c>
      <c r="G507" s="117">
        <f t="shared" si="317"/>
        <v>1.1997087065218626E-3</v>
      </c>
      <c r="H507" s="118">
        <f t="shared" si="329"/>
        <v>45189</v>
      </c>
      <c r="I507" s="118">
        <f t="shared" si="318"/>
        <v>45189</v>
      </c>
      <c r="J507" s="119">
        <f t="shared" si="324"/>
        <v>21</v>
      </c>
      <c r="K507" s="119">
        <f t="shared" si="340"/>
        <v>7</v>
      </c>
      <c r="L507" s="8">
        <f t="shared" si="325"/>
        <v>1.00039974</v>
      </c>
      <c r="M507" s="120">
        <f t="shared" si="341"/>
        <v>1</v>
      </c>
      <c r="N507" s="120">
        <f t="shared" si="335"/>
        <v>1.0711162132115941</v>
      </c>
      <c r="O507" s="113">
        <f t="shared" si="337"/>
        <v>1.07154438</v>
      </c>
      <c r="P507" s="113">
        <f t="shared" si="319"/>
        <v>1149.1747639800001</v>
      </c>
      <c r="Q507" s="11">
        <f t="shared" si="330"/>
        <v>0</v>
      </c>
      <c r="R507" s="30">
        <f t="shared" si="326"/>
        <v>0</v>
      </c>
      <c r="S507" s="8">
        <f t="shared" si="320"/>
        <v>0</v>
      </c>
      <c r="T507" s="122">
        <f t="shared" si="327"/>
        <v>0.13059999999999999</v>
      </c>
      <c r="U507" s="121">
        <f t="shared" si="336"/>
        <v>7</v>
      </c>
      <c r="V507" s="121">
        <v>252</v>
      </c>
      <c r="W507" s="120">
        <f t="shared" si="321"/>
        <v>1.0034154989999999</v>
      </c>
      <c r="X507" s="113">
        <f t="shared" si="333"/>
        <v>3.9250052499999999</v>
      </c>
      <c r="Y507" s="186">
        <f t="shared" si="334"/>
        <v>0</v>
      </c>
      <c r="Z507" s="125" t="str">
        <f t="shared" si="331"/>
        <v>INCORPJ=</v>
      </c>
      <c r="AA507" s="118">
        <f t="shared" si="332"/>
        <v>45189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2">
        <f t="shared" si="322"/>
        <v>45169</v>
      </c>
      <c r="B508" s="113">
        <f t="shared" si="316"/>
        <v>1153.72744629</v>
      </c>
      <c r="C508" s="113">
        <f t="shared" si="328"/>
        <v>1072.4471943799999</v>
      </c>
      <c r="D508" s="114">
        <f t="shared" si="323"/>
        <v>6659.95</v>
      </c>
      <c r="E508" s="115">
        <f t="shared" si="338"/>
        <v>6667.94</v>
      </c>
      <c r="F508" s="116">
        <f t="shared" si="339"/>
        <v>45128</v>
      </c>
      <c r="G508" s="117">
        <f t="shared" si="317"/>
        <v>1.1997087065218626E-3</v>
      </c>
      <c r="H508" s="118">
        <f t="shared" si="329"/>
        <v>45189</v>
      </c>
      <c r="I508" s="118">
        <f t="shared" si="318"/>
        <v>45189</v>
      </c>
      <c r="J508" s="119">
        <f t="shared" si="324"/>
        <v>21</v>
      </c>
      <c r="K508" s="119">
        <f t="shared" si="340"/>
        <v>8</v>
      </c>
      <c r="L508" s="8">
        <f t="shared" si="325"/>
        <v>1.0004568599999999</v>
      </c>
      <c r="M508" s="120">
        <f t="shared" si="341"/>
        <v>1</v>
      </c>
      <c r="N508" s="120">
        <f t="shared" si="335"/>
        <v>1.0711162132115941</v>
      </c>
      <c r="O508" s="113">
        <f t="shared" si="337"/>
        <v>1.0716055600000001</v>
      </c>
      <c r="P508" s="113">
        <f t="shared" si="319"/>
        <v>1149.2403763</v>
      </c>
      <c r="Q508" s="11">
        <f t="shared" si="330"/>
        <v>0</v>
      </c>
      <c r="R508" s="30">
        <f t="shared" si="326"/>
        <v>0</v>
      </c>
      <c r="S508" s="8">
        <f t="shared" si="320"/>
        <v>0</v>
      </c>
      <c r="T508" s="122">
        <f t="shared" si="327"/>
        <v>0.13059999999999999</v>
      </c>
      <c r="U508" s="121">
        <f t="shared" si="336"/>
        <v>8</v>
      </c>
      <c r="V508" s="121">
        <v>252</v>
      </c>
      <c r="W508" s="120">
        <f t="shared" si="321"/>
        <v>1.003904379</v>
      </c>
      <c r="X508" s="113">
        <f t="shared" si="333"/>
        <v>4.4870699900000002</v>
      </c>
      <c r="Y508" s="186">
        <f t="shared" si="334"/>
        <v>0</v>
      </c>
      <c r="Z508" s="125" t="str">
        <f t="shared" si="331"/>
        <v>INCORPJ=</v>
      </c>
      <c r="AA508" s="118">
        <f t="shared" si="332"/>
        <v>45189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322"/>
        <v>45170</v>
      </c>
      <c r="B509" s="113">
        <f t="shared" si="316"/>
        <v>1154.35546103</v>
      </c>
      <c r="C509" s="113">
        <f t="shared" si="328"/>
        <v>1072.4471943799999</v>
      </c>
      <c r="D509" s="114">
        <f t="shared" si="323"/>
        <v>6659.95</v>
      </c>
      <c r="E509" s="115">
        <f t="shared" si="338"/>
        <v>6667.94</v>
      </c>
      <c r="F509" s="116">
        <f t="shared" si="339"/>
        <v>45128</v>
      </c>
      <c r="G509" s="117">
        <f t="shared" si="317"/>
        <v>1.1997087065218626E-3</v>
      </c>
      <c r="H509" s="118">
        <f t="shared" si="329"/>
        <v>45189</v>
      </c>
      <c r="I509" s="118">
        <f t="shared" si="318"/>
        <v>45189</v>
      </c>
      <c r="J509" s="119">
        <f t="shared" si="324"/>
        <v>21</v>
      </c>
      <c r="K509" s="119">
        <f t="shared" si="340"/>
        <v>9</v>
      </c>
      <c r="L509" s="8">
        <f t="shared" si="325"/>
        <v>1.00051398</v>
      </c>
      <c r="M509" s="120">
        <f t="shared" si="341"/>
        <v>1</v>
      </c>
      <c r="N509" s="120">
        <f t="shared" si="335"/>
        <v>1.0711162132115941</v>
      </c>
      <c r="O509" s="113">
        <f t="shared" si="337"/>
        <v>1.07166674</v>
      </c>
      <c r="P509" s="113">
        <f t="shared" si="319"/>
        <v>1149.3059886200001</v>
      </c>
      <c r="Q509" s="11">
        <f t="shared" si="330"/>
        <v>0</v>
      </c>
      <c r="R509" s="30">
        <f t="shared" si="326"/>
        <v>0</v>
      </c>
      <c r="S509" s="8">
        <f t="shared" si="320"/>
        <v>0</v>
      </c>
      <c r="T509" s="122">
        <f t="shared" si="327"/>
        <v>0.13059999999999999</v>
      </c>
      <c r="U509" s="121">
        <f t="shared" si="336"/>
        <v>9</v>
      </c>
      <c r="V509" s="121">
        <v>252</v>
      </c>
      <c r="W509" s="120">
        <f t="shared" si="321"/>
        <v>1.0043934969999999</v>
      </c>
      <c r="X509" s="113">
        <f t="shared" si="333"/>
        <v>5.0494724099999999</v>
      </c>
      <c r="Y509" s="186">
        <f t="shared" si="334"/>
        <v>0</v>
      </c>
      <c r="Z509" s="125" t="str">
        <f t="shared" si="331"/>
        <v>INCORPJ=</v>
      </c>
      <c r="AA509" s="118">
        <f t="shared" si="332"/>
        <v>45189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322"/>
        <v>45171</v>
      </c>
      <c r="B510" s="113">
        <f t="shared" si="316"/>
        <v>1154.9838242800001</v>
      </c>
      <c r="C510" s="113">
        <f t="shared" si="328"/>
        <v>1072.4471943799999</v>
      </c>
      <c r="D510" s="114">
        <f t="shared" si="323"/>
        <v>6659.95</v>
      </c>
      <c r="E510" s="115">
        <f t="shared" si="338"/>
        <v>6667.94</v>
      </c>
      <c r="F510" s="116">
        <f t="shared" si="339"/>
        <v>45128</v>
      </c>
      <c r="G510" s="117">
        <f t="shared" si="317"/>
        <v>1.1997087065218626E-3</v>
      </c>
      <c r="H510" s="118">
        <f t="shared" si="329"/>
        <v>45189</v>
      </c>
      <c r="I510" s="118">
        <f t="shared" si="318"/>
        <v>45189</v>
      </c>
      <c r="J510" s="119">
        <f t="shared" si="324"/>
        <v>21</v>
      </c>
      <c r="K510" s="119">
        <f t="shared" si="340"/>
        <v>10</v>
      </c>
      <c r="L510" s="8">
        <f t="shared" si="325"/>
        <v>1.0005711100000001</v>
      </c>
      <c r="M510" s="120">
        <f t="shared" si="341"/>
        <v>1</v>
      </c>
      <c r="N510" s="120">
        <f t="shared" si="335"/>
        <v>1.0711162132115941</v>
      </c>
      <c r="O510" s="113">
        <f t="shared" si="337"/>
        <v>1.07172793</v>
      </c>
      <c r="P510" s="113">
        <f t="shared" si="319"/>
        <v>1149.3716116600001</v>
      </c>
      <c r="Q510" s="11">
        <f t="shared" si="330"/>
        <v>0</v>
      </c>
      <c r="R510" s="30">
        <f t="shared" si="326"/>
        <v>0</v>
      </c>
      <c r="S510" s="8">
        <f t="shared" si="320"/>
        <v>0</v>
      </c>
      <c r="T510" s="122">
        <f t="shared" si="327"/>
        <v>0.13059999999999999</v>
      </c>
      <c r="U510" s="121">
        <f t="shared" si="336"/>
        <v>10</v>
      </c>
      <c r="V510" s="121">
        <v>252</v>
      </c>
      <c r="W510" s="120">
        <f t="shared" si="321"/>
        <v>1.004882853</v>
      </c>
      <c r="X510" s="113">
        <f t="shared" si="333"/>
        <v>5.6122126200000002</v>
      </c>
      <c r="Y510" s="186">
        <f t="shared" si="334"/>
        <v>0</v>
      </c>
      <c r="Z510" s="125" t="str">
        <f t="shared" si="331"/>
        <v>INCORPJ=</v>
      </c>
      <c r="AA510" s="118">
        <f t="shared" si="332"/>
        <v>45189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322"/>
        <v>45172</v>
      </c>
      <c r="B511" s="113">
        <f t="shared" si="316"/>
        <v>1154.9838242800001</v>
      </c>
      <c r="C511" s="113">
        <f t="shared" si="328"/>
        <v>1072.4471943799999</v>
      </c>
      <c r="D511" s="114">
        <f t="shared" si="323"/>
        <v>6659.95</v>
      </c>
      <c r="E511" s="115">
        <f t="shared" si="338"/>
        <v>6667.94</v>
      </c>
      <c r="F511" s="116">
        <f t="shared" si="339"/>
        <v>45128</v>
      </c>
      <c r="G511" s="117">
        <f t="shared" si="317"/>
        <v>1.1997087065218626E-3</v>
      </c>
      <c r="H511" s="118">
        <f t="shared" si="329"/>
        <v>45189</v>
      </c>
      <c r="I511" s="118">
        <f t="shared" si="318"/>
        <v>45189</v>
      </c>
      <c r="J511" s="119">
        <f t="shared" si="324"/>
        <v>21</v>
      </c>
      <c r="K511" s="119">
        <f t="shared" si="340"/>
        <v>10</v>
      </c>
      <c r="L511" s="8">
        <f t="shared" si="325"/>
        <v>1.0005711100000001</v>
      </c>
      <c r="M511" s="120">
        <f t="shared" si="341"/>
        <v>1</v>
      </c>
      <c r="N511" s="120">
        <f t="shared" si="335"/>
        <v>1.0711162132115941</v>
      </c>
      <c r="O511" s="113">
        <f t="shared" si="337"/>
        <v>1.07172793</v>
      </c>
      <c r="P511" s="113">
        <f t="shared" si="319"/>
        <v>1149.3716116600001</v>
      </c>
      <c r="Q511" s="11">
        <f t="shared" si="330"/>
        <v>0</v>
      </c>
      <c r="R511" s="30">
        <f t="shared" si="326"/>
        <v>0</v>
      </c>
      <c r="S511" s="8">
        <f t="shared" si="320"/>
        <v>0</v>
      </c>
      <c r="T511" s="122">
        <f t="shared" si="327"/>
        <v>0.13059999999999999</v>
      </c>
      <c r="U511" s="121">
        <f t="shared" si="336"/>
        <v>10</v>
      </c>
      <c r="V511" s="121">
        <v>252</v>
      </c>
      <c r="W511" s="120">
        <f t="shared" si="321"/>
        <v>1.004882853</v>
      </c>
      <c r="X511" s="113">
        <f t="shared" si="333"/>
        <v>5.6122126200000002</v>
      </c>
      <c r="Y511" s="186">
        <f t="shared" si="334"/>
        <v>0</v>
      </c>
      <c r="Z511" s="125" t="str">
        <f t="shared" si="331"/>
        <v>INCORPJ=</v>
      </c>
      <c r="AA511" s="118">
        <f t="shared" si="332"/>
        <v>45189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322"/>
        <v>45173</v>
      </c>
      <c r="B512" s="113">
        <f t="shared" si="316"/>
        <v>1154.9838242800001</v>
      </c>
      <c r="C512" s="113">
        <f t="shared" si="328"/>
        <v>1072.4471943799999</v>
      </c>
      <c r="D512" s="114">
        <f t="shared" si="323"/>
        <v>6659.95</v>
      </c>
      <c r="E512" s="115">
        <f t="shared" si="338"/>
        <v>6667.94</v>
      </c>
      <c r="F512" s="116">
        <f t="shared" si="339"/>
        <v>45128</v>
      </c>
      <c r="G512" s="117">
        <f t="shared" si="317"/>
        <v>1.1997087065218626E-3</v>
      </c>
      <c r="H512" s="118">
        <f t="shared" si="329"/>
        <v>45189</v>
      </c>
      <c r="I512" s="118">
        <f t="shared" si="318"/>
        <v>45189</v>
      </c>
      <c r="J512" s="119">
        <f t="shared" si="324"/>
        <v>21</v>
      </c>
      <c r="K512" s="119">
        <f t="shared" si="340"/>
        <v>10</v>
      </c>
      <c r="L512" s="8">
        <f t="shared" si="325"/>
        <v>1.0005711100000001</v>
      </c>
      <c r="M512" s="120">
        <f t="shared" si="341"/>
        <v>1</v>
      </c>
      <c r="N512" s="120">
        <f t="shared" si="335"/>
        <v>1.0711162132115941</v>
      </c>
      <c r="O512" s="113">
        <f t="shared" si="337"/>
        <v>1.07172793</v>
      </c>
      <c r="P512" s="113">
        <f t="shared" si="319"/>
        <v>1149.3716116600001</v>
      </c>
      <c r="Q512" s="11">
        <f t="shared" si="330"/>
        <v>0</v>
      </c>
      <c r="R512" s="30">
        <f t="shared" si="326"/>
        <v>0</v>
      </c>
      <c r="S512" s="8">
        <f t="shared" si="320"/>
        <v>0</v>
      </c>
      <c r="T512" s="122">
        <f t="shared" si="327"/>
        <v>0.13059999999999999</v>
      </c>
      <c r="U512" s="121">
        <f t="shared" si="336"/>
        <v>10</v>
      </c>
      <c r="V512" s="121">
        <v>252</v>
      </c>
      <c r="W512" s="120">
        <f t="shared" si="321"/>
        <v>1.004882853</v>
      </c>
      <c r="X512" s="113">
        <f t="shared" si="333"/>
        <v>5.6122126200000002</v>
      </c>
      <c r="Y512" s="186">
        <f t="shared" si="334"/>
        <v>0</v>
      </c>
      <c r="Z512" s="125" t="str">
        <f t="shared" si="331"/>
        <v>INCORPJ=</v>
      </c>
      <c r="AA512" s="118">
        <f t="shared" si="332"/>
        <v>45189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322"/>
        <v>45174</v>
      </c>
      <c r="B513" s="113">
        <f t="shared" si="316"/>
        <v>1155.61252648</v>
      </c>
      <c r="C513" s="113">
        <f t="shared" si="328"/>
        <v>1072.4471943799999</v>
      </c>
      <c r="D513" s="114">
        <f t="shared" si="323"/>
        <v>6659.95</v>
      </c>
      <c r="E513" s="115">
        <f t="shared" si="338"/>
        <v>6667.94</v>
      </c>
      <c r="F513" s="116">
        <f t="shared" si="339"/>
        <v>45128</v>
      </c>
      <c r="G513" s="117">
        <f t="shared" si="317"/>
        <v>1.1997087065218626E-3</v>
      </c>
      <c r="H513" s="118">
        <f t="shared" si="329"/>
        <v>45189</v>
      </c>
      <c r="I513" s="118">
        <f t="shared" si="318"/>
        <v>45189</v>
      </c>
      <c r="J513" s="119">
        <f t="shared" si="324"/>
        <v>21</v>
      </c>
      <c r="K513" s="119">
        <f t="shared" si="340"/>
        <v>11</v>
      </c>
      <c r="L513" s="8">
        <f t="shared" si="325"/>
        <v>1.00062823</v>
      </c>
      <c r="M513" s="120">
        <f t="shared" si="341"/>
        <v>1</v>
      </c>
      <c r="N513" s="120">
        <f t="shared" si="335"/>
        <v>1.0711162132115941</v>
      </c>
      <c r="O513" s="113">
        <f t="shared" si="337"/>
        <v>1.07178912</v>
      </c>
      <c r="P513" s="113">
        <f t="shared" si="319"/>
        <v>1149.43723471</v>
      </c>
      <c r="Q513" s="11">
        <f t="shared" si="330"/>
        <v>0</v>
      </c>
      <c r="R513" s="30">
        <f t="shared" si="326"/>
        <v>0</v>
      </c>
      <c r="S513" s="8">
        <f t="shared" si="320"/>
        <v>0</v>
      </c>
      <c r="T513" s="122">
        <f t="shared" si="327"/>
        <v>0.13059999999999999</v>
      </c>
      <c r="U513" s="121">
        <f t="shared" si="336"/>
        <v>11</v>
      </c>
      <c r="V513" s="121">
        <v>252</v>
      </c>
      <c r="W513" s="120">
        <f t="shared" si="321"/>
        <v>1.0053724479999999</v>
      </c>
      <c r="X513" s="113">
        <f t="shared" si="333"/>
        <v>6.1752917700000003</v>
      </c>
      <c r="Y513" s="186">
        <f t="shared" si="334"/>
        <v>0</v>
      </c>
      <c r="Z513" s="125" t="str">
        <f t="shared" si="331"/>
        <v>INCORPJ=</v>
      </c>
      <c r="AA513" s="118">
        <f t="shared" si="332"/>
        <v>45189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322"/>
        <v>45175</v>
      </c>
      <c r="B514" s="113">
        <f t="shared" si="316"/>
        <v>1156.2415772900001</v>
      </c>
      <c r="C514" s="113">
        <f t="shared" si="328"/>
        <v>1072.4471943799999</v>
      </c>
      <c r="D514" s="114">
        <f t="shared" si="323"/>
        <v>6659.95</v>
      </c>
      <c r="E514" s="115">
        <f t="shared" si="338"/>
        <v>6667.94</v>
      </c>
      <c r="F514" s="116">
        <f t="shared" si="339"/>
        <v>45128</v>
      </c>
      <c r="G514" s="117">
        <f t="shared" si="317"/>
        <v>1.1997087065218626E-3</v>
      </c>
      <c r="H514" s="118">
        <f t="shared" si="329"/>
        <v>45189</v>
      </c>
      <c r="I514" s="118">
        <f t="shared" si="318"/>
        <v>45189</v>
      </c>
      <c r="J514" s="119">
        <f t="shared" si="324"/>
        <v>21</v>
      </c>
      <c r="K514" s="119">
        <f t="shared" si="340"/>
        <v>12</v>
      </c>
      <c r="L514" s="8">
        <f t="shared" si="325"/>
        <v>1.00068537</v>
      </c>
      <c r="M514" s="120">
        <f t="shared" si="341"/>
        <v>1</v>
      </c>
      <c r="N514" s="120">
        <f t="shared" si="335"/>
        <v>1.0711162132115941</v>
      </c>
      <c r="O514" s="113">
        <f t="shared" si="337"/>
        <v>1.07185032</v>
      </c>
      <c r="P514" s="113">
        <f t="shared" si="319"/>
        <v>1149.5028684700001</v>
      </c>
      <c r="Q514" s="11">
        <f t="shared" si="330"/>
        <v>0</v>
      </c>
      <c r="R514" s="30">
        <f t="shared" si="326"/>
        <v>0</v>
      </c>
      <c r="S514" s="8">
        <f t="shared" si="320"/>
        <v>0</v>
      </c>
      <c r="T514" s="122">
        <f t="shared" si="327"/>
        <v>0.13059999999999999</v>
      </c>
      <c r="U514" s="121">
        <f t="shared" si="336"/>
        <v>12</v>
      </c>
      <c r="V514" s="121">
        <v>252</v>
      </c>
      <c r="W514" s="120">
        <f t="shared" si="321"/>
        <v>1.005862281</v>
      </c>
      <c r="X514" s="113">
        <f t="shared" si="333"/>
        <v>6.7387088200000003</v>
      </c>
      <c r="Y514" s="186">
        <f t="shared" si="334"/>
        <v>0</v>
      </c>
      <c r="Z514" s="125" t="str">
        <f t="shared" si="331"/>
        <v>INCORPJ=</v>
      </c>
      <c r="AA514" s="118">
        <f t="shared" si="332"/>
        <v>45189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322"/>
        <v>45176</v>
      </c>
      <c r="B515" s="113">
        <f t="shared" si="316"/>
        <v>1156.8709563699999</v>
      </c>
      <c r="C515" s="113">
        <f t="shared" si="328"/>
        <v>1072.4471943799999</v>
      </c>
      <c r="D515" s="114">
        <f t="shared" si="323"/>
        <v>6659.95</v>
      </c>
      <c r="E515" s="115">
        <f t="shared" si="338"/>
        <v>6667.94</v>
      </c>
      <c r="F515" s="116">
        <f t="shared" si="339"/>
        <v>45128</v>
      </c>
      <c r="G515" s="117">
        <f t="shared" si="317"/>
        <v>1.1997087065218626E-3</v>
      </c>
      <c r="H515" s="118">
        <f t="shared" si="329"/>
        <v>45189</v>
      </c>
      <c r="I515" s="118">
        <f t="shared" si="318"/>
        <v>45189</v>
      </c>
      <c r="J515" s="119">
        <f t="shared" si="324"/>
        <v>21</v>
      </c>
      <c r="K515" s="119">
        <f t="shared" si="340"/>
        <v>13</v>
      </c>
      <c r="L515" s="8">
        <f t="shared" si="325"/>
        <v>1.0007425000000001</v>
      </c>
      <c r="M515" s="120">
        <f t="shared" si="341"/>
        <v>1</v>
      </c>
      <c r="N515" s="120">
        <f t="shared" si="335"/>
        <v>1.0711162132115941</v>
      </c>
      <c r="O515" s="113">
        <f t="shared" si="337"/>
        <v>1.0719115100000001</v>
      </c>
      <c r="P515" s="113">
        <f t="shared" si="319"/>
        <v>1149.56849152</v>
      </c>
      <c r="Q515" s="11">
        <f t="shared" si="330"/>
        <v>0</v>
      </c>
      <c r="R515" s="30">
        <f t="shared" si="326"/>
        <v>0</v>
      </c>
      <c r="S515" s="8">
        <f t="shared" si="320"/>
        <v>0</v>
      </c>
      <c r="T515" s="122">
        <f t="shared" si="327"/>
        <v>0.13059999999999999</v>
      </c>
      <c r="U515" s="121">
        <f t="shared" si="336"/>
        <v>13</v>
      </c>
      <c r="V515" s="121">
        <v>252</v>
      </c>
      <c r="W515" s="120">
        <f t="shared" si="321"/>
        <v>1.006352353</v>
      </c>
      <c r="X515" s="113">
        <f t="shared" si="333"/>
        <v>7.3024648499999998</v>
      </c>
      <c r="Y515" s="186">
        <f t="shared" si="334"/>
        <v>0</v>
      </c>
      <c r="Z515" s="125" t="str">
        <f t="shared" si="331"/>
        <v>INCORPJ=</v>
      </c>
      <c r="AA515" s="118">
        <f t="shared" si="332"/>
        <v>45189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322"/>
        <v>45177</v>
      </c>
      <c r="B516" s="113">
        <f t="shared" si="316"/>
        <v>1156.8709563699999</v>
      </c>
      <c r="C516" s="113">
        <f t="shared" si="328"/>
        <v>1072.4471943799999</v>
      </c>
      <c r="D516" s="114">
        <f t="shared" si="323"/>
        <v>6659.95</v>
      </c>
      <c r="E516" s="115">
        <f t="shared" si="338"/>
        <v>6667.94</v>
      </c>
      <c r="F516" s="116">
        <f t="shared" si="339"/>
        <v>45128</v>
      </c>
      <c r="G516" s="117">
        <f t="shared" si="317"/>
        <v>1.1997087065218626E-3</v>
      </c>
      <c r="H516" s="118">
        <f t="shared" si="329"/>
        <v>45189</v>
      </c>
      <c r="I516" s="118">
        <f t="shared" si="318"/>
        <v>45189</v>
      </c>
      <c r="J516" s="119">
        <f t="shared" si="324"/>
        <v>21</v>
      </c>
      <c r="K516" s="119">
        <f t="shared" si="340"/>
        <v>13</v>
      </c>
      <c r="L516" s="8">
        <f t="shared" si="325"/>
        <v>1.0007425000000001</v>
      </c>
      <c r="M516" s="120">
        <f t="shared" si="341"/>
        <v>1</v>
      </c>
      <c r="N516" s="120">
        <f t="shared" si="335"/>
        <v>1.0711162132115941</v>
      </c>
      <c r="O516" s="113">
        <f t="shared" si="337"/>
        <v>1.0719115100000001</v>
      </c>
      <c r="P516" s="113">
        <f t="shared" si="319"/>
        <v>1149.56849152</v>
      </c>
      <c r="Q516" s="11">
        <f t="shared" si="330"/>
        <v>0</v>
      </c>
      <c r="R516" s="30">
        <f t="shared" si="326"/>
        <v>0</v>
      </c>
      <c r="S516" s="8">
        <f t="shared" si="320"/>
        <v>0</v>
      </c>
      <c r="T516" s="122">
        <f t="shared" si="327"/>
        <v>0.13059999999999999</v>
      </c>
      <c r="U516" s="121">
        <f t="shared" si="336"/>
        <v>13</v>
      </c>
      <c r="V516" s="121">
        <v>252</v>
      </c>
      <c r="W516" s="120">
        <f t="shared" si="321"/>
        <v>1.006352353</v>
      </c>
      <c r="X516" s="113">
        <f t="shared" si="333"/>
        <v>7.3024648499999998</v>
      </c>
      <c r="Y516" s="186">
        <f t="shared" si="334"/>
        <v>0</v>
      </c>
      <c r="Z516" s="125" t="str">
        <f t="shared" si="331"/>
        <v>INCORPJ=</v>
      </c>
      <c r="AA516" s="118">
        <f t="shared" si="332"/>
        <v>45189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322"/>
        <v>45178</v>
      </c>
      <c r="B517" s="113">
        <f t="shared" si="316"/>
        <v>1157.5006961199999</v>
      </c>
      <c r="C517" s="113">
        <f t="shared" si="328"/>
        <v>1072.4471943799999</v>
      </c>
      <c r="D517" s="114">
        <f t="shared" si="323"/>
        <v>6659.95</v>
      </c>
      <c r="E517" s="115">
        <f t="shared" si="338"/>
        <v>6667.94</v>
      </c>
      <c r="F517" s="116">
        <f t="shared" si="339"/>
        <v>45128</v>
      </c>
      <c r="G517" s="117">
        <f t="shared" si="317"/>
        <v>1.1997087065218626E-3</v>
      </c>
      <c r="H517" s="118">
        <f t="shared" si="329"/>
        <v>45189</v>
      </c>
      <c r="I517" s="118">
        <f t="shared" si="318"/>
        <v>45189</v>
      </c>
      <c r="J517" s="119">
        <f t="shared" si="324"/>
        <v>21</v>
      </c>
      <c r="K517" s="119">
        <f t="shared" si="340"/>
        <v>14</v>
      </c>
      <c r="L517" s="8">
        <f t="shared" si="325"/>
        <v>1.0007996400000001</v>
      </c>
      <c r="M517" s="120">
        <f t="shared" si="341"/>
        <v>1</v>
      </c>
      <c r="N517" s="120">
        <f t="shared" si="335"/>
        <v>1.0711162132115941</v>
      </c>
      <c r="O517" s="113">
        <f t="shared" si="337"/>
        <v>1.07197272</v>
      </c>
      <c r="P517" s="113">
        <f t="shared" si="319"/>
        <v>1149.63413601</v>
      </c>
      <c r="Q517" s="11">
        <f t="shared" si="330"/>
        <v>0</v>
      </c>
      <c r="R517" s="30">
        <f t="shared" si="326"/>
        <v>0</v>
      </c>
      <c r="S517" s="8">
        <f t="shared" si="320"/>
        <v>0</v>
      </c>
      <c r="T517" s="122">
        <f t="shared" si="327"/>
        <v>0.13059999999999999</v>
      </c>
      <c r="U517" s="121">
        <f t="shared" si="336"/>
        <v>14</v>
      </c>
      <c r="V517" s="121">
        <v>252</v>
      </c>
      <c r="W517" s="120">
        <f t="shared" si="321"/>
        <v>1.0068426640000001</v>
      </c>
      <c r="X517" s="113">
        <f t="shared" si="333"/>
        <v>7.86656011</v>
      </c>
      <c r="Y517" s="186">
        <f t="shared" si="334"/>
        <v>0</v>
      </c>
      <c r="Z517" s="125" t="str">
        <f t="shared" si="331"/>
        <v>INCORPJ=</v>
      </c>
      <c r="AA517" s="118">
        <f t="shared" si="332"/>
        <v>45189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322"/>
        <v>45179</v>
      </c>
      <c r="B518" s="113">
        <f t="shared" si="316"/>
        <v>1157.5006961199999</v>
      </c>
      <c r="C518" s="113">
        <f t="shared" si="328"/>
        <v>1072.4471943799999</v>
      </c>
      <c r="D518" s="114">
        <f t="shared" si="323"/>
        <v>6659.95</v>
      </c>
      <c r="E518" s="115">
        <f t="shared" si="338"/>
        <v>6667.94</v>
      </c>
      <c r="F518" s="116">
        <f t="shared" si="339"/>
        <v>45128</v>
      </c>
      <c r="G518" s="117">
        <f t="shared" si="317"/>
        <v>1.1997087065218626E-3</v>
      </c>
      <c r="H518" s="118">
        <f t="shared" si="329"/>
        <v>45189</v>
      </c>
      <c r="I518" s="118">
        <f t="shared" si="318"/>
        <v>45189</v>
      </c>
      <c r="J518" s="119">
        <f t="shared" si="324"/>
        <v>21</v>
      </c>
      <c r="K518" s="119">
        <f t="shared" si="340"/>
        <v>14</v>
      </c>
      <c r="L518" s="8">
        <f t="shared" si="325"/>
        <v>1.0007996400000001</v>
      </c>
      <c r="M518" s="120">
        <f t="shared" si="341"/>
        <v>1</v>
      </c>
      <c r="N518" s="120">
        <f t="shared" si="335"/>
        <v>1.0711162132115941</v>
      </c>
      <c r="O518" s="113">
        <f t="shared" si="337"/>
        <v>1.07197272</v>
      </c>
      <c r="P518" s="113">
        <f t="shared" si="319"/>
        <v>1149.63413601</v>
      </c>
      <c r="Q518" s="11">
        <f t="shared" si="330"/>
        <v>0</v>
      </c>
      <c r="R518" s="30">
        <f t="shared" si="326"/>
        <v>0</v>
      </c>
      <c r="S518" s="8">
        <f t="shared" si="320"/>
        <v>0</v>
      </c>
      <c r="T518" s="122">
        <f t="shared" si="327"/>
        <v>0.13059999999999999</v>
      </c>
      <c r="U518" s="121">
        <f t="shared" si="336"/>
        <v>14</v>
      </c>
      <c r="V518" s="121">
        <v>252</v>
      </c>
      <c r="W518" s="120">
        <f t="shared" si="321"/>
        <v>1.0068426640000001</v>
      </c>
      <c r="X518" s="113">
        <f t="shared" si="333"/>
        <v>7.86656011</v>
      </c>
      <c r="Y518" s="186">
        <f t="shared" si="334"/>
        <v>0</v>
      </c>
      <c r="Z518" s="125" t="str">
        <f t="shared" si="331"/>
        <v>INCORPJ=</v>
      </c>
      <c r="AA518" s="118">
        <f t="shared" si="332"/>
        <v>45189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322"/>
        <v>45180</v>
      </c>
      <c r="B519" s="113">
        <f t="shared" si="316"/>
        <v>1157.5006961199999</v>
      </c>
      <c r="C519" s="113">
        <f t="shared" si="328"/>
        <v>1072.4471943799999</v>
      </c>
      <c r="D519" s="114">
        <f t="shared" si="323"/>
        <v>6659.95</v>
      </c>
      <c r="E519" s="115">
        <f t="shared" si="338"/>
        <v>6667.94</v>
      </c>
      <c r="F519" s="116">
        <f t="shared" si="339"/>
        <v>45128</v>
      </c>
      <c r="G519" s="117">
        <f t="shared" si="317"/>
        <v>1.1997087065218626E-3</v>
      </c>
      <c r="H519" s="118">
        <f t="shared" si="329"/>
        <v>45189</v>
      </c>
      <c r="I519" s="118">
        <f t="shared" si="318"/>
        <v>45189</v>
      </c>
      <c r="J519" s="119">
        <f t="shared" si="324"/>
        <v>21</v>
      </c>
      <c r="K519" s="119">
        <f t="shared" si="340"/>
        <v>14</v>
      </c>
      <c r="L519" s="8">
        <f t="shared" si="325"/>
        <v>1.0007996400000001</v>
      </c>
      <c r="M519" s="120">
        <f t="shared" si="341"/>
        <v>1</v>
      </c>
      <c r="N519" s="120">
        <f t="shared" si="335"/>
        <v>1.0711162132115941</v>
      </c>
      <c r="O519" s="113">
        <f t="shared" si="337"/>
        <v>1.07197272</v>
      </c>
      <c r="P519" s="113">
        <f t="shared" si="319"/>
        <v>1149.63413601</v>
      </c>
      <c r="Q519" s="11">
        <f t="shared" si="330"/>
        <v>0</v>
      </c>
      <c r="R519" s="30">
        <f t="shared" si="326"/>
        <v>0</v>
      </c>
      <c r="S519" s="8">
        <f t="shared" si="320"/>
        <v>0</v>
      </c>
      <c r="T519" s="122">
        <f t="shared" si="327"/>
        <v>0.13059999999999999</v>
      </c>
      <c r="U519" s="121">
        <f t="shared" si="336"/>
        <v>14</v>
      </c>
      <c r="V519" s="121">
        <v>252</v>
      </c>
      <c r="W519" s="120">
        <f t="shared" si="321"/>
        <v>1.0068426640000001</v>
      </c>
      <c r="X519" s="113">
        <f t="shared" si="333"/>
        <v>7.86656011</v>
      </c>
      <c r="Y519" s="186">
        <f t="shared" si="334"/>
        <v>0</v>
      </c>
      <c r="Z519" s="125" t="str">
        <f t="shared" si="331"/>
        <v>INCORPJ=</v>
      </c>
      <c r="AA519" s="118">
        <f t="shared" si="332"/>
        <v>45189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322"/>
        <v>45181</v>
      </c>
      <c r="B520" s="113">
        <f t="shared" si="316"/>
        <v>1158.1307630700001</v>
      </c>
      <c r="C520" s="113">
        <f t="shared" si="328"/>
        <v>1072.4471943799999</v>
      </c>
      <c r="D520" s="114">
        <f t="shared" si="323"/>
        <v>6659.95</v>
      </c>
      <c r="E520" s="115">
        <f t="shared" si="338"/>
        <v>6667.94</v>
      </c>
      <c r="F520" s="116">
        <f t="shared" si="339"/>
        <v>45128</v>
      </c>
      <c r="G520" s="117">
        <f t="shared" si="317"/>
        <v>1.1997087065218626E-3</v>
      </c>
      <c r="H520" s="118">
        <f t="shared" si="329"/>
        <v>45189</v>
      </c>
      <c r="I520" s="118">
        <f t="shared" si="318"/>
        <v>45189</v>
      </c>
      <c r="J520" s="119">
        <f t="shared" si="324"/>
        <v>21</v>
      </c>
      <c r="K520" s="119">
        <f t="shared" si="340"/>
        <v>15</v>
      </c>
      <c r="L520" s="8">
        <f t="shared" si="325"/>
        <v>1.0008567799999999</v>
      </c>
      <c r="M520" s="120">
        <f t="shared" si="341"/>
        <v>1</v>
      </c>
      <c r="N520" s="120">
        <f t="shared" si="335"/>
        <v>1.0711162132115941</v>
      </c>
      <c r="O520" s="113">
        <f t="shared" si="337"/>
        <v>1.07203392</v>
      </c>
      <c r="P520" s="113">
        <f t="shared" si="319"/>
        <v>1149.69976978</v>
      </c>
      <c r="Q520" s="11">
        <f t="shared" si="330"/>
        <v>0</v>
      </c>
      <c r="R520" s="30">
        <f t="shared" si="326"/>
        <v>0</v>
      </c>
      <c r="S520" s="8">
        <f t="shared" si="320"/>
        <v>0</v>
      </c>
      <c r="T520" s="122">
        <f t="shared" si="327"/>
        <v>0.13059999999999999</v>
      </c>
      <c r="U520" s="121">
        <f t="shared" si="336"/>
        <v>15</v>
      </c>
      <c r="V520" s="121">
        <v>252</v>
      </c>
      <c r="W520" s="120">
        <f t="shared" si="321"/>
        <v>1.0073332129999999</v>
      </c>
      <c r="X520" s="113">
        <f t="shared" si="333"/>
        <v>8.43099329</v>
      </c>
      <c r="Y520" s="186">
        <f t="shared" si="334"/>
        <v>0</v>
      </c>
      <c r="Z520" s="125" t="str">
        <f t="shared" si="331"/>
        <v>INCORPJ=</v>
      </c>
      <c r="AA520" s="118">
        <f t="shared" si="332"/>
        <v>45189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322"/>
        <v>45182</v>
      </c>
      <c r="B521" s="113">
        <f t="shared" si="316"/>
        <v>1158.7611811700001</v>
      </c>
      <c r="C521" s="113">
        <f t="shared" si="328"/>
        <v>1072.4471943799999</v>
      </c>
      <c r="D521" s="114">
        <f t="shared" si="323"/>
        <v>6659.95</v>
      </c>
      <c r="E521" s="115">
        <f t="shared" si="338"/>
        <v>6667.94</v>
      </c>
      <c r="F521" s="116">
        <f t="shared" si="339"/>
        <v>45128</v>
      </c>
      <c r="G521" s="117">
        <f t="shared" si="317"/>
        <v>1.1997087065218626E-3</v>
      </c>
      <c r="H521" s="118">
        <f t="shared" si="329"/>
        <v>45189</v>
      </c>
      <c r="I521" s="118">
        <f t="shared" si="318"/>
        <v>45189</v>
      </c>
      <c r="J521" s="119">
        <f t="shared" si="324"/>
        <v>21</v>
      </c>
      <c r="K521" s="119">
        <f t="shared" si="340"/>
        <v>16</v>
      </c>
      <c r="L521" s="8">
        <f t="shared" si="325"/>
        <v>1.0009139300000001</v>
      </c>
      <c r="M521" s="120">
        <f t="shared" si="341"/>
        <v>1</v>
      </c>
      <c r="N521" s="120">
        <f t="shared" si="335"/>
        <v>1.0711162132115941</v>
      </c>
      <c r="O521" s="113">
        <f t="shared" si="337"/>
        <v>1.0720951299999999</v>
      </c>
      <c r="P521" s="113">
        <f t="shared" si="319"/>
        <v>1149.7654142700001</v>
      </c>
      <c r="Q521" s="11">
        <f t="shared" si="330"/>
        <v>0</v>
      </c>
      <c r="R521" s="30">
        <f t="shared" si="326"/>
        <v>0</v>
      </c>
      <c r="S521" s="8">
        <f t="shared" si="320"/>
        <v>0</v>
      </c>
      <c r="T521" s="122">
        <f t="shared" si="327"/>
        <v>0.13059999999999999</v>
      </c>
      <c r="U521" s="121">
        <f t="shared" si="336"/>
        <v>16</v>
      </c>
      <c r="V521" s="121">
        <v>252</v>
      </c>
      <c r="W521" s="120">
        <f t="shared" si="321"/>
        <v>1.007824002</v>
      </c>
      <c r="X521" s="113">
        <f t="shared" si="333"/>
        <v>8.9957668999999996</v>
      </c>
      <c r="Y521" s="186">
        <f t="shared" si="334"/>
        <v>0</v>
      </c>
      <c r="Z521" s="125" t="str">
        <f t="shared" si="331"/>
        <v>INCORPJ=</v>
      </c>
      <c r="AA521" s="118">
        <f t="shared" si="332"/>
        <v>45189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322"/>
        <v>45183</v>
      </c>
      <c r="B522" s="113">
        <f t="shared" ref="B522:B585" si="342">(P522+X522)</f>
        <v>1159.3919493199999</v>
      </c>
      <c r="C522" s="113">
        <f t="shared" si="328"/>
        <v>1072.4471943799999</v>
      </c>
      <c r="D522" s="114">
        <f t="shared" si="323"/>
        <v>6659.95</v>
      </c>
      <c r="E522" s="115">
        <f t="shared" si="338"/>
        <v>6667.94</v>
      </c>
      <c r="F522" s="116">
        <f t="shared" si="339"/>
        <v>45128</v>
      </c>
      <c r="G522" s="117">
        <f t="shared" ref="G522:G585" si="343">(E522/D522)-1</f>
        <v>1.1997087065218626E-3</v>
      </c>
      <c r="H522" s="118">
        <f t="shared" si="329"/>
        <v>45189</v>
      </c>
      <c r="I522" s="118">
        <f t="shared" ref="I522:I585" si="344">IF(A522&gt;I521,H522,I521)</f>
        <v>45189</v>
      </c>
      <c r="J522" s="119">
        <f t="shared" si="324"/>
        <v>21</v>
      </c>
      <c r="K522" s="119">
        <f t="shared" si="340"/>
        <v>17</v>
      </c>
      <c r="L522" s="8">
        <f t="shared" si="325"/>
        <v>1.00097108</v>
      </c>
      <c r="M522" s="120">
        <f t="shared" si="341"/>
        <v>1</v>
      </c>
      <c r="N522" s="120">
        <f t="shared" si="335"/>
        <v>1.0711162132115941</v>
      </c>
      <c r="O522" s="113">
        <f t="shared" si="337"/>
        <v>1.07215635</v>
      </c>
      <c r="P522" s="113">
        <f t="shared" ref="P522:P585" si="345">TRUNC(C522*O522,8)</f>
        <v>1149.8310694899999</v>
      </c>
      <c r="Q522" s="11">
        <f t="shared" si="330"/>
        <v>0</v>
      </c>
      <c r="R522" s="30">
        <f t="shared" si="326"/>
        <v>0</v>
      </c>
      <c r="S522" s="8">
        <f t="shared" ref="S522:S585" si="346">IF(R522&gt;0,TRUNC(R522*P522,8),0)</f>
        <v>0</v>
      </c>
      <c r="T522" s="122">
        <f t="shared" si="327"/>
        <v>0.13059999999999999</v>
      </c>
      <c r="U522" s="121">
        <f t="shared" si="336"/>
        <v>17</v>
      </c>
      <c r="V522" s="121">
        <v>252</v>
      </c>
      <c r="W522" s="120">
        <f t="shared" ref="W522:W585" si="347">ROUND((1+T522)^TRUNC((U522/V522),9),9)</f>
        <v>1.0083150299999999</v>
      </c>
      <c r="X522" s="113">
        <f t="shared" si="333"/>
        <v>9.5608798299999993</v>
      </c>
      <c r="Y522" s="186">
        <f t="shared" si="334"/>
        <v>0</v>
      </c>
      <c r="Z522" s="125" t="str">
        <f t="shared" si="331"/>
        <v>INCORPJ=</v>
      </c>
      <c r="AA522" s="118">
        <f t="shared" si="332"/>
        <v>45189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348">(A522+1)</f>
        <v>45184</v>
      </c>
      <c r="B523" s="113">
        <f t="shared" si="342"/>
        <v>1160.02304596</v>
      </c>
      <c r="C523" s="113">
        <f t="shared" si="328"/>
        <v>1072.4471943799999</v>
      </c>
      <c r="D523" s="114">
        <f t="shared" ref="D523:D586" si="349">IF(E523=E522,D522,E522)</f>
        <v>6659.95</v>
      </c>
      <c r="E523" s="115">
        <f t="shared" si="338"/>
        <v>6667.94</v>
      </c>
      <c r="F523" s="116">
        <f t="shared" si="339"/>
        <v>45128</v>
      </c>
      <c r="G523" s="117">
        <f t="shared" si="343"/>
        <v>1.1997087065218626E-3</v>
      </c>
      <c r="H523" s="118">
        <f t="shared" si="329"/>
        <v>45189</v>
      </c>
      <c r="I523" s="118">
        <f t="shared" si="344"/>
        <v>45189</v>
      </c>
      <c r="J523" s="119">
        <f t="shared" ref="J523:J586" si="350">IF(I523=I522,J522,NETWORKDAYS(I522,I523,$AD$176:$AD$502)-1)</f>
        <v>21</v>
      </c>
      <c r="K523" s="119">
        <f t="shared" si="340"/>
        <v>18</v>
      </c>
      <c r="L523" s="8">
        <f t="shared" ref="L523:L586" si="351">IF(E523&lt;D523,1,TRUNC((E523/D523)^TRUNC((K523/J523),9),8))</f>
        <v>1.00102823</v>
      </c>
      <c r="M523" s="120">
        <f t="shared" si="341"/>
        <v>1</v>
      </c>
      <c r="N523" s="120">
        <f t="shared" si="335"/>
        <v>1.0711162132115941</v>
      </c>
      <c r="O523" s="113">
        <f t="shared" si="337"/>
        <v>1.0722175599999999</v>
      </c>
      <c r="P523" s="113">
        <f t="shared" si="345"/>
        <v>1149.89671398</v>
      </c>
      <c r="Q523" s="11">
        <f t="shared" si="330"/>
        <v>0</v>
      </c>
      <c r="R523" s="30">
        <f t="shared" ref="R523:R586" si="352">IF(Q523&gt;0,VLOOKUP($A523,$AD$10:$AI$170,6),0)</f>
        <v>0</v>
      </c>
      <c r="S523" s="8">
        <f t="shared" si="346"/>
        <v>0</v>
      </c>
      <c r="T523" s="122">
        <f t="shared" ref="T523:T586" si="353">(T522)</f>
        <v>0.13059999999999999</v>
      </c>
      <c r="U523" s="121">
        <f t="shared" si="336"/>
        <v>18</v>
      </c>
      <c r="V523" s="121">
        <v>252</v>
      </c>
      <c r="W523" s="120">
        <f t="shared" si="347"/>
        <v>1.008806297</v>
      </c>
      <c r="X523" s="113">
        <f t="shared" si="333"/>
        <v>10.12633198</v>
      </c>
      <c r="Y523" s="186">
        <f t="shared" si="334"/>
        <v>0</v>
      </c>
      <c r="Z523" s="125" t="str">
        <f t="shared" si="331"/>
        <v>INCORPJ=</v>
      </c>
      <c r="AA523" s="118">
        <f t="shared" si="332"/>
        <v>45189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348"/>
        <v>45185</v>
      </c>
      <c r="B524" s="113">
        <f t="shared" si="342"/>
        <v>1160.65449276</v>
      </c>
      <c r="C524" s="113">
        <f t="shared" ref="C524:C587" si="354">TRUNC(IF(Q523&gt;0,VLOOKUP(A523,$AD$12:$AE$170,2),C523),8)</f>
        <v>1072.4471943799999</v>
      </c>
      <c r="D524" s="114">
        <f t="shared" si="349"/>
        <v>6659.95</v>
      </c>
      <c r="E524" s="115">
        <f t="shared" si="338"/>
        <v>6667.94</v>
      </c>
      <c r="F524" s="116">
        <f t="shared" si="339"/>
        <v>45128</v>
      </c>
      <c r="G524" s="117">
        <f t="shared" si="343"/>
        <v>1.1997087065218626E-3</v>
      </c>
      <c r="H524" s="118">
        <f t="shared" ref="H524:H587" si="355">IF(DAY(A524)=H$9,VLOOKUP(A524,AH$118:AN$450,4),H523)</f>
        <v>45189</v>
      </c>
      <c r="I524" s="118">
        <f t="shared" si="344"/>
        <v>45189</v>
      </c>
      <c r="J524" s="119">
        <f t="shared" si="350"/>
        <v>21</v>
      </c>
      <c r="K524" s="119">
        <f t="shared" si="340"/>
        <v>19</v>
      </c>
      <c r="L524" s="8">
        <f t="shared" si="351"/>
        <v>1.0010853799999999</v>
      </c>
      <c r="M524" s="120">
        <f t="shared" si="341"/>
        <v>1</v>
      </c>
      <c r="N524" s="120">
        <f t="shared" si="335"/>
        <v>1.0711162132115941</v>
      </c>
      <c r="O524" s="113">
        <f t="shared" si="337"/>
        <v>1.07227878</v>
      </c>
      <c r="P524" s="113">
        <f t="shared" si="345"/>
        <v>1149.9623692</v>
      </c>
      <c r="Q524" s="11">
        <f t="shared" ref="Q524:Q587" si="356">IF(VLOOKUP(A524,AD$10:AK$170,8)=VLOOKUP(A523,AD$10:AK$170,8),0,VLOOKUP(A524,AD$10:AK$170,8))</f>
        <v>0</v>
      </c>
      <c r="R524" s="30">
        <f t="shared" si="352"/>
        <v>0</v>
      </c>
      <c r="S524" s="8">
        <f t="shared" si="346"/>
        <v>0</v>
      </c>
      <c r="T524" s="122">
        <f t="shared" si="353"/>
        <v>0.13059999999999999</v>
      </c>
      <c r="U524" s="121">
        <f t="shared" si="336"/>
        <v>19</v>
      </c>
      <c r="V524" s="121">
        <v>252</v>
      </c>
      <c r="W524" s="120">
        <f t="shared" si="347"/>
        <v>1.0092978029999999</v>
      </c>
      <c r="X524" s="113">
        <f t="shared" si="333"/>
        <v>10.692123560000001</v>
      </c>
      <c r="Y524" s="186">
        <f t="shared" si="334"/>
        <v>0</v>
      </c>
      <c r="Z524" s="125" t="str">
        <f t="shared" ref="Z524:Z587" si="357">IF($Q523&gt;0,VLOOKUP($A523,$AD$10:$AM$170,9),Z523)</f>
        <v>INCORPJ=</v>
      </c>
      <c r="AA524" s="118">
        <f t="shared" ref="AA524:AA587" si="358">IF($Q523&gt;0,VLOOKUP($A523,$AD$10:$AM$170,10),AA523)</f>
        <v>45189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348"/>
        <v>45186</v>
      </c>
      <c r="B525" s="113">
        <f t="shared" si="342"/>
        <v>1160.65449276</v>
      </c>
      <c r="C525" s="113">
        <f t="shared" si="354"/>
        <v>1072.4471943799999</v>
      </c>
      <c r="D525" s="114">
        <f t="shared" si="349"/>
        <v>6659.95</v>
      </c>
      <c r="E525" s="115">
        <f t="shared" si="338"/>
        <v>6667.94</v>
      </c>
      <c r="F525" s="116">
        <f t="shared" si="339"/>
        <v>45128</v>
      </c>
      <c r="G525" s="117">
        <f t="shared" si="343"/>
        <v>1.1997087065218626E-3</v>
      </c>
      <c r="H525" s="118">
        <f t="shared" si="355"/>
        <v>45189</v>
      </c>
      <c r="I525" s="118">
        <f t="shared" si="344"/>
        <v>45189</v>
      </c>
      <c r="J525" s="119">
        <f t="shared" si="350"/>
        <v>21</v>
      </c>
      <c r="K525" s="119">
        <f t="shared" si="340"/>
        <v>19</v>
      </c>
      <c r="L525" s="8">
        <f t="shared" si="351"/>
        <v>1.0010853799999999</v>
      </c>
      <c r="M525" s="120">
        <f t="shared" si="341"/>
        <v>1</v>
      </c>
      <c r="N525" s="120">
        <f t="shared" si="335"/>
        <v>1.0711162132115941</v>
      </c>
      <c r="O525" s="113">
        <f t="shared" si="337"/>
        <v>1.07227878</v>
      </c>
      <c r="P525" s="113">
        <f t="shared" si="345"/>
        <v>1149.9623692</v>
      </c>
      <c r="Q525" s="11">
        <f t="shared" si="356"/>
        <v>0</v>
      </c>
      <c r="R525" s="30">
        <f t="shared" si="352"/>
        <v>0</v>
      </c>
      <c r="S525" s="8">
        <f t="shared" si="346"/>
        <v>0</v>
      </c>
      <c r="T525" s="122">
        <f t="shared" si="353"/>
        <v>0.13059999999999999</v>
      </c>
      <c r="U525" s="121">
        <f t="shared" si="336"/>
        <v>19</v>
      </c>
      <c r="V525" s="121">
        <v>252</v>
      </c>
      <c r="W525" s="120">
        <f t="shared" si="347"/>
        <v>1.0092978029999999</v>
      </c>
      <c r="X525" s="113">
        <f t="shared" si="333"/>
        <v>10.692123560000001</v>
      </c>
      <c r="Y525" s="186">
        <f t="shared" si="334"/>
        <v>0</v>
      </c>
      <c r="Z525" s="125" t="str">
        <f t="shared" si="357"/>
        <v>INCORPJ=</v>
      </c>
      <c r="AA525" s="118">
        <f t="shared" si="358"/>
        <v>45189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348"/>
        <v>45187</v>
      </c>
      <c r="B526" s="113">
        <f t="shared" si="342"/>
        <v>1160.65449276</v>
      </c>
      <c r="C526" s="113">
        <f t="shared" si="354"/>
        <v>1072.4471943799999</v>
      </c>
      <c r="D526" s="114">
        <f t="shared" si="349"/>
        <v>6659.95</v>
      </c>
      <c r="E526" s="115">
        <f t="shared" si="338"/>
        <v>6667.94</v>
      </c>
      <c r="F526" s="116">
        <f t="shared" si="339"/>
        <v>45128</v>
      </c>
      <c r="G526" s="117">
        <f t="shared" si="343"/>
        <v>1.1997087065218626E-3</v>
      </c>
      <c r="H526" s="118">
        <f t="shared" si="355"/>
        <v>45189</v>
      </c>
      <c r="I526" s="118">
        <f t="shared" si="344"/>
        <v>45189</v>
      </c>
      <c r="J526" s="119">
        <f t="shared" si="350"/>
        <v>21</v>
      </c>
      <c r="K526" s="119">
        <f t="shared" si="340"/>
        <v>19</v>
      </c>
      <c r="L526" s="8">
        <f t="shared" si="351"/>
        <v>1.0010853799999999</v>
      </c>
      <c r="M526" s="120">
        <f t="shared" si="341"/>
        <v>1</v>
      </c>
      <c r="N526" s="120">
        <f t="shared" si="335"/>
        <v>1.0711162132115941</v>
      </c>
      <c r="O526" s="113">
        <f t="shared" si="337"/>
        <v>1.07227878</v>
      </c>
      <c r="P526" s="113">
        <f t="shared" si="345"/>
        <v>1149.9623692</v>
      </c>
      <c r="Q526" s="11">
        <f t="shared" si="356"/>
        <v>0</v>
      </c>
      <c r="R526" s="30">
        <f t="shared" si="352"/>
        <v>0</v>
      </c>
      <c r="S526" s="8">
        <f t="shared" si="346"/>
        <v>0</v>
      </c>
      <c r="T526" s="122">
        <f t="shared" si="353"/>
        <v>0.13059999999999999</v>
      </c>
      <c r="U526" s="121">
        <f t="shared" si="336"/>
        <v>19</v>
      </c>
      <c r="V526" s="121">
        <v>252</v>
      </c>
      <c r="W526" s="120">
        <f t="shared" si="347"/>
        <v>1.0092978029999999</v>
      </c>
      <c r="X526" s="113">
        <f t="shared" si="333"/>
        <v>10.692123560000001</v>
      </c>
      <c r="Y526" s="186">
        <f t="shared" si="334"/>
        <v>0</v>
      </c>
      <c r="Z526" s="125" t="str">
        <f t="shared" si="357"/>
        <v>INCORPJ=</v>
      </c>
      <c r="AA526" s="118">
        <f t="shared" si="358"/>
        <v>45189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348"/>
        <v>45188</v>
      </c>
      <c r="B527" s="113">
        <f t="shared" si="342"/>
        <v>1161.28628011</v>
      </c>
      <c r="C527" s="113">
        <f t="shared" si="354"/>
        <v>1072.4471943799999</v>
      </c>
      <c r="D527" s="114">
        <f t="shared" si="349"/>
        <v>6659.95</v>
      </c>
      <c r="E527" s="115">
        <f t="shared" si="338"/>
        <v>6667.94</v>
      </c>
      <c r="F527" s="116">
        <f t="shared" si="339"/>
        <v>45128</v>
      </c>
      <c r="G527" s="117">
        <f t="shared" si="343"/>
        <v>1.1997087065218626E-3</v>
      </c>
      <c r="H527" s="118">
        <f t="shared" si="355"/>
        <v>45189</v>
      </c>
      <c r="I527" s="118">
        <f t="shared" si="344"/>
        <v>45189</v>
      </c>
      <c r="J527" s="119">
        <f t="shared" si="350"/>
        <v>21</v>
      </c>
      <c r="K527" s="119">
        <f t="shared" si="340"/>
        <v>20</v>
      </c>
      <c r="L527" s="8">
        <f t="shared" si="351"/>
        <v>1.00114254</v>
      </c>
      <c r="M527" s="120">
        <f t="shared" si="341"/>
        <v>1</v>
      </c>
      <c r="N527" s="120">
        <f t="shared" si="335"/>
        <v>1.0711162132115941</v>
      </c>
      <c r="O527" s="113">
        <f t="shared" si="337"/>
        <v>1.0723400000000001</v>
      </c>
      <c r="P527" s="113">
        <f t="shared" si="345"/>
        <v>1150.0280244200001</v>
      </c>
      <c r="Q527" s="11">
        <f t="shared" si="356"/>
        <v>0</v>
      </c>
      <c r="R527" s="30">
        <f t="shared" si="352"/>
        <v>0</v>
      </c>
      <c r="S527" s="8">
        <f t="shared" si="346"/>
        <v>0</v>
      </c>
      <c r="T527" s="122">
        <f t="shared" si="353"/>
        <v>0.13059999999999999</v>
      </c>
      <c r="U527" s="121">
        <f t="shared" si="336"/>
        <v>20</v>
      </c>
      <c r="V527" s="121">
        <v>252</v>
      </c>
      <c r="W527" s="120">
        <f t="shared" si="347"/>
        <v>1.009789549</v>
      </c>
      <c r="X527" s="113">
        <f t="shared" si="333"/>
        <v>11.25825569</v>
      </c>
      <c r="Y527" s="186">
        <f t="shared" si="334"/>
        <v>0</v>
      </c>
      <c r="Z527" s="125" t="str">
        <f t="shared" si="357"/>
        <v>INCORPJ=</v>
      </c>
      <c r="AA527" s="118">
        <f t="shared" si="358"/>
        <v>45189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348"/>
        <v>45189</v>
      </c>
      <c r="B528" s="113">
        <f t="shared" si="342"/>
        <v>1161.91841774</v>
      </c>
      <c r="C528" s="113">
        <f t="shared" si="354"/>
        <v>1072.4471943799999</v>
      </c>
      <c r="D528" s="114">
        <f t="shared" si="349"/>
        <v>6659.95</v>
      </c>
      <c r="E528" s="115">
        <f t="shared" si="338"/>
        <v>6667.94</v>
      </c>
      <c r="F528" s="116">
        <f t="shared" si="339"/>
        <v>45128</v>
      </c>
      <c r="G528" s="117">
        <f t="shared" si="343"/>
        <v>1.1997087065218626E-3</v>
      </c>
      <c r="H528" s="118">
        <f t="shared" si="355"/>
        <v>45219</v>
      </c>
      <c r="I528" s="118">
        <f t="shared" si="344"/>
        <v>45189</v>
      </c>
      <c r="J528" s="119">
        <f t="shared" si="350"/>
        <v>21</v>
      </c>
      <c r="K528" s="119">
        <f t="shared" si="340"/>
        <v>21</v>
      </c>
      <c r="L528" s="8">
        <f t="shared" si="351"/>
        <v>1.0011996999999999</v>
      </c>
      <c r="M528" s="120">
        <f t="shared" si="341"/>
        <v>1</v>
      </c>
      <c r="N528" s="120">
        <f t="shared" si="335"/>
        <v>1.0711162132115941</v>
      </c>
      <c r="O528" s="113">
        <f t="shared" si="337"/>
        <v>1.0724012300000001</v>
      </c>
      <c r="P528" s="113">
        <f t="shared" si="345"/>
        <v>1150.09369036</v>
      </c>
      <c r="Q528" s="11">
        <f t="shared" si="356"/>
        <v>17</v>
      </c>
      <c r="R528" s="30">
        <f t="shared" si="352"/>
        <v>0</v>
      </c>
      <c r="S528" s="8">
        <f t="shared" si="346"/>
        <v>0</v>
      </c>
      <c r="T528" s="122">
        <f t="shared" si="353"/>
        <v>0.13059999999999999</v>
      </c>
      <c r="U528" s="121">
        <f t="shared" si="336"/>
        <v>21</v>
      </c>
      <c r="V528" s="121">
        <v>252</v>
      </c>
      <c r="W528" s="120">
        <f t="shared" si="347"/>
        <v>1.010281534</v>
      </c>
      <c r="X528" s="113">
        <f t="shared" si="333"/>
        <v>11.824727380000001</v>
      </c>
      <c r="Y528" s="186">
        <f t="shared" si="334"/>
        <v>0</v>
      </c>
      <c r="Z528" s="125" t="str">
        <f t="shared" si="357"/>
        <v>INCORPJ=</v>
      </c>
      <c r="AA528" s="118">
        <f t="shared" si="358"/>
        <v>45189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348"/>
        <v>45190</v>
      </c>
      <c r="B529" s="113">
        <f t="shared" si="342"/>
        <v>1162.6117305499999</v>
      </c>
      <c r="C529" s="113">
        <f t="shared" si="354"/>
        <v>1083.47359667</v>
      </c>
      <c r="D529" s="114">
        <f t="shared" si="349"/>
        <v>6667.94</v>
      </c>
      <c r="E529" s="115">
        <f t="shared" si="338"/>
        <v>6683.28</v>
      </c>
      <c r="F529" s="116">
        <f t="shared" si="339"/>
        <v>45158</v>
      </c>
      <c r="G529" s="117">
        <f t="shared" si="343"/>
        <v>2.3005605929267148E-3</v>
      </c>
      <c r="H529" s="118">
        <f t="shared" si="355"/>
        <v>45219</v>
      </c>
      <c r="I529" s="118">
        <f t="shared" si="344"/>
        <v>45219</v>
      </c>
      <c r="J529" s="119">
        <f t="shared" si="350"/>
        <v>21</v>
      </c>
      <c r="K529" s="119">
        <f t="shared" si="340"/>
        <v>1</v>
      </c>
      <c r="L529" s="8">
        <f t="shared" si="351"/>
        <v>1.00010943</v>
      </c>
      <c r="M529" s="120">
        <f t="shared" si="341"/>
        <v>1.0011996999999999</v>
      </c>
      <c r="N529" s="120">
        <f t="shared" si="335"/>
        <v>1.0724012313325839</v>
      </c>
      <c r="O529" s="113">
        <f t="shared" si="337"/>
        <v>1.0725185800000001</v>
      </c>
      <c r="P529" s="113">
        <f t="shared" si="345"/>
        <v>1162.04556336</v>
      </c>
      <c r="Q529" s="11">
        <f t="shared" si="356"/>
        <v>0</v>
      </c>
      <c r="R529" s="30">
        <f t="shared" si="352"/>
        <v>0</v>
      </c>
      <c r="S529" s="8">
        <f t="shared" si="346"/>
        <v>0</v>
      </c>
      <c r="T529" s="122">
        <f t="shared" si="353"/>
        <v>0.13059999999999999</v>
      </c>
      <c r="U529" s="121">
        <f t="shared" si="336"/>
        <v>1</v>
      </c>
      <c r="V529" s="121">
        <v>252</v>
      </c>
      <c r="W529" s="120">
        <f t="shared" si="347"/>
        <v>1.000487216</v>
      </c>
      <c r="X529" s="113">
        <f t="shared" si="333"/>
        <v>0.56616719000000004</v>
      </c>
      <c r="Y529" s="186">
        <f t="shared" si="334"/>
        <v>0</v>
      </c>
      <c r="Z529" s="125" t="str">
        <f t="shared" si="357"/>
        <v>INCORPJ=</v>
      </c>
      <c r="AA529" s="118">
        <f t="shared" si="358"/>
        <v>45219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348"/>
        <v>45191</v>
      </c>
      <c r="B530" s="113">
        <f t="shared" si="342"/>
        <v>1163.3054535400001</v>
      </c>
      <c r="C530" s="113">
        <f t="shared" si="354"/>
        <v>1083.47359667</v>
      </c>
      <c r="D530" s="114">
        <f t="shared" si="349"/>
        <v>6667.94</v>
      </c>
      <c r="E530" s="115">
        <f t="shared" si="338"/>
        <v>6683.28</v>
      </c>
      <c r="F530" s="116">
        <f t="shared" si="339"/>
        <v>45158</v>
      </c>
      <c r="G530" s="117">
        <f t="shared" si="343"/>
        <v>2.3005605929267148E-3</v>
      </c>
      <c r="H530" s="118">
        <f t="shared" si="355"/>
        <v>45219</v>
      </c>
      <c r="I530" s="118">
        <f t="shared" si="344"/>
        <v>45219</v>
      </c>
      <c r="J530" s="119">
        <f t="shared" si="350"/>
        <v>21</v>
      </c>
      <c r="K530" s="119">
        <f t="shared" si="340"/>
        <v>2</v>
      </c>
      <c r="L530" s="8">
        <f t="shared" si="351"/>
        <v>1.0002188700000001</v>
      </c>
      <c r="M530" s="120">
        <f t="shared" si="341"/>
        <v>1.0011996999999999</v>
      </c>
      <c r="N530" s="120">
        <f t="shared" si="335"/>
        <v>1.0724012313325839</v>
      </c>
      <c r="O530" s="113">
        <f t="shared" si="337"/>
        <v>1.0726359400000001</v>
      </c>
      <c r="P530" s="113">
        <f t="shared" si="345"/>
        <v>1162.1727198200001</v>
      </c>
      <c r="Q530" s="11">
        <f t="shared" si="356"/>
        <v>0</v>
      </c>
      <c r="R530" s="30">
        <f t="shared" si="352"/>
        <v>0</v>
      </c>
      <c r="S530" s="8">
        <f t="shared" si="346"/>
        <v>0</v>
      </c>
      <c r="T530" s="122">
        <f t="shared" si="353"/>
        <v>0.13059999999999999</v>
      </c>
      <c r="U530" s="121">
        <f t="shared" si="336"/>
        <v>2</v>
      </c>
      <c r="V530" s="121">
        <v>252</v>
      </c>
      <c r="W530" s="120">
        <f t="shared" si="347"/>
        <v>1.0009746690000001</v>
      </c>
      <c r="X530" s="113">
        <f t="shared" si="333"/>
        <v>1.1327337200000001</v>
      </c>
      <c r="Y530" s="186">
        <f t="shared" si="334"/>
        <v>0</v>
      </c>
      <c r="Z530" s="125" t="str">
        <f t="shared" si="357"/>
        <v>INCORPJ=</v>
      </c>
      <c r="AA530" s="118">
        <f t="shared" si="358"/>
        <v>45219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348"/>
        <v>45192</v>
      </c>
      <c r="B531" s="113">
        <f t="shared" si="342"/>
        <v>1163.99959767</v>
      </c>
      <c r="C531" s="113">
        <f t="shared" si="354"/>
        <v>1083.47359667</v>
      </c>
      <c r="D531" s="114">
        <f t="shared" si="349"/>
        <v>6667.94</v>
      </c>
      <c r="E531" s="115">
        <f t="shared" si="338"/>
        <v>6683.28</v>
      </c>
      <c r="F531" s="116">
        <f t="shared" si="339"/>
        <v>45158</v>
      </c>
      <c r="G531" s="117">
        <f t="shared" si="343"/>
        <v>2.3005605929267148E-3</v>
      </c>
      <c r="H531" s="118">
        <f t="shared" si="355"/>
        <v>45219</v>
      </c>
      <c r="I531" s="118">
        <f t="shared" si="344"/>
        <v>45219</v>
      </c>
      <c r="J531" s="119">
        <f t="shared" si="350"/>
        <v>21</v>
      </c>
      <c r="K531" s="119">
        <f t="shared" si="340"/>
        <v>3</v>
      </c>
      <c r="L531" s="8">
        <f t="shared" si="351"/>
        <v>1.0003283199999999</v>
      </c>
      <c r="M531" s="120">
        <f t="shared" si="341"/>
        <v>1.0011996999999999</v>
      </c>
      <c r="N531" s="120">
        <f t="shared" si="335"/>
        <v>1.0724012313325839</v>
      </c>
      <c r="O531" s="113">
        <f t="shared" si="337"/>
        <v>1.0727533199999999</v>
      </c>
      <c r="P531" s="113">
        <f t="shared" si="345"/>
        <v>1162.29989796</v>
      </c>
      <c r="Q531" s="11">
        <f t="shared" si="356"/>
        <v>0</v>
      </c>
      <c r="R531" s="30">
        <f t="shared" si="352"/>
        <v>0</v>
      </c>
      <c r="S531" s="8">
        <f t="shared" si="346"/>
        <v>0</v>
      </c>
      <c r="T531" s="122">
        <f t="shared" si="353"/>
        <v>0.13059999999999999</v>
      </c>
      <c r="U531" s="121">
        <f t="shared" si="336"/>
        <v>3</v>
      </c>
      <c r="V531" s="121">
        <v>252</v>
      </c>
      <c r="W531" s="120">
        <f t="shared" si="347"/>
        <v>1.001462359</v>
      </c>
      <c r="X531" s="113">
        <f t="shared" si="333"/>
        <v>1.69969971</v>
      </c>
      <c r="Y531" s="186">
        <f t="shared" si="334"/>
        <v>0</v>
      </c>
      <c r="Z531" s="125" t="str">
        <f t="shared" si="357"/>
        <v>INCORPJ=</v>
      </c>
      <c r="AA531" s="118">
        <f t="shared" si="358"/>
        <v>45219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348"/>
        <v>45193</v>
      </c>
      <c r="B532" s="113">
        <f t="shared" si="342"/>
        <v>1163.99959767</v>
      </c>
      <c r="C532" s="113">
        <f t="shared" si="354"/>
        <v>1083.47359667</v>
      </c>
      <c r="D532" s="114">
        <f t="shared" si="349"/>
        <v>6667.94</v>
      </c>
      <c r="E532" s="115">
        <f t="shared" si="338"/>
        <v>6683.28</v>
      </c>
      <c r="F532" s="116">
        <f t="shared" si="339"/>
        <v>45158</v>
      </c>
      <c r="G532" s="117">
        <f t="shared" si="343"/>
        <v>2.3005605929267148E-3</v>
      </c>
      <c r="H532" s="118">
        <f t="shared" si="355"/>
        <v>45219</v>
      </c>
      <c r="I532" s="118">
        <f t="shared" si="344"/>
        <v>45219</v>
      </c>
      <c r="J532" s="119">
        <f t="shared" si="350"/>
        <v>21</v>
      </c>
      <c r="K532" s="119">
        <f t="shared" si="340"/>
        <v>3</v>
      </c>
      <c r="L532" s="8">
        <f t="shared" si="351"/>
        <v>1.0003283199999999</v>
      </c>
      <c r="M532" s="120">
        <f t="shared" si="341"/>
        <v>1.0011996999999999</v>
      </c>
      <c r="N532" s="120">
        <f t="shared" si="335"/>
        <v>1.0724012313325839</v>
      </c>
      <c r="O532" s="113">
        <f t="shared" si="337"/>
        <v>1.0727533199999999</v>
      </c>
      <c r="P532" s="113">
        <f t="shared" si="345"/>
        <v>1162.29989796</v>
      </c>
      <c r="Q532" s="11">
        <f t="shared" si="356"/>
        <v>0</v>
      </c>
      <c r="R532" s="30">
        <f t="shared" si="352"/>
        <v>0</v>
      </c>
      <c r="S532" s="8">
        <f t="shared" si="346"/>
        <v>0</v>
      </c>
      <c r="T532" s="122">
        <f t="shared" si="353"/>
        <v>0.13059999999999999</v>
      </c>
      <c r="U532" s="121">
        <f t="shared" si="336"/>
        <v>3</v>
      </c>
      <c r="V532" s="121">
        <v>252</v>
      </c>
      <c r="W532" s="120">
        <f t="shared" si="347"/>
        <v>1.001462359</v>
      </c>
      <c r="X532" s="113">
        <f t="shared" si="333"/>
        <v>1.69969971</v>
      </c>
      <c r="Y532" s="186">
        <f t="shared" si="334"/>
        <v>0</v>
      </c>
      <c r="Z532" s="125" t="str">
        <f t="shared" si="357"/>
        <v>INCORPJ=</v>
      </c>
      <c r="AA532" s="118">
        <f t="shared" si="358"/>
        <v>45219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348"/>
        <v>45194</v>
      </c>
      <c r="B533" s="113">
        <f t="shared" si="342"/>
        <v>1163.99959767</v>
      </c>
      <c r="C533" s="113">
        <f t="shared" si="354"/>
        <v>1083.47359667</v>
      </c>
      <c r="D533" s="114">
        <f t="shared" si="349"/>
        <v>6667.94</v>
      </c>
      <c r="E533" s="115">
        <f t="shared" si="338"/>
        <v>6683.28</v>
      </c>
      <c r="F533" s="116">
        <f t="shared" si="339"/>
        <v>45158</v>
      </c>
      <c r="G533" s="117">
        <f t="shared" si="343"/>
        <v>2.3005605929267148E-3</v>
      </c>
      <c r="H533" s="118">
        <f t="shared" si="355"/>
        <v>45219</v>
      </c>
      <c r="I533" s="118">
        <f t="shared" si="344"/>
        <v>45219</v>
      </c>
      <c r="J533" s="119">
        <f t="shared" si="350"/>
        <v>21</v>
      </c>
      <c r="K533" s="119">
        <f t="shared" si="340"/>
        <v>3</v>
      </c>
      <c r="L533" s="8">
        <f t="shared" si="351"/>
        <v>1.0003283199999999</v>
      </c>
      <c r="M533" s="120">
        <f t="shared" si="341"/>
        <v>1.0011996999999999</v>
      </c>
      <c r="N533" s="120">
        <f t="shared" si="335"/>
        <v>1.0724012313325839</v>
      </c>
      <c r="O533" s="113">
        <f t="shared" si="337"/>
        <v>1.0727533199999999</v>
      </c>
      <c r="P533" s="113">
        <f t="shared" si="345"/>
        <v>1162.29989796</v>
      </c>
      <c r="Q533" s="11">
        <f t="shared" si="356"/>
        <v>0</v>
      </c>
      <c r="R533" s="30">
        <f t="shared" si="352"/>
        <v>0</v>
      </c>
      <c r="S533" s="8">
        <f t="shared" si="346"/>
        <v>0</v>
      </c>
      <c r="T533" s="122">
        <f t="shared" si="353"/>
        <v>0.13059999999999999</v>
      </c>
      <c r="U533" s="121">
        <f t="shared" si="336"/>
        <v>3</v>
      </c>
      <c r="V533" s="121">
        <v>252</v>
      </c>
      <c r="W533" s="120">
        <f t="shared" si="347"/>
        <v>1.001462359</v>
      </c>
      <c r="X533" s="113">
        <f t="shared" si="333"/>
        <v>1.69969971</v>
      </c>
      <c r="Y533" s="186">
        <f t="shared" si="334"/>
        <v>0</v>
      </c>
      <c r="Z533" s="125" t="str">
        <f t="shared" si="357"/>
        <v>INCORPJ=</v>
      </c>
      <c r="AA533" s="118">
        <f t="shared" si="358"/>
        <v>45219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348"/>
        <v>45195</v>
      </c>
      <c r="B534" s="113">
        <f t="shared" si="342"/>
        <v>1164.6941545099999</v>
      </c>
      <c r="C534" s="113">
        <f t="shared" si="354"/>
        <v>1083.47359667</v>
      </c>
      <c r="D534" s="114">
        <f t="shared" si="349"/>
        <v>6667.94</v>
      </c>
      <c r="E534" s="115">
        <f t="shared" si="338"/>
        <v>6683.28</v>
      </c>
      <c r="F534" s="116">
        <f t="shared" si="339"/>
        <v>45158</v>
      </c>
      <c r="G534" s="117">
        <f t="shared" si="343"/>
        <v>2.3005605929267148E-3</v>
      </c>
      <c r="H534" s="118">
        <f t="shared" si="355"/>
        <v>45219</v>
      </c>
      <c r="I534" s="118">
        <f t="shared" si="344"/>
        <v>45219</v>
      </c>
      <c r="J534" s="119">
        <f t="shared" si="350"/>
        <v>21</v>
      </c>
      <c r="K534" s="119">
        <f t="shared" si="340"/>
        <v>4</v>
      </c>
      <c r="L534" s="8">
        <f t="shared" si="351"/>
        <v>1.0004377900000001</v>
      </c>
      <c r="M534" s="120">
        <f t="shared" si="341"/>
        <v>1.0011996999999999</v>
      </c>
      <c r="N534" s="120">
        <f t="shared" si="335"/>
        <v>1.0724012313325839</v>
      </c>
      <c r="O534" s="113">
        <f t="shared" si="337"/>
        <v>1.0728707099999999</v>
      </c>
      <c r="P534" s="113">
        <f t="shared" si="345"/>
        <v>1162.42708692</v>
      </c>
      <c r="Q534" s="11">
        <f t="shared" si="356"/>
        <v>0</v>
      </c>
      <c r="R534" s="30">
        <f t="shared" si="352"/>
        <v>0</v>
      </c>
      <c r="S534" s="8">
        <f t="shared" si="346"/>
        <v>0</v>
      </c>
      <c r="T534" s="122">
        <f t="shared" si="353"/>
        <v>0.13059999999999999</v>
      </c>
      <c r="U534" s="121">
        <f t="shared" si="336"/>
        <v>4</v>
      </c>
      <c r="V534" s="121">
        <v>252</v>
      </c>
      <c r="W534" s="120">
        <f t="shared" si="347"/>
        <v>1.001950288</v>
      </c>
      <c r="X534" s="113">
        <f t="shared" si="333"/>
        <v>2.2670675899999999</v>
      </c>
      <c r="Y534" s="186">
        <f t="shared" si="334"/>
        <v>0</v>
      </c>
      <c r="Z534" s="125" t="str">
        <f t="shared" si="357"/>
        <v>INCORPJ=</v>
      </c>
      <c r="AA534" s="118">
        <f t="shared" si="358"/>
        <v>45219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348"/>
        <v>45196</v>
      </c>
      <c r="B535" s="113">
        <f t="shared" si="342"/>
        <v>1165.3891327299998</v>
      </c>
      <c r="C535" s="113">
        <f t="shared" si="354"/>
        <v>1083.47359667</v>
      </c>
      <c r="D535" s="114">
        <f t="shared" si="349"/>
        <v>6667.94</v>
      </c>
      <c r="E535" s="115">
        <f t="shared" si="338"/>
        <v>6683.28</v>
      </c>
      <c r="F535" s="116">
        <f t="shared" si="339"/>
        <v>45158</v>
      </c>
      <c r="G535" s="117">
        <f t="shared" si="343"/>
        <v>2.3005605929267148E-3</v>
      </c>
      <c r="H535" s="118">
        <f t="shared" si="355"/>
        <v>45219</v>
      </c>
      <c r="I535" s="118">
        <f t="shared" si="344"/>
        <v>45219</v>
      </c>
      <c r="J535" s="119">
        <f t="shared" si="350"/>
        <v>21</v>
      </c>
      <c r="K535" s="119">
        <f t="shared" si="340"/>
        <v>5</v>
      </c>
      <c r="L535" s="8">
        <f t="shared" si="351"/>
        <v>1.00054727</v>
      </c>
      <c r="M535" s="120">
        <f t="shared" si="341"/>
        <v>1.0011996999999999</v>
      </c>
      <c r="N535" s="120">
        <f t="shared" si="335"/>
        <v>1.0724012313325839</v>
      </c>
      <c r="O535" s="113">
        <f t="shared" si="337"/>
        <v>1.07298812</v>
      </c>
      <c r="P535" s="113">
        <f t="shared" si="345"/>
        <v>1162.5542975599999</v>
      </c>
      <c r="Q535" s="11">
        <f t="shared" si="356"/>
        <v>0</v>
      </c>
      <c r="R535" s="30">
        <f t="shared" si="352"/>
        <v>0</v>
      </c>
      <c r="S535" s="8">
        <f t="shared" si="346"/>
        <v>0</v>
      </c>
      <c r="T535" s="122">
        <f t="shared" si="353"/>
        <v>0.13059999999999999</v>
      </c>
      <c r="U535" s="121">
        <f t="shared" si="336"/>
        <v>5</v>
      </c>
      <c r="V535" s="121">
        <v>252</v>
      </c>
      <c r="W535" s="120">
        <f t="shared" si="347"/>
        <v>1.002438454</v>
      </c>
      <c r="X535" s="113">
        <f t="shared" si="333"/>
        <v>2.8348351699999998</v>
      </c>
      <c r="Y535" s="186">
        <f t="shared" si="334"/>
        <v>0</v>
      </c>
      <c r="Z535" s="125" t="str">
        <f t="shared" si="357"/>
        <v>INCORPJ=</v>
      </c>
      <c r="AA535" s="118">
        <f t="shared" si="358"/>
        <v>45219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348"/>
        <v>45197</v>
      </c>
      <c r="B536" s="113">
        <f t="shared" si="342"/>
        <v>1166.0845215699999</v>
      </c>
      <c r="C536" s="113">
        <f t="shared" si="354"/>
        <v>1083.47359667</v>
      </c>
      <c r="D536" s="114">
        <f t="shared" si="349"/>
        <v>6667.94</v>
      </c>
      <c r="E536" s="115">
        <f t="shared" si="338"/>
        <v>6683.28</v>
      </c>
      <c r="F536" s="116">
        <f t="shared" si="339"/>
        <v>45158</v>
      </c>
      <c r="G536" s="117">
        <f t="shared" si="343"/>
        <v>2.3005605929267148E-3</v>
      </c>
      <c r="H536" s="118">
        <f t="shared" si="355"/>
        <v>45219</v>
      </c>
      <c r="I536" s="118">
        <f t="shared" si="344"/>
        <v>45219</v>
      </c>
      <c r="J536" s="119">
        <f t="shared" si="350"/>
        <v>21</v>
      </c>
      <c r="K536" s="119">
        <f t="shared" si="340"/>
        <v>6</v>
      </c>
      <c r="L536" s="8">
        <f t="shared" si="351"/>
        <v>1.00065676</v>
      </c>
      <c r="M536" s="120">
        <f t="shared" si="341"/>
        <v>1.0011996999999999</v>
      </c>
      <c r="N536" s="120">
        <f t="shared" si="335"/>
        <v>1.0724012313325839</v>
      </c>
      <c r="O536" s="113">
        <f t="shared" si="337"/>
        <v>1.07310554</v>
      </c>
      <c r="P536" s="113">
        <f t="shared" si="345"/>
        <v>1162.6815190299999</v>
      </c>
      <c r="Q536" s="11">
        <f t="shared" si="356"/>
        <v>0</v>
      </c>
      <c r="R536" s="30">
        <f t="shared" si="352"/>
        <v>0</v>
      </c>
      <c r="S536" s="8">
        <f t="shared" si="346"/>
        <v>0</v>
      </c>
      <c r="T536" s="122">
        <f t="shared" si="353"/>
        <v>0.13059999999999999</v>
      </c>
      <c r="U536" s="121">
        <f t="shared" si="336"/>
        <v>6</v>
      </c>
      <c r="V536" s="121">
        <v>252</v>
      </c>
      <c r="W536" s="120">
        <f t="shared" si="347"/>
        <v>1.0029268570000001</v>
      </c>
      <c r="X536" s="113">
        <f t="shared" si="333"/>
        <v>3.4030025400000001</v>
      </c>
      <c r="Y536" s="186">
        <f t="shared" si="334"/>
        <v>0</v>
      </c>
      <c r="Z536" s="125" t="str">
        <f t="shared" si="357"/>
        <v>INCORPJ=</v>
      </c>
      <c r="AA536" s="118">
        <f t="shared" si="358"/>
        <v>45219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348"/>
        <v>45198</v>
      </c>
      <c r="B537" s="113">
        <f t="shared" si="342"/>
        <v>1166.7803125900002</v>
      </c>
      <c r="C537" s="113">
        <f t="shared" si="354"/>
        <v>1083.47359667</v>
      </c>
      <c r="D537" s="114">
        <f t="shared" si="349"/>
        <v>6667.94</v>
      </c>
      <c r="E537" s="115">
        <f t="shared" si="338"/>
        <v>6683.28</v>
      </c>
      <c r="F537" s="116">
        <f t="shared" si="339"/>
        <v>45158</v>
      </c>
      <c r="G537" s="117">
        <f t="shared" si="343"/>
        <v>2.3005605929267148E-3</v>
      </c>
      <c r="H537" s="118">
        <f t="shared" si="355"/>
        <v>45219</v>
      </c>
      <c r="I537" s="118">
        <f t="shared" si="344"/>
        <v>45219</v>
      </c>
      <c r="J537" s="119">
        <f t="shared" si="350"/>
        <v>21</v>
      </c>
      <c r="K537" s="119">
        <f t="shared" si="340"/>
        <v>7</v>
      </c>
      <c r="L537" s="8">
        <f t="shared" si="351"/>
        <v>1.00076626</v>
      </c>
      <c r="M537" s="120">
        <f t="shared" si="341"/>
        <v>1.0011996999999999</v>
      </c>
      <c r="N537" s="120">
        <f t="shared" si="335"/>
        <v>1.0724012313325839</v>
      </c>
      <c r="O537" s="113">
        <f t="shared" si="337"/>
        <v>1.0732229600000001</v>
      </c>
      <c r="P537" s="113">
        <f t="shared" si="345"/>
        <v>1162.8087405000001</v>
      </c>
      <c r="Q537" s="11">
        <f t="shared" si="356"/>
        <v>0</v>
      </c>
      <c r="R537" s="30">
        <f t="shared" si="352"/>
        <v>0</v>
      </c>
      <c r="S537" s="8">
        <f t="shared" si="346"/>
        <v>0</v>
      </c>
      <c r="T537" s="122">
        <f t="shared" si="353"/>
        <v>0.13059999999999999</v>
      </c>
      <c r="U537" s="121">
        <f t="shared" si="336"/>
        <v>7</v>
      </c>
      <c r="V537" s="121">
        <v>252</v>
      </c>
      <c r="W537" s="120">
        <f t="shared" si="347"/>
        <v>1.0034154989999999</v>
      </c>
      <c r="X537" s="113">
        <f t="shared" si="333"/>
        <v>3.97157209</v>
      </c>
      <c r="Y537" s="186">
        <f t="shared" si="334"/>
        <v>0</v>
      </c>
      <c r="Z537" s="125" t="str">
        <f t="shared" si="357"/>
        <v>INCORPJ=</v>
      </c>
      <c r="AA537" s="118">
        <f t="shared" si="358"/>
        <v>45219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348"/>
        <v>45199</v>
      </c>
      <c r="B538" s="113">
        <f t="shared" si="342"/>
        <v>1167.47653734</v>
      </c>
      <c r="C538" s="113">
        <f t="shared" si="354"/>
        <v>1083.47359667</v>
      </c>
      <c r="D538" s="114">
        <f t="shared" si="349"/>
        <v>6667.94</v>
      </c>
      <c r="E538" s="115">
        <f t="shared" si="338"/>
        <v>6683.28</v>
      </c>
      <c r="F538" s="116">
        <f t="shared" si="339"/>
        <v>45158</v>
      </c>
      <c r="G538" s="117">
        <f t="shared" si="343"/>
        <v>2.3005605929267148E-3</v>
      </c>
      <c r="H538" s="118">
        <f t="shared" si="355"/>
        <v>45219</v>
      </c>
      <c r="I538" s="118">
        <f t="shared" si="344"/>
        <v>45219</v>
      </c>
      <c r="J538" s="119">
        <f t="shared" si="350"/>
        <v>21</v>
      </c>
      <c r="K538" s="119">
        <f t="shared" si="340"/>
        <v>8</v>
      </c>
      <c r="L538" s="8">
        <f t="shared" si="351"/>
        <v>1.0008757800000001</v>
      </c>
      <c r="M538" s="120">
        <f t="shared" si="341"/>
        <v>1.0011996999999999</v>
      </c>
      <c r="N538" s="120">
        <f t="shared" si="335"/>
        <v>1.0724012313325839</v>
      </c>
      <c r="O538" s="113">
        <f t="shared" si="337"/>
        <v>1.0733404099999999</v>
      </c>
      <c r="P538" s="113">
        <f t="shared" si="345"/>
        <v>1162.93599447</v>
      </c>
      <c r="Q538" s="11">
        <f t="shared" si="356"/>
        <v>0</v>
      </c>
      <c r="R538" s="30">
        <f t="shared" si="352"/>
        <v>0</v>
      </c>
      <c r="S538" s="8">
        <f t="shared" si="346"/>
        <v>0</v>
      </c>
      <c r="T538" s="122">
        <f t="shared" si="353"/>
        <v>0.13059999999999999</v>
      </c>
      <c r="U538" s="121">
        <f t="shared" si="336"/>
        <v>8</v>
      </c>
      <c r="V538" s="121">
        <v>252</v>
      </c>
      <c r="W538" s="120">
        <f t="shared" si="347"/>
        <v>1.003904379</v>
      </c>
      <c r="X538" s="113">
        <f t="shared" si="333"/>
        <v>4.5405428700000003</v>
      </c>
      <c r="Y538" s="186">
        <f t="shared" si="334"/>
        <v>0</v>
      </c>
      <c r="Z538" s="125" t="str">
        <f t="shared" si="357"/>
        <v>INCORPJ=</v>
      </c>
      <c r="AA538" s="118">
        <f t="shared" si="358"/>
        <v>45219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348"/>
        <v>45200</v>
      </c>
      <c r="B539" s="113">
        <f t="shared" si="342"/>
        <v>1167.47653734</v>
      </c>
      <c r="C539" s="113">
        <f t="shared" si="354"/>
        <v>1083.47359667</v>
      </c>
      <c r="D539" s="114">
        <f t="shared" si="349"/>
        <v>6667.94</v>
      </c>
      <c r="E539" s="115">
        <f t="shared" si="338"/>
        <v>6683.28</v>
      </c>
      <c r="F539" s="116">
        <f t="shared" si="339"/>
        <v>45158</v>
      </c>
      <c r="G539" s="117">
        <f t="shared" si="343"/>
        <v>2.3005605929267148E-3</v>
      </c>
      <c r="H539" s="118">
        <f t="shared" si="355"/>
        <v>45219</v>
      </c>
      <c r="I539" s="118">
        <f t="shared" si="344"/>
        <v>45219</v>
      </c>
      <c r="J539" s="119">
        <f t="shared" si="350"/>
        <v>21</v>
      </c>
      <c r="K539" s="119">
        <f t="shared" si="340"/>
        <v>8</v>
      </c>
      <c r="L539" s="8">
        <f t="shared" si="351"/>
        <v>1.0008757800000001</v>
      </c>
      <c r="M539" s="120">
        <f t="shared" si="341"/>
        <v>1.0011996999999999</v>
      </c>
      <c r="N539" s="120">
        <f t="shared" si="335"/>
        <v>1.0724012313325839</v>
      </c>
      <c r="O539" s="113">
        <f t="shared" si="337"/>
        <v>1.0733404099999999</v>
      </c>
      <c r="P539" s="113">
        <f t="shared" si="345"/>
        <v>1162.93599447</v>
      </c>
      <c r="Q539" s="11">
        <f t="shared" si="356"/>
        <v>0</v>
      </c>
      <c r="R539" s="30">
        <f t="shared" si="352"/>
        <v>0</v>
      </c>
      <c r="S539" s="8">
        <f t="shared" si="346"/>
        <v>0</v>
      </c>
      <c r="T539" s="122">
        <f t="shared" si="353"/>
        <v>0.13059999999999999</v>
      </c>
      <c r="U539" s="121">
        <f t="shared" si="336"/>
        <v>8</v>
      </c>
      <c r="V539" s="121">
        <v>252</v>
      </c>
      <c r="W539" s="120">
        <f t="shared" si="347"/>
        <v>1.003904379</v>
      </c>
      <c r="X539" s="113">
        <f t="shared" si="333"/>
        <v>4.5405428700000003</v>
      </c>
      <c r="Y539" s="186">
        <f t="shared" si="334"/>
        <v>0</v>
      </c>
      <c r="Z539" s="125" t="str">
        <f t="shared" si="357"/>
        <v>INCORPJ=</v>
      </c>
      <c r="AA539" s="118">
        <f t="shared" si="358"/>
        <v>45219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348"/>
        <v>45201</v>
      </c>
      <c r="B540" s="113">
        <f t="shared" si="342"/>
        <v>1167.47653734</v>
      </c>
      <c r="C540" s="113">
        <f t="shared" si="354"/>
        <v>1083.47359667</v>
      </c>
      <c r="D540" s="114">
        <f t="shared" si="349"/>
        <v>6667.94</v>
      </c>
      <c r="E540" s="115">
        <f t="shared" si="338"/>
        <v>6683.28</v>
      </c>
      <c r="F540" s="116">
        <f t="shared" si="339"/>
        <v>45158</v>
      </c>
      <c r="G540" s="117">
        <f t="shared" si="343"/>
        <v>2.3005605929267148E-3</v>
      </c>
      <c r="H540" s="118">
        <f t="shared" si="355"/>
        <v>45219</v>
      </c>
      <c r="I540" s="118">
        <f t="shared" si="344"/>
        <v>45219</v>
      </c>
      <c r="J540" s="119">
        <f t="shared" si="350"/>
        <v>21</v>
      </c>
      <c r="K540" s="119">
        <f t="shared" si="340"/>
        <v>8</v>
      </c>
      <c r="L540" s="8">
        <f t="shared" si="351"/>
        <v>1.0008757800000001</v>
      </c>
      <c r="M540" s="120">
        <f t="shared" si="341"/>
        <v>1.0011996999999999</v>
      </c>
      <c r="N540" s="120">
        <f t="shared" si="335"/>
        <v>1.0724012313325839</v>
      </c>
      <c r="O540" s="113">
        <f t="shared" si="337"/>
        <v>1.0733404099999999</v>
      </c>
      <c r="P540" s="113">
        <f t="shared" si="345"/>
        <v>1162.93599447</v>
      </c>
      <c r="Q540" s="11">
        <f t="shared" si="356"/>
        <v>0</v>
      </c>
      <c r="R540" s="30">
        <f t="shared" si="352"/>
        <v>0</v>
      </c>
      <c r="S540" s="8">
        <f t="shared" si="346"/>
        <v>0</v>
      </c>
      <c r="T540" s="122">
        <f t="shared" si="353"/>
        <v>0.13059999999999999</v>
      </c>
      <c r="U540" s="121">
        <f t="shared" si="336"/>
        <v>8</v>
      </c>
      <c r="V540" s="121">
        <v>252</v>
      </c>
      <c r="W540" s="120">
        <f t="shared" si="347"/>
        <v>1.003904379</v>
      </c>
      <c r="X540" s="113">
        <f t="shared" si="333"/>
        <v>4.5405428700000003</v>
      </c>
      <c r="Y540" s="186">
        <f t="shared" si="334"/>
        <v>0</v>
      </c>
      <c r="Z540" s="125" t="str">
        <f t="shared" si="357"/>
        <v>INCORPJ=</v>
      </c>
      <c r="AA540" s="118">
        <f t="shared" si="358"/>
        <v>45219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348"/>
        <v>45202</v>
      </c>
      <c r="B541" s="113">
        <f t="shared" si="342"/>
        <v>1168.1731633300001</v>
      </c>
      <c r="C541" s="113">
        <f t="shared" si="354"/>
        <v>1083.47359667</v>
      </c>
      <c r="D541" s="114">
        <f t="shared" si="349"/>
        <v>6667.94</v>
      </c>
      <c r="E541" s="115">
        <f t="shared" si="338"/>
        <v>6683.28</v>
      </c>
      <c r="F541" s="116">
        <f t="shared" si="339"/>
        <v>45158</v>
      </c>
      <c r="G541" s="117">
        <f t="shared" si="343"/>
        <v>2.3005605929267148E-3</v>
      </c>
      <c r="H541" s="118">
        <f t="shared" si="355"/>
        <v>45219</v>
      </c>
      <c r="I541" s="118">
        <f t="shared" si="344"/>
        <v>45219</v>
      </c>
      <c r="J541" s="119">
        <f t="shared" si="350"/>
        <v>21</v>
      </c>
      <c r="K541" s="119">
        <f t="shared" si="340"/>
        <v>9</v>
      </c>
      <c r="L541" s="8">
        <f t="shared" si="351"/>
        <v>1.0009853</v>
      </c>
      <c r="M541" s="120">
        <f t="shared" si="341"/>
        <v>1.0011996999999999</v>
      </c>
      <c r="N541" s="120">
        <f t="shared" si="335"/>
        <v>1.0724012313325839</v>
      </c>
      <c r="O541" s="113">
        <f t="shared" si="337"/>
        <v>1.07345786</v>
      </c>
      <c r="P541" s="113">
        <f t="shared" si="345"/>
        <v>1163.0632484400001</v>
      </c>
      <c r="Q541" s="11">
        <f t="shared" si="356"/>
        <v>0</v>
      </c>
      <c r="R541" s="30">
        <f t="shared" si="352"/>
        <v>0</v>
      </c>
      <c r="S541" s="8">
        <f t="shared" si="346"/>
        <v>0</v>
      </c>
      <c r="T541" s="122">
        <f t="shared" si="353"/>
        <v>0.13059999999999999</v>
      </c>
      <c r="U541" s="121">
        <f t="shared" si="336"/>
        <v>9</v>
      </c>
      <c r="V541" s="121">
        <v>252</v>
      </c>
      <c r="W541" s="120">
        <f t="shared" si="347"/>
        <v>1.0043934969999999</v>
      </c>
      <c r="X541" s="113">
        <f t="shared" si="333"/>
        <v>5.1099148899999998</v>
      </c>
      <c r="Y541" s="186">
        <f t="shared" si="334"/>
        <v>0</v>
      </c>
      <c r="Z541" s="125" t="str">
        <f t="shared" si="357"/>
        <v>INCORPJ=</v>
      </c>
      <c r="AA541" s="118">
        <f t="shared" si="358"/>
        <v>45219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348"/>
        <v>45203</v>
      </c>
      <c r="B542" s="113">
        <f t="shared" si="342"/>
        <v>1168.87021243</v>
      </c>
      <c r="C542" s="113">
        <f t="shared" si="354"/>
        <v>1083.47359667</v>
      </c>
      <c r="D542" s="114">
        <f t="shared" si="349"/>
        <v>6667.94</v>
      </c>
      <c r="E542" s="115">
        <f t="shared" si="338"/>
        <v>6683.28</v>
      </c>
      <c r="F542" s="116">
        <f t="shared" si="339"/>
        <v>45158</v>
      </c>
      <c r="G542" s="117">
        <f t="shared" si="343"/>
        <v>2.3005605929267148E-3</v>
      </c>
      <c r="H542" s="118">
        <f t="shared" si="355"/>
        <v>45219</v>
      </c>
      <c r="I542" s="118">
        <f t="shared" si="344"/>
        <v>45219</v>
      </c>
      <c r="J542" s="119">
        <f t="shared" si="350"/>
        <v>21</v>
      </c>
      <c r="K542" s="119">
        <f t="shared" si="340"/>
        <v>10</v>
      </c>
      <c r="L542" s="8">
        <f t="shared" si="351"/>
        <v>1.0010948399999999</v>
      </c>
      <c r="M542" s="120">
        <f t="shared" si="341"/>
        <v>1.0011996999999999</v>
      </c>
      <c r="N542" s="120">
        <f t="shared" si="335"/>
        <v>1.0724012313325839</v>
      </c>
      <c r="O542" s="113">
        <f t="shared" si="337"/>
        <v>1.0735753299999999</v>
      </c>
      <c r="P542" s="113">
        <f t="shared" si="345"/>
        <v>1163.1905240900001</v>
      </c>
      <c r="Q542" s="11">
        <f t="shared" si="356"/>
        <v>0</v>
      </c>
      <c r="R542" s="30">
        <f t="shared" si="352"/>
        <v>0</v>
      </c>
      <c r="S542" s="8">
        <f t="shared" si="346"/>
        <v>0</v>
      </c>
      <c r="T542" s="122">
        <f t="shared" si="353"/>
        <v>0.13059999999999999</v>
      </c>
      <c r="U542" s="121">
        <f t="shared" si="336"/>
        <v>10</v>
      </c>
      <c r="V542" s="121">
        <v>252</v>
      </c>
      <c r="W542" s="120">
        <f t="shared" si="347"/>
        <v>1.004882853</v>
      </c>
      <c r="X542" s="113">
        <f t="shared" ref="X542:X605" si="359">TRUNC((P542*(W542-1)),8)</f>
        <v>5.6796883400000002</v>
      </c>
      <c r="Y542" s="186">
        <f t="shared" ref="Y542:Y605" si="360">IF(Z542="INCORPJ=",0,IF(Q542&gt;0,S542+X542,0))</f>
        <v>0</v>
      </c>
      <c r="Z542" s="125" t="str">
        <f t="shared" si="357"/>
        <v>INCORPJ=</v>
      </c>
      <c r="AA542" s="118">
        <f t="shared" si="358"/>
        <v>45219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348"/>
        <v>45204</v>
      </c>
      <c r="B543" s="113">
        <f t="shared" si="342"/>
        <v>1169.5676859</v>
      </c>
      <c r="C543" s="113">
        <f t="shared" si="354"/>
        <v>1083.47359667</v>
      </c>
      <c r="D543" s="114">
        <f t="shared" si="349"/>
        <v>6667.94</v>
      </c>
      <c r="E543" s="115">
        <f t="shared" si="338"/>
        <v>6683.28</v>
      </c>
      <c r="F543" s="116">
        <f t="shared" si="339"/>
        <v>45158</v>
      </c>
      <c r="G543" s="117">
        <f t="shared" si="343"/>
        <v>2.3005605929267148E-3</v>
      </c>
      <c r="H543" s="118">
        <f t="shared" si="355"/>
        <v>45219</v>
      </c>
      <c r="I543" s="118">
        <f t="shared" si="344"/>
        <v>45219</v>
      </c>
      <c r="J543" s="119">
        <f t="shared" si="350"/>
        <v>21</v>
      </c>
      <c r="K543" s="119">
        <f t="shared" si="340"/>
        <v>11</v>
      </c>
      <c r="L543" s="8">
        <f t="shared" si="351"/>
        <v>1.0012043900000001</v>
      </c>
      <c r="M543" s="120">
        <f t="shared" si="341"/>
        <v>1.0011996999999999</v>
      </c>
      <c r="N543" s="120">
        <f t="shared" ref="N543:N606" si="361">IF(I543&gt;I542,N542*M543,N542)</f>
        <v>1.0724012313325839</v>
      </c>
      <c r="O543" s="113">
        <f t="shared" si="337"/>
        <v>1.07369282</v>
      </c>
      <c r="P543" s="113">
        <f t="shared" si="345"/>
        <v>1163.3178214</v>
      </c>
      <c r="Q543" s="11">
        <f t="shared" si="356"/>
        <v>0</v>
      </c>
      <c r="R543" s="30">
        <f t="shared" si="352"/>
        <v>0</v>
      </c>
      <c r="S543" s="8">
        <f t="shared" si="346"/>
        <v>0</v>
      </c>
      <c r="T543" s="122">
        <f t="shared" si="353"/>
        <v>0.13059999999999999</v>
      </c>
      <c r="U543" s="121">
        <f t="shared" si="336"/>
        <v>11</v>
      </c>
      <c r="V543" s="121">
        <v>252</v>
      </c>
      <c r="W543" s="120">
        <f t="shared" si="347"/>
        <v>1.0053724479999999</v>
      </c>
      <c r="X543" s="113">
        <f t="shared" si="359"/>
        <v>6.2498645000000002</v>
      </c>
      <c r="Y543" s="186">
        <f t="shared" si="360"/>
        <v>0</v>
      </c>
      <c r="Z543" s="125" t="str">
        <f t="shared" si="357"/>
        <v>INCORPJ=</v>
      </c>
      <c r="AA543" s="118">
        <f t="shared" si="358"/>
        <v>45219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348"/>
        <v>45205</v>
      </c>
      <c r="B544" s="113">
        <f t="shared" si="342"/>
        <v>1170.2655609200001</v>
      </c>
      <c r="C544" s="113">
        <f t="shared" si="354"/>
        <v>1083.47359667</v>
      </c>
      <c r="D544" s="114">
        <f t="shared" si="349"/>
        <v>6667.94</v>
      </c>
      <c r="E544" s="115">
        <f t="shared" si="338"/>
        <v>6683.28</v>
      </c>
      <c r="F544" s="116">
        <f t="shared" si="339"/>
        <v>45158</v>
      </c>
      <c r="G544" s="117">
        <f t="shared" si="343"/>
        <v>2.3005605929267148E-3</v>
      </c>
      <c r="H544" s="118">
        <f t="shared" si="355"/>
        <v>45219</v>
      </c>
      <c r="I544" s="118">
        <f t="shared" si="344"/>
        <v>45219</v>
      </c>
      <c r="J544" s="119">
        <f t="shared" si="350"/>
        <v>21</v>
      </c>
      <c r="K544" s="119">
        <f t="shared" si="340"/>
        <v>12</v>
      </c>
      <c r="L544" s="8">
        <f t="shared" si="351"/>
        <v>1.0013139499999999</v>
      </c>
      <c r="M544" s="120">
        <f t="shared" si="341"/>
        <v>1.0011996999999999</v>
      </c>
      <c r="N544" s="120">
        <f t="shared" si="361"/>
        <v>1.0724012313325839</v>
      </c>
      <c r="O544" s="113">
        <f t="shared" si="337"/>
        <v>1.07381031</v>
      </c>
      <c r="P544" s="113">
        <f t="shared" si="345"/>
        <v>1163.4451187100001</v>
      </c>
      <c r="Q544" s="11">
        <f t="shared" si="356"/>
        <v>0</v>
      </c>
      <c r="R544" s="30">
        <f t="shared" si="352"/>
        <v>0</v>
      </c>
      <c r="S544" s="8">
        <f t="shared" si="346"/>
        <v>0</v>
      </c>
      <c r="T544" s="122">
        <f t="shared" si="353"/>
        <v>0.13059999999999999</v>
      </c>
      <c r="U544" s="121">
        <f t="shared" si="336"/>
        <v>12</v>
      </c>
      <c r="V544" s="121">
        <v>252</v>
      </c>
      <c r="W544" s="120">
        <f t="shared" si="347"/>
        <v>1.005862281</v>
      </c>
      <c r="X544" s="113">
        <f t="shared" si="359"/>
        <v>6.8204422100000004</v>
      </c>
      <c r="Y544" s="186">
        <f t="shared" si="360"/>
        <v>0</v>
      </c>
      <c r="Z544" s="125" t="str">
        <f t="shared" si="357"/>
        <v>INCORPJ=</v>
      </c>
      <c r="AA544" s="118">
        <f t="shared" si="358"/>
        <v>45219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348"/>
        <v>45206</v>
      </c>
      <c r="B545" s="113">
        <f t="shared" si="342"/>
        <v>1170.9638605499999</v>
      </c>
      <c r="C545" s="113">
        <f t="shared" si="354"/>
        <v>1083.47359667</v>
      </c>
      <c r="D545" s="114">
        <f t="shared" si="349"/>
        <v>6667.94</v>
      </c>
      <c r="E545" s="115">
        <f t="shared" si="338"/>
        <v>6683.28</v>
      </c>
      <c r="F545" s="116">
        <f t="shared" si="339"/>
        <v>45158</v>
      </c>
      <c r="G545" s="117">
        <f t="shared" si="343"/>
        <v>2.3005605929267148E-3</v>
      </c>
      <c r="H545" s="118">
        <f t="shared" si="355"/>
        <v>45219</v>
      </c>
      <c r="I545" s="118">
        <f t="shared" si="344"/>
        <v>45219</v>
      </c>
      <c r="J545" s="119">
        <f t="shared" si="350"/>
        <v>21</v>
      </c>
      <c r="K545" s="119">
        <f t="shared" si="340"/>
        <v>13</v>
      </c>
      <c r="L545" s="8">
        <f t="shared" si="351"/>
        <v>1.0014235300000001</v>
      </c>
      <c r="M545" s="120">
        <f t="shared" si="341"/>
        <v>1.0011996999999999</v>
      </c>
      <c r="N545" s="120">
        <f t="shared" si="361"/>
        <v>1.0724012313325839</v>
      </c>
      <c r="O545" s="113">
        <f t="shared" si="337"/>
        <v>1.07392782</v>
      </c>
      <c r="P545" s="113">
        <f t="shared" si="345"/>
        <v>1163.57243769</v>
      </c>
      <c r="Q545" s="11">
        <f t="shared" si="356"/>
        <v>0</v>
      </c>
      <c r="R545" s="30">
        <f t="shared" si="352"/>
        <v>0</v>
      </c>
      <c r="S545" s="8">
        <f t="shared" si="346"/>
        <v>0</v>
      </c>
      <c r="T545" s="122">
        <f t="shared" si="353"/>
        <v>0.13059999999999999</v>
      </c>
      <c r="U545" s="121">
        <f t="shared" si="336"/>
        <v>13</v>
      </c>
      <c r="V545" s="121">
        <v>252</v>
      </c>
      <c r="W545" s="120">
        <f t="shared" si="347"/>
        <v>1.006352353</v>
      </c>
      <c r="X545" s="113">
        <f t="shared" si="359"/>
        <v>7.3914228599999996</v>
      </c>
      <c r="Y545" s="186">
        <f t="shared" si="360"/>
        <v>0</v>
      </c>
      <c r="Z545" s="125" t="str">
        <f t="shared" si="357"/>
        <v>INCORPJ=</v>
      </c>
      <c r="AA545" s="118">
        <f t="shared" si="358"/>
        <v>45219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348"/>
        <v>45207</v>
      </c>
      <c r="B546" s="113">
        <f t="shared" si="342"/>
        <v>1170.9638605499999</v>
      </c>
      <c r="C546" s="113">
        <f t="shared" si="354"/>
        <v>1083.47359667</v>
      </c>
      <c r="D546" s="114">
        <f t="shared" si="349"/>
        <v>6667.94</v>
      </c>
      <c r="E546" s="115">
        <f t="shared" si="338"/>
        <v>6683.28</v>
      </c>
      <c r="F546" s="116">
        <f t="shared" si="339"/>
        <v>45158</v>
      </c>
      <c r="G546" s="117">
        <f t="shared" si="343"/>
        <v>2.3005605929267148E-3</v>
      </c>
      <c r="H546" s="118">
        <f t="shared" si="355"/>
        <v>45219</v>
      </c>
      <c r="I546" s="118">
        <f t="shared" si="344"/>
        <v>45219</v>
      </c>
      <c r="J546" s="119">
        <f t="shared" si="350"/>
        <v>21</v>
      </c>
      <c r="K546" s="119">
        <f t="shared" si="340"/>
        <v>13</v>
      </c>
      <c r="L546" s="8">
        <f t="shared" si="351"/>
        <v>1.0014235300000001</v>
      </c>
      <c r="M546" s="120">
        <f t="shared" si="341"/>
        <v>1.0011996999999999</v>
      </c>
      <c r="N546" s="120">
        <f t="shared" si="361"/>
        <v>1.0724012313325839</v>
      </c>
      <c r="O546" s="113">
        <f t="shared" si="337"/>
        <v>1.07392782</v>
      </c>
      <c r="P546" s="113">
        <f t="shared" si="345"/>
        <v>1163.57243769</v>
      </c>
      <c r="Q546" s="11">
        <f t="shared" si="356"/>
        <v>0</v>
      </c>
      <c r="R546" s="30">
        <f t="shared" si="352"/>
        <v>0</v>
      </c>
      <c r="S546" s="8">
        <f t="shared" si="346"/>
        <v>0</v>
      </c>
      <c r="T546" s="122">
        <f t="shared" si="353"/>
        <v>0.13059999999999999</v>
      </c>
      <c r="U546" s="121">
        <f t="shared" si="336"/>
        <v>13</v>
      </c>
      <c r="V546" s="121">
        <v>252</v>
      </c>
      <c r="W546" s="120">
        <f t="shared" si="347"/>
        <v>1.006352353</v>
      </c>
      <c r="X546" s="113">
        <f t="shared" si="359"/>
        <v>7.3914228599999996</v>
      </c>
      <c r="Y546" s="186">
        <f t="shared" si="360"/>
        <v>0</v>
      </c>
      <c r="Z546" s="125" t="str">
        <f t="shared" si="357"/>
        <v>INCORPJ=</v>
      </c>
      <c r="AA546" s="118">
        <f t="shared" si="358"/>
        <v>45219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348"/>
        <v>45208</v>
      </c>
      <c r="B547" s="113">
        <f t="shared" si="342"/>
        <v>1170.9638605499999</v>
      </c>
      <c r="C547" s="113">
        <f t="shared" si="354"/>
        <v>1083.47359667</v>
      </c>
      <c r="D547" s="114">
        <f t="shared" si="349"/>
        <v>6667.94</v>
      </c>
      <c r="E547" s="115">
        <f t="shared" si="338"/>
        <v>6683.28</v>
      </c>
      <c r="F547" s="116">
        <f t="shared" si="339"/>
        <v>45158</v>
      </c>
      <c r="G547" s="117">
        <f t="shared" si="343"/>
        <v>2.3005605929267148E-3</v>
      </c>
      <c r="H547" s="118">
        <f t="shared" si="355"/>
        <v>45219</v>
      </c>
      <c r="I547" s="118">
        <f t="shared" si="344"/>
        <v>45219</v>
      </c>
      <c r="J547" s="119">
        <f t="shared" si="350"/>
        <v>21</v>
      </c>
      <c r="K547" s="119">
        <f t="shared" si="340"/>
        <v>13</v>
      </c>
      <c r="L547" s="8">
        <f t="shared" si="351"/>
        <v>1.0014235300000001</v>
      </c>
      <c r="M547" s="120">
        <f t="shared" si="341"/>
        <v>1.0011996999999999</v>
      </c>
      <c r="N547" s="120">
        <f t="shared" si="361"/>
        <v>1.0724012313325839</v>
      </c>
      <c r="O547" s="113">
        <f t="shared" si="337"/>
        <v>1.07392782</v>
      </c>
      <c r="P547" s="113">
        <f t="shared" si="345"/>
        <v>1163.57243769</v>
      </c>
      <c r="Q547" s="11">
        <f t="shared" si="356"/>
        <v>0</v>
      </c>
      <c r="R547" s="30">
        <f t="shared" si="352"/>
        <v>0</v>
      </c>
      <c r="S547" s="8">
        <f t="shared" si="346"/>
        <v>0</v>
      </c>
      <c r="T547" s="122">
        <f t="shared" si="353"/>
        <v>0.13059999999999999</v>
      </c>
      <c r="U547" s="121">
        <f t="shared" si="336"/>
        <v>13</v>
      </c>
      <c r="V547" s="121">
        <v>252</v>
      </c>
      <c r="W547" s="120">
        <f t="shared" si="347"/>
        <v>1.006352353</v>
      </c>
      <c r="X547" s="113">
        <f t="shared" si="359"/>
        <v>7.3914228599999996</v>
      </c>
      <c r="Y547" s="186">
        <f t="shared" si="360"/>
        <v>0</v>
      </c>
      <c r="Z547" s="125" t="str">
        <f t="shared" si="357"/>
        <v>INCORPJ=</v>
      </c>
      <c r="AA547" s="118">
        <f t="shared" si="358"/>
        <v>45219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348"/>
        <v>45209</v>
      </c>
      <c r="B548" s="113">
        <f t="shared" si="342"/>
        <v>1171.6625740099998</v>
      </c>
      <c r="C548" s="113">
        <f t="shared" si="354"/>
        <v>1083.47359667</v>
      </c>
      <c r="D548" s="114">
        <f t="shared" si="349"/>
        <v>6667.94</v>
      </c>
      <c r="E548" s="115">
        <f t="shared" si="338"/>
        <v>6683.28</v>
      </c>
      <c r="F548" s="116">
        <f t="shared" si="339"/>
        <v>45158</v>
      </c>
      <c r="G548" s="117">
        <f t="shared" si="343"/>
        <v>2.3005605929267148E-3</v>
      </c>
      <c r="H548" s="118">
        <f t="shared" si="355"/>
        <v>45219</v>
      </c>
      <c r="I548" s="118">
        <f t="shared" si="344"/>
        <v>45219</v>
      </c>
      <c r="J548" s="119">
        <f t="shared" si="350"/>
        <v>21</v>
      </c>
      <c r="K548" s="119">
        <f t="shared" si="340"/>
        <v>14</v>
      </c>
      <c r="L548" s="8">
        <f t="shared" si="351"/>
        <v>1.00153311</v>
      </c>
      <c r="M548" s="120">
        <f t="shared" si="341"/>
        <v>1.0011996999999999</v>
      </c>
      <c r="N548" s="120">
        <f t="shared" si="361"/>
        <v>1.0724012313325839</v>
      </c>
      <c r="O548" s="113">
        <f t="shared" si="337"/>
        <v>1.0740453400000001</v>
      </c>
      <c r="P548" s="113">
        <f t="shared" si="345"/>
        <v>1163.6997675099999</v>
      </c>
      <c r="Q548" s="11">
        <f t="shared" si="356"/>
        <v>0</v>
      </c>
      <c r="R548" s="30">
        <f t="shared" si="352"/>
        <v>0</v>
      </c>
      <c r="S548" s="8">
        <f t="shared" si="346"/>
        <v>0</v>
      </c>
      <c r="T548" s="122">
        <f t="shared" si="353"/>
        <v>0.13059999999999999</v>
      </c>
      <c r="U548" s="121">
        <f t="shared" si="336"/>
        <v>14</v>
      </c>
      <c r="V548" s="121">
        <v>252</v>
      </c>
      <c r="W548" s="120">
        <f t="shared" si="347"/>
        <v>1.0068426640000001</v>
      </c>
      <c r="X548" s="113">
        <f t="shared" si="359"/>
        <v>7.9628065000000001</v>
      </c>
      <c r="Y548" s="186">
        <f t="shared" si="360"/>
        <v>0</v>
      </c>
      <c r="Z548" s="125" t="str">
        <f t="shared" si="357"/>
        <v>INCORPJ=</v>
      </c>
      <c r="AA548" s="118">
        <f t="shared" si="358"/>
        <v>45219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348"/>
        <v>45210</v>
      </c>
      <c r="B549" s="113">
        <f t="shared" si="342"/>
        <v>1172.36170023</v>
      </c>
      <c r="C549" s="113">
        <f t="shared" si="354"/>
        <v>1083.47359667</v>
      </c>
      <c r="D549" s="114">
        <f t="shared" si="349"/>
        <v>6667.94</v>
      </c>
      <c r="E549" s="115">
        <f t="shared" si="338"/>
        <v>6683.28</v>
      </c>
      <c r="F549" s="116">
        <f t="shared" si="339"/>
        <v>45158</v>
      </c>
      <c r="G549" s="117">
        <f t="shared" si="343"/>
        <v>2.3005605929267148E-3</v>
      </c>
      <c r="H549" s="118">
        <f t="shared" si="355"/>
        <v>45219</v>
      </c>
      <c r="I549" s="118">
        <f t="shared" si="344"/>
        <v>45219</v>
      </c>
      <c r="J549" s="119">
        <f t="shared" si="350"/>
        <v>21</v>
      </c>
      <c r="K549" s="119">
        <f t="shared" si="340"/>
        <v>15</v>
      </c>
      <c r="L549" s="8">
        <f t="shared" si="351"/>
        <v>1.00164271</v>
      </c>
      <c r="M549" s="120">
        <f t="shared" si="341"/>
        <v>1.0011996999999999</v>
      </c>
      <c r="N549" s="120">
        <f t="shared" si="361"/>
        <v>1.0724012313325839</v>
      </c>
      <c r="O549" s="113">
        <f t="shared" si="337"/>
        <v>1.0741628700000001</v>
      </c>
      <c r="P549" s="113">
        <f t="shared" si="345"/>
        <v>1163.8271081600001</v>
      </c>
      <c r="Q549" s="11">
        <f t="shared" si="356"/>
        <v>0</v>
      </c>
      <c r="R549" s="30">
        <f t="shared" si="352"/>
        <v>0</v>
      </c>
      <c r="S549" s="8">
        <f t="shared" si="346"/>
        <v>0</v>
      </c>
      <c r="T549" s="122">
        <f t="shared" si="353"/>
        <v>0.13059999999999999</v>
      </c>
      <c r="U549" s="121">
        <f t="shared" ref="U549:U612" si="362">IF(Q548&gt;0,1,IF(K549=K548,U548,U548+1))</f>
        <v>15</v>
      </c>
      <c r="V549" s="121">
        <v>252</v>
      </c>
      <c r="W549" s="120">
        <f t="shared" si="347"/>
        <v>1.0073332129999999</v>
      </c>
      <c r="X549" s="113">
        <f t="shared" si="359"/>
        <v>8.5345920700000004</v>
      </c>
      <c r="Y549" s="186">
        <f t="shared" si="360"/>
        <v>0</v>
      </c>
      <c r="Z549" s="125" t="str">
        <f t="shared" si="357"/>
        <v>INCORPJ=</v>
      </c>
      <c r="AA549" s="118">
        <f t="shared" si="358"/>
        <v>45219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348"/>
        <v>45211</v>
      </c>
      <c r="B550" s="113">
        <f t="shared" si="342"/>
        <v>1173.06125258</v>
      </c>
      <c r="C550" s="113">
        <f t="shared" si="354"/>
        <v>1083.47359667</v>
      </c>
      <c r="D550" s="114">
        <f t="shared" si="349"/>
        <v>6667.94</v>
      </c>
      <c r="E550" s="115">
        <f t="shared" si="338"/>
        <v>6683.28</v>
      </c>
      <c r="F550" s="116">
        <f t="shared" si="339"/>
        <v>45158</v>
      </c>
      <c r="G550" s="117">
        <f t="shared" si="343"/>
        <v>2.3005605929267148E-3</v>
      </c>
      <c r="H550" s="118">
        <f t="shared" si="355"/>
        <v>45219</v>
      </c>
      <c r="I550" s="118">
        <f t="shared" si="344"/>
        <v>45219</v>
      </c>
      <c r="J550" s="119">
        <f t="shared" si="350"/>
        <v>21</v>
      </c>
      <c r="K550" s="119">
        <f t="shared" si="340"/>
        <v>16</v>
      </c>
      <c r="L550" s="8">
        <f t="shared" si="351"/>
        <v>1.00175232</v>
      </c>
      <c r="M550" s="120">
        <f t="shared" si="341"/>
        <v>1.0011996999999999</v>
      </c>
      <c r="N550" s="120">
        <f t="shared" si="361"/>
        <v>1.0724012313325839</v>
      </c>
      <c r="O550" s="113">
        <f t="shared" si="337"/>
        <v>1.07428042</v>
      </c>
      <c r="P550" s="113">
        <f t="shared" si="345"/>
        <v>1163.9544704800001</v>
      </c>
      <c r="Q550" s="11">
        <f t="shared" si="356"/>
        <v>0</v>
      </c>
      <c r="R550" s="30">
        <f t="shared" si="352"/>
        <v>0</v>
      </c>
      <c r="S550" s="8">
        <f t="shared" si="346"/>
        <v>0</v>
      </c>
      <c r="T550" s="122">
        <f t="shared" si="353"/>
        <v>0.13059999999999999</v>
      </c>
      <c r="U550" s="121">
        <f t="shared" si="362"/>
        <v>16</v>
      </c>
      <c r="V550" s="121">
        <v>252</v>
      </c>
      <c r="W550" s="120">
        <f t="shared" si="347"/>
        <v>1.007824002</v>
      </c>
      <c r="X550" s="113">
        <f t="shared" si="359"/>
        <v>9.1067821000000002</v>
      </c>
      <c r="Y550" s="186">
        <f t="shared" si="360"/>
        <v>0</v>
      </c>
      <c r="Z550" s="125" t="str">
        <f t="shared" si="357"/>
        <v>INCORPJ=</v>
      </c>
      <c r="AA550" s="118">
        <f t="shared" si="358"/>
        <v>45219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348"/>
        <v>45212</v>
      </c>
      <c r="B551" s="113">
        <f t="shared" si="342"/>
        <v>1173.06125258</v>
      </c>
      <c r="C551" s="113">
        <f t="shared" si="354"/>
        <v>1083.47359667</v>
      </c>
      <c r="D551" s="114">
        <f t="shared" si="349"/>
        <v>6667.94</v>
      </c>
      <c r="E551" s="115">
        <f t="shared" si="338"/>
        <v>6683.28</v>
      </c>
      <c r="F551" s="116">
        <f t="shared" si="339"/>
        <v>45158</v>
      </c>
      <c r="G551" s="117">
        <f t="shared" si="343"/>
        <v>2.3005605929267148E-3</v>
      </c>
      <c r="H551" s="118">
        <f t="shared" si="355"/>
        <v>45219</v>
      </c>
      <c r="I551" s="118">
        <f t="shared" si="344"/>
        <v>45219</v>
      </c>
      <c r="J551" s="119">
        <f t="shared" si="350"/>
        <v>21</v>
      </c>
      <c r="K551" s="119">
        <f t="shared" si="340"/>
        <v>16</v>
      </c>
      <c r="L551" s="8">
        <f t="shared" si="351"/>
        <v>1.00175232</v>
      </c>
      <c r="M551" s="120">
        <f t="shared" si="341"/>
        <v>1.0011996999999999</v>
      </c>
      <c r="N551" s="120">
        <f t="shared" si="361"/>
        <v>1.0724012313325839</v>
      </c>
      <c r="O551" s="113">
        <f t="shared" si="337"/>
        <v>1.07428042</v>
      </c>
      <c r="P551" s="113">
        <f t="shared" si="345"/>
        <v>1163.9544704800001</v>
      </c>
      <c r="Q551" s="11">
        <f t="shared" si="356"/>
        <v>0</v>
      </c>
      <c r="R551" s="30">
        <f t="shared" si="352"/>
        <v>0</v>
      </c>
      <c r="S551" s="8">
        <f t="shared" si="346"/>
        <v>0</v>
      </c>
      <c r="T551" s="122">
        <f t="shared" si="353"/>
        <v>0.13059999999999999</v>
      </c>
      <c r="U551" s="121">
        <f t="shared" si="362"/>
        <v>16</v>
      </c>
      <c r="V551" s="121">
        <v>252</v>
      </c>
      <c r="W551" s="120">
        <f t="shared" si="347"/>
        <v>1.007824002</v>
      </c>
      <c r="X551" s="113">
        <f t="shared" si="359"/>
        <v>9.1067821000000002</v>
      </c>
      <c r="Y551" s="186">
        <f t="shared" si="360"/>
        <v>0</v>
      </c>
      <c r="Z551" s="125" t="str">
        <f t="shared" si="357"/>
        <v>INCORPJ=</v>
      </c>
      <c r="AA551" s="118">
        <f t="shared" si="358"/>
        <v>45219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348"/>
        <v>45213</v>
      </c>
      <c r="B552" s="113">
        <f t="shared" si="342"/>
        <v>1173.7612190899999</v>
      </c>
      <c r="C552" s="113">
        <f t="shared" si="354"/>
        <v>1083.47359667</v>
      </c>
      <c r="D552" s="114">
        <f t="shared" si="349"/>
        <v>6667.94</v>
      </c>
      <c r="E552" s="115">
        <f t="shared" si="338"/>
        <v>6683.28</v>
      </c>
      <c r="F552" s="116">
        <f t="shared" si="339"/>
        <v>45158</v>
      </c>
      <c r="G552" s="117">
        <f t="shared" si="343"/>
        <v>2.3005605929267148E-3</v>
      </c>
      <c r="H552" s="118">
        <f t="shared" si="355"/>
        <v>45219</v>
      </c>
      <c r="I552" s="118">
        <f t="shared" si="344"/>
        <v>45219</v>
      </c>
      <c r="J552" s="119">
        <f t="shared" si="350"/>
        <v>21</v>
      </c>
      <c r="K552" s="119">
        <f t="shared" si="340"/>
        <v>17</v>
      </c>
      <c r="L552" s="8">
        <f t="shared" si="351"/>
        <v>1.0018619499999999</v>
      </c>
      <c r="M552" s="120">
        <f t="shared" si="341"/>
        <v>1.0011996999999999</v>
      </c>
      <c r="N552" s="120">
        <f t="shared" si="361"/>
        <v>1.0724012313325839</v>
      </c>
      <c r="O552" s="113">
        <f t="shared" si="337"/>
        <v>1.0743979800000001</v>
      </c>
      <c r="P552" s="113">
        <f t="shared" si="345"/>
        <v>1164.08184364</v>
      </c>
      <c r="Q552" s="11">
        <f t="shared" si="356"/>
        <v>0</v>
      </c>
      <c r="R552" s="30">
        <f t="shared" si="352"/>
        <v>0</v>
      </c>
      <c r="S552" s="8">
        <f t="shared" si="346"/>
        <v>0</v>
      </c>
      <c r="T552" s="122">
        <f t="shared" si="353"/>
        <v>0.13059999999999999</v>
      </c>
      <c r="U552" s="121">
        <f t="shared" si="362"/>
        <v>17</v>
      </c>
      <c r="V552" s="121">
        <v>252</v>
      </c>
      <c r="W552" s="120">
        <f t="shared" si="347"/>
        <v>1.0083150299999999</v>
      </c>
      <c r="X552" s="113">
        <f t="shared" si="359"/>
        <v>9.6793754500000002</v>
      </c>
      <c r="Y552" s="186">
        <f t="shared" si="360"/>
        <v>0</v>
      </c>
      <c r="Z552" s="125" t="str">
        <f t="shared" si="357"/>
        <v>INCORPJ=</v>
      </c>
      <c r="AA552" s="118">
        <f t="shared" si="358"/>
        <v>45219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348"/>
        <v>45214</v>
      </c>
      <c r="B553" s="113">
        <f t="shared" si="342"/>
        <v>1173.7612190899999</v>
      </c>
      <c r="C553" s="113">
        <f t="shared" si="354"/>
        <v>1083.47359667</v>
      </c>
      <c r="D553" s="114">
        <f t="shared" si="349"/>
        <v>6667.94</v>
      </c>
      <c r="E553" s="115">
        <f t="shared" si="338"/>
        <v>6683.28</v>
      </c>
      <c r="F553" s="116">
        <f t="shared" si="339"/>
        <v>45158</v>
      </c>
      <c r="G553" s="117">
        <f t="shared" si="343"/>
        <v>2.3005605929267148E-3</v>
      </c>
      <c r="H553" s="118">
        <f t="shared" si="355"/>
        <v>45219</v>
      </c>
      <c r="I553" s="118">
        <f t="shared" si="344"/>
        <v>45219</v>
      </c>
      <c r="J553" s="119">
        <f t="shared" si="350"/>
        <v>21</v>
      </c>
      <c r="K553" s="119">
        <f t="shared" si="340"/>
        <v>17</v>
      </c>
      <c r="L553" s="8">
        <f t="shared" si="351"/>
        <v>1.0018619499999999</v>
      </c>
      <c r="M553" s="120">
        <f t="shared" si="341"/>
        <v>1.0011996999999999</v>
      </c>
      <c r="N553" s="120">
        <f t="shared" si="361"/>
        <v>1.0724012313325839</v>
      </c>
      <c r="O553" s="113">
        <f t="shared" ref="O553:O616" si="363">TRUNC(TRUNC((L553*N553),15),8)</f>
        <v>1.0743979800000001</v>
      </c>
      <c r="P553" s="113">
        <f t="shared" si="345"/>
        <v>1164.08184364</v>
      </c>
      <c r="Q553" s="11">
        <f t="shared" si="356"/>
        <v>0</v>
      </c>
      <c r="R553" s="30">
        <f t="shared" si="352"/>
        <v>0</v>
      </c>
      <c r="S553" s="8">
        <f t="shared" si="346"/>
        <v>0</v>
      </c>
      <c r="T553" s="122">
        <f t="shared" si="353"/>
        <v>0.13059999999999999</v>
      </c>
      <c r="U553" s="121">
        <f t="shared" si="362"/>
        <v>17</v>
      </c>
      <c r="V553" s="121">
        <v>252</v>
      </c>
      <c r="W553" s="120">
        <f t="shared" si="347"/>
        <v>1.0083150299999999</v>
      </c>
      <c r="X553" s="113">
        <f t="shared" si="359"/>
        <v>9.6793754500000002</v>
      </c>
      <c r="Y553" s="186">
        <f t="shared" si="360"/>
        <v>0</v>
      </c>
      <c r="Z553" s="125" t="str">
        <f t="shared" si="357"/>
        <v>INCORPJ=</v>
      </c>
      <c r="AA553" s="118">
        <f t="shared" si="358"/>
        <v>45219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348"/>
        <v>45215</v>
      </c>
      <c r="B554" s="113">
        <f t="shared" si="342"/>
        <v>1173.7612190899999</v>
      </c>
      <c r="C554" s="113">
        <f t="shared" si="354"/>
        <v>1083.47359667</v>
      </c>
      <c r="D554" s="114">
        <f t="shared" si="349"/>
        <v>6667.94</v>
      </c>
      <c r="E554" s="115">
        <f t="shared" ref="E554:E617" si="364">IF($K554=1,VLOOKUP($A553,$AO$10:$AS$131,4),E553)</f>
        <v>6683.28</v>
      </c>
      <c r="F554" s="116">
        <f t="shared" ref="F554:F617" si="365">IF($K554=1,VLOOKUP($A553,$AO$10:$AS$131,5),F553)</f>
        <v>45158</v>
      </c>
      <c r="G554" s="117">
        <f t="shared" si="343"/>
        <v>2.3005605929267148E-3</v>
      </c>
      <c r="H554" s="118">
        <f t="shared" si="355"/>
        <v>45219</v>
      </c>
      <c r="I554" s="118">
        <f t="shared" si="344"/>
        <v>45219</v>
      </c>
      <c r="J554" s="119">
        <f t="shared" si="350"/>
        <v>21</v>
      </c>
      <c r="K554" s="119">
        <f t="shared" ref="K554:K617" si="366">(J554-(NETWORKDAYS(A554,I554,AD$176:AD$502)-1))</f>
        <v>17</v>
      </c>
      <c r="L554" s="8">
        <f t="shared" si="351"/>
        <v>1.0018619499999999</v>
      </c>
      <c r="M554" s="120">
        <f t="shared" ref="M554:M617" si="367">IF(I554&gt;I553,L553,M553)</f>
        <v>1.0011996999999999</v>
      </c>
      <c r="N554" s="120">
        <f t="shared" si="361"/>
        <v>1.0724012313325839</v>
      </c>
      <c r="O554" s="113">
        <f t="shared" si="363"/>
        <v>1.0743979800000001</v>
      </c>
      <c r="P554" s="113">
        <f t="shared" si="345"/>
        <v>1164.08184364</v>
      </c>
      <c r="Q554" s="11">
        <f t="shared" si="356"/>
        <v>0</v>
      </c>
      <c r="R554" s="30">
        <f t="shared" si="352"/>
        <v>0</v>
      </c>
      <c r="S554" s="8">
        <f t="shared" si="346"/>
        <v>0</v>
      </c>
      <c r="T554" s="122">
        <f t="shared" si="353"/>
        <v>0.13059999999999999</v>
      </c>
      <c r="U554" s="121">
        <f t="shared" si="362"/>
        <v>17</v>
      </c>
      <c r="V554" s="121">
        <v>252</v>
      </c>
      <c r="W554" s="120">
        <f t="shared" si="347"/>
        <v>1.0083150299999999</v>
      </c>
      <c r="X554" s="113">
        <f t="shared" si="359"/>
        <v>9.6793754500000002</v>
      </c>
      <c r="Y554" s="186">
        <f t="shared" si="360"/>
        <v>0</v>
      </c>
      <c r="Z554" s="125" t="str">
        <f t="shared" si="357"/>
        <v>INCORPJ=</v>
      </c>
      <c r="AA554" s="118">
        <f t="shared" si="358"/>
        <v>45219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348"/>
        <v>45216</v>
      </c>
      <c r="B555" s="113">
        <f t="shared" si="342"/>
        <v>1174.4615998500001</v>
      </c>
      <c r="C555" s="113">
        <f t="shared" si="354"/>
        <v>1083.47359667</v>
      </c>
      <c r="D555" s="114">
        <f t="shared" si="349"/>
        <v>6667.94</v>
      </c>
      <c r="E555" s="115">
        <f t="shared" si="364"/>
        <v>6683.28</v>
      </c>
      <c r="F555" s="116">
        <f t="shared" si="365"/>
        <v>45158</v>
      </c>
      <c r="G555" s="117">
        <f t="shared" si="343"/>
        <v>2.3005605929267148E-3</v>
      </c>
      <c r="H555" s="118">
        <f t="shared" si="355"/>
        <v>45219</v>
      </c>
      <c r="I555" s="118">
        <f t="shared" si="344"/>
        <v>45219</v>
      </c>
      <c r="J555" s="119">
        <f t="shared" si="350"/>
        <v>21</v>
      </c>
      <c r="K555" s="119">
        <f t="shared" si="366"/>
        <v>18</v>
      </c>
      <c r="L555" s="8">
        <f t="shared" si="351"/>
        <v>1.00197158</v>
      </c>
      <c r="M555" s="120">
        <f t="shared" si="367"/>
        <v>1.0011996999999999</v>
      </c>
      <c r="N555" s="120">
        <f t="shared" si="361"/>
        <v>1.0724012313325839</v>
      </c>
      <c r="O555" s="113">
        <f t="shared" si="363"/>
        <v>1.0745155500000001</v>
      </c>
      <c r="P555" s="113">
        <f t="shared" si="345"/>
        <v>1164.20922763</v>
      </c>
      <c r="Q555" s="11">
        <f t="shared" si="356"/>
        <v>0</v>
      </c>
      <c r="R555" s="30">
        <f t="shared" si="352"/>
        <v>0</v>
      </c>
      <c r="S555" s="8">
        <f t="shared" si="346"/>
        <v>0</v>
      </c>
      <c r="T555" s="122">
        <f t="shared" si="353"/>
        <v>0.13059999999999999</v>
      </c>
      <c r="U555" s="121">
        <f t="shared" si="362"/>
        <v>18</v>
      </c>
      <c r="V555" s="121">
        <v>252</v>
      </c>
      <c r="W555" s="120">
        <f t="shared" si="347"/>
        <v>1.008806297</v>
      </c>
      <c r="X555" s="113">
        <f t="shared" si="359"/>
        <v>10.25237222</v>
      </c>
      <c r="Y555" s="186">
        <f t="shared" si="360"/>
        <v>0</v>
      </c>
      <c r="Z555" s="125" t="str">
        <f t="shared" si="357"/>
        <v>INCORPJ=</v>
      </c>
      <c r="AA555" s="118">
        <f t="shared" si="358"/>
        <v>45219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348"/>
        <v>45217</v>
      </c>
      <c r="B556" s="113">
        <f t="shared" si="342"/>
        <v>1175.16240593</v>
      </c>
      <c r="C556" s="113">
        <f t="shared" si="354"/>
        <v>1083.47359667</v>
      </c>
      <c r="D556" s="114">
        <f t="shared" si="349"/>
        <v>6667.94</v>
      </c>
      <c r="E556" s="115">
        <f t="shared" si="364"/>
        <v>6683.28</v>
      </c>
      <c r="F556" s="116">
        <f t="shared" si="365"/>
        <v>45158</v>
      </c>
      <c r="G556" s="117">
        <f t="shared" si="343"/>
        <v>2.3005605929267148E-3</v>
      </c>
      <c r="H556" s="118">
        <f t="shared" si="355"/>
        <v>45219</v>
      </c>
      <c r="I556" s="118">
        <f t="shared" si="344"/>
        <v>45219</v>
      </c>
      <c r="J556" s="119">
        <f t="shared" si="350"/>
        <v>21</v>
      </c>
      <c r="K556" s="119">
        <f t="shared" si="366"/>
        <v>19</v>
      </c>
      <c r="L556" s="8">
        <f t="shared" si="351"/>
        <v>1.0020812299999999</v>
      </c>
      <c r="M556" s="120">
        <f t="shared" si="367"/>
        <v>1.0011996999999999</v>
      </c>
      <c r="N556" s="120">
        <f t="shared" si="361"/>
        <v>1.0724012313325839</v>
      </c>
      <c r="O556" s="113">
        <f t="shared" si="363"/>
        <v>1.07463314</v>
      </c>
      <c r="P556" s="113">
        <f t="shared" si="345"/>
        <v>1164.33663329</v>
      </c>
      <c r="Q556" s="11">
        <f t="shared" si="356"/>
        <v>0</v>
      </c>
      <c r="R556" s="30">
        <f t="shared" si="352"/>
        <v>0</v>
      </c>
      <c r="S556" s="8">
        <f t="shared" si="346"/>
        <v>0</v>
      </c>
      <c r="T556" s="122">
        <f t="shared" si="353"/>
        <v>0.13059999999999999</v>
      </c>
      <c r="U556" s="121">
        <f t="shared" si="362"/>
        <v>19</v>
      </c>
      <c r="V556" s="121">
        <v>252</v>
      </c>
      <c r="W556" s="120">
        <f t="shared" si="347"/>
        <v>1.0092978029999999</v>
      </c>
      <c r="X556" s="113">
        <f t="shared" si="359"/>
        <v>10.82577264</v>
      </c>
      <c r="Y556" s="186">
        <f t="shared" si="360"/>
        <v>0</v>
      </c>
      <c r="Z556" s="125" t="str">
        <f t="shared" si="357"/>
        <v>INCORPJ=</v>
      </c>
      <c r="AA556" s="118">
        <f t="shared" si="358"/>
        <v>45219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348"/>
        <v>45218</v>
      </c>
      <c r="B557" s="113">
        <f t="shared" si="342"/>
        <v>1175.86362766</v>
      </c>
      <c r="C557" s="113">
        <f t="shared" si="354"/>
        <v>1083.47359667</v>
      </c>
      <c r="D557" s="114">
        <f t="shared" si="349"/>
        <v>6667.94</v>
      </c>
      <c r="E557" s="115">
        <f t="shared" si="364"/>
        <v>6683.28</v>
      </c>
      <c r="F557" s="116">
        <f t="shared" si="365"/>
        <v>45158</v>
      </c>
      <c r="G557" s="117">
        <f t="shared" si="343"/>
        <v>2.3005605929267148E-3</v>
      </c>
      <c r="H557" s="118">
        <f t="shared" si="355"/>
        <v>45219</v>
      </c>
      <c r="I557" s="118">
        <f t="shared" si="344"/>
        <v>45219</v>
      </c>
      <c r="J557" s="119">
        <f t="shared" si="350"/>
        <v>21</v>
      </c>
      <c r="K557" s="119">
        <f t="shared" si="366"/>
        <v>20</v>
      </c>
      <c r="L557" s="8">
        <f t="shared" si="351"/>
        <v>1.0021908900000001</v>
      </c>
      <c r="M557" s="120">
        <f t="shared" si="367"/>
        <v>1.0011996999999999</v>
      </c>
      <c r="N557" s="120">
        <f t="shared" si="361"/>
        <v>1.0724012313325839</v>
      </c>
      <c r="O557" s="113">
        <f t="shared" si="363"/>
        <v>1.07475074</v>
      </c>
      <c r="P557" s="113">
        <f t="shared" si="345"/>
        <v>1164.46404979</v>
      </c>
      <c r="Q557" s="11">
        <f t="shared" si="356"/>
        <v>0</v>
      </c>
      <c r="R557" s="30">
        <f t="shared" si="352"/>
        <v>0</v>
      </c>
      <c r="S557" s="8">
        <f t="shared" si="346"/>
        <v>0</v>
      </c>
      <c r="T557" s="122">
        <f t="shared" si="353"/>
        <v>0.13059999999999999</v>
      </c>
      <c r="U557" s="121">
        <f t="shared" si="362"/>
        <v>20</v>
      </c>
      <c r="V557" s="121">
        <v>252</v>
      </c>
      <c r="W557" s="120">
        <f t="shared" si="347"/>
        <v>1.009789549</v>
      </c>
      <c r="X557" s="113">
        <f t="shared" si="359"/>
        <v>11.39957787</v>
      </c>
      <c r="Y557" s="186">
        <f t="shared" si="360"/>
        <v>0</v>
      </c>
      <c r="Z557" s="125" t="str">
        <f t="shared" si="357"/>
        <v>INCORPJ=</v>
      </c>
      <c r="AA557" s="118">
        <f t="shared" si="358"/>
        <v>45219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348"/>
        <v>45219</v>
      </c>
      <c r="B558" s="113">
        <f t="shared" si="342"/>
        <v>1176.5652639800001</v>
      </c>
      <c r="C558" s="113">
        <f t="shared" si="354"/>
        <v>1083.47359667</v>
      </c>
      <c r="D558" s="114">
        <f t="shared" si="349"/>
        <v>6667.94</v>
      </c>
      <c r="E558" s="115">
        <f t="shared" si="364"/>
        <v>6683.28</v>
      </c>
      <c r="F558" s="116">
        <f t="shared" si="365"/>
        <v>45158</v>
      </c>
      <c r="G558" s="117">
        <f t="shared" si="343"/>
        <v>2.3005605929267148E-3</v>
      </c>
      <c r="H558" s="118">
        <f t="shared" si="355"/>
        <v>45250</v>
      </c>
      <c r="I558" s="118">
        <f t="shared" si="344"/>
        <v>45219</v>
      </c>
      <c r="J558" s="119">
        <f t="shared" si="350"/>
        <v>21</v>
      </c>
      <c r="K558" s="119">
        <f t="shared" si="366"/>
        <v>21</v>
      </c>
      <c r="L558" s="8">
        <f t="shared" si="351"/>
        <v>1.0023005599999999</v>
      </c>
      <c r="M558" s="120">
        <f t="shared" si="367"/>
        <v>1.0011996999999999</v>
      </c>
      <c r="N558" s="120">
        <f t="shared" si="361"/>
        <v>1.0724012313325839</v>
      </c>
      <c r="O558" s="113">
        <f t="shared" si="363"/>
        <v>1.07486835</v>
      </c>
      <c r="P558" s="113">
        <f t="shared" si="345"/>
        <v>1164.59147712</v>
      </c>
      <c r="Q558" s="11">
        <f t="shared" si="356"/>
        <v>18</v>
      </c>
      <c r="R558" s="30">
        <f t="shared" si="352"/>
        <v>0</v>
      </c>
      <c r="S558" s="8">
        <f t="shared" si="346"/>
        <v>0</v>
      </c>
      <c r="T558" s="122">
        <f t="shared" si="353"/>
        <v>0.13059999999999999</v>
      </c>
      <c r="U558" s="121">
        <f t="shared" si="362"/>
        <v>21</v>
      </c>
      <c r="V558" s="121">
        <v>252</v>
      </c>
      <c r="W558" s="120">
        <f t="shared" si="347"/>
        <v>1.010281534</v>
      </c>
      <c r="X558" s="113">
        <f t="shared" si="359"/>
        <v>11.973786860000001</v>
      </c>
      <c r="Y558" s="186">
        <f t="shared" si="360"/>
        <v>0</v>
      </c>
      <c r="Z558" s="125" t="str">
        <f t="shared" si="357"/>
        <v>INCORPJ=</v>
      </c>
      <c r="AA558" s="118">
        <f t="shared" si="358"/>
        <v>45219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348"/>
        <v>45220</v>
      </c>
      <c r="B559" s="113">
        <f t="shared" si="342"/>
        <v>1177.2994153</v>
      </c>
      <c r="C559" s="113">
        <f t="shared" si="354"/>
        <v>1094.61336729</v>
      </c>
      <c r="D559" s="114">
        <f t="shared" si="349"/>
        <v>6683.28</v>
      </c>
      <c r="E559" s="115">
        <f t="shared" si="364"/>
        <v>6700.66</v>
      </c>
      <c r="F559" s="116">
        <f t="shared" si="365"/>
        <v>45189</v>
      </c>
      <c r="G559" s="117">
        <f t="shared" si="343"/>
        <v>2.60051950539264E-3</v>
      </c>
      <c r="H559" s="118">
        <f t="shared" si="355"/>
        <v>45250</v>
      </c>
      <c r="I559" s="118">
        <f t="shared" si="344"/>
        <v>45250</v>
      </c>
      <c r="J559" s="119">
        <f t="shared" si="350"/>
        <v>19</v>
      </c>
      <c r="K559" s="119">
        <f t="shared" si="366"/>
        <v>1</v>
      </c>
      <c r="L559" s="8">
        <f t="shared" si="351"/>
        <v>1.0001367000000001</v>
      </c>
      <c r="M559" s="120">
        <f t="shared" si="367"/>
        <v>1.0023005599999999</v>
      </c>
      <c r="N559" s="120">
        <f t="shared" si="361"/>
        <v>1.0748683547093383</v>
      </c>
      <c r="O559" s="113">
        <f t="shared" si="363"/>
        <v>1.0750152799999999</v>
      </c>
      <c r="P559" s="113">
        <f t="shared" si="345"/>
        <v>1176.7260955199999</v>
      </c>
      <c r="Q559" s="11">
        <f t="shared" si="356"/>
        <v>0</v>
      </c>
      <c r="R559" s="30">
        <f t="shared" si="352"/>
        <v>0</v>
      </c>
      <c r="S559" s="8">
        <f t="shared" si="346"/>
        <v>0</v>
      </c>
      <c r="T559" s="122">
        <f t="shared" si="353"/>
        <v>0.13059999999999999</v>
      </c>
      <c r="U559" s="121">
        <f t="shared" si="362"/>
        <v>1</v>
      </c>
      <c r="V559" s="121">
        <v>252</v>
      </c>
      <c r="W559" s="120">
        <f t="shared" si="347"/>
        <v>1.000487216</v>
      </c>
      <c r="X559" s="113">
        <f t="shared" si="359"/>
        <v>0.57331977999999995</v>
      </c>
      <c r="Y559" s="186">
        <f t="shared" si="360"/>
        <v>0</v>
      </c>
      <c r="Z559" s="125" t="str">
        <f t="shared" si="357"/>
        <v>INCORPJ=</v>
      </c>
      <c r="AA559" s="118">
        <f t="shared" si="358"/>
        <v>45250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348"/>
        <v>45221</v>
      </c>
      <c r="B560" s="113">
        <f t="shared" si="342"/>
        <v>1177.2994153</v>
      </c>
      <c r="C560" s="113">
        <f t="shared" si="354"/>
        <v>1094.61336729</v>
      </c>
      <c r="D560" s="114">
        <f t="shared" si="349"/>
        <v>6683.28</v>
      </c>
      <c r="E560" s="115">
        <f t="shared" si="364"/>
        <v>6700.66</v>
      </c>
      <c r="F560" s="116">
        <f t="shared" si="365"/>
        <v>45189</v>
      </c>
      <c r="G560" s="117">
        <f t="shared" si="343"/>
        <v>2.60051950539264E-3</v>
      </c>
      <c r="H560" s="118">
        <f t="shared" si="355"/>
        <v>45250</v>
      </c>
      <c r="I560" s="118">
        <f t="shared" si="344"/>
        <v>45250</v>
      </c>
      <c r="J560" s="119">
        <f t="shared" si="350"/>
        <v>19</v>
      </c>
      <c r="K560" s="119">
        <f t="shared" si="366"/>
        <v>1</v>
      </c>
      <c r="L560" s="8">
        <f t="shared" si="351"/>
        <v>1.0001367000000001</v>
      </c>
      <c r="M560" s="120">
        <f t="shared" si="367"/>
        <v>1.0023005599999999</v>
      </c>
      <c r="N560" s="120">
        <f t="shared" si="361"/>
        <v>1.0748683547093383</v>
      </c>
      <c r="O560" s="113">
        <f t="shared" si="363"/>
        <v>1.0750152799999999</v>
      </c>
      <c r="P560" s="113">
        <f t="shared" si="345"/>
        <v>1176.7260955199999</v>
      </c>
      <c r="Q560" s="11">
        <f t="shared" si="356"/>
        <v>0</v>
      </c>
      <c r="R560" s="30">
        <f t="shared" si="352"/>
        <v>0</v>
      </c>
      <c r="S560" s="8">
        <f t="shared" si="346"/>
        <v>0</v>
      </c>
      <c r="T560" s="122">
        <f t="shared" si="353"/>
        <v>0.13059999999999999</v>
      </c>
      <c r="U560" s="121">
        <f t="shared" si="362"/>
        <v>1</v>
      </c>
      <c r="V560" s="121">
        <v>252</v>
      </c>
      <c r="W560" s="120">
        <f t="shared" si="347"/>
        <v>1.000487216</v>
      </c>
      <c r="X560" s="113">
        <f t="shared" si="359"/>
        <v>0.57331977999999995</v>
      </c>
      <c r="Y560" s="186">
        <f t="shared" si="360"/>
        <v>0</v>
      </c>
      <c r="Z560" s="125" t="str">
        <f t="shared" si="357"/>
        <v>INCORPJ=</v>
      </c>
      <c r="AA560" s="118">
        <f t="shared" si="358"/>
        <v>45250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348"/>
        <v>45222</v>
      </c>
      <c r="B561" s="113">
        <f t="shared" si="342"/>
        <v>1177.2994153</v>
      </c>
      <c r="C561" s="113">
        <f t="shared" si="354"/>
        <v>1094.61336729</v>
      </c>
      <c r="D561" s="114">
        <f t="shared" si="349"/>
        <v>6683.28</v>
      </c>
      <c r="E561" s="115">
        <f t="shared" si="364"/>
        <v>6700.66</v>
      </c>
      <c r="F561" s="116">
        <f t="shared" si="365"/>
        <v>45189</v>
      </c>
      <c r="G561" s="117">
        <f t="shared" si="343"/>
        <v>2.60051950539264E-3</v>
      </c>
      <c r="H561" s="118">
        <f t="shared" si="355"/>
        <v>45250</v>
      </c>
      <c r="I561" s="118">
        <f t="shared" si="344"/>
        <v>45250</v>
      </c>
      <c r="J561" s="119">
        <f t="shared" si="350"/>
        <v>19</v>
      </c>
      <c r="K561" s="119">
        <f t="shared" si="366"/>
        <v>1</v>
      </c>
      <c r="L561" s="8">
        <f t="shared" si="351"/>
        <v>1.0001367000000001</v>
      </c>
      <c r="M561" s="120">
        <f t="shared" si="367"/>
        <v>1.0023005599999999</v>
      </c>
      <c r="N561" s="120">
        <f t="shared" si="361"/>
        <v>1.0748683547093383</v>
      </c>
      <c r="O561" s="113">
        <f t="shared" si="363"/>
        <v>1.0750152799999999</v>
      </c>
      <c r="P561" s="113">
        <f t="shared" si="345"/>
        <v>1176.7260955199999</v>
      </c>
      <c r="Q561" s="11">
        <f t="shared" si="356"/>
        <v>0</v>
      </c>
      <c r="R561" s="30">
        <f t="shared" si="352"/>
        <v>0</v>
      </c>
      <c r="S561" s="8">
        <f t="shared" si="346"/>
        <v>0</v>
      </c>
      <c r="T561" s="122">
        <f t="shared" si="353"/>
        <v>0.13059999999999999</v>
      </c>
      <c r="U561" s="121">
        <f t="shared" si="362"/>
        <v>1</v>
      </c>
      <c r="V561" s="121">
        <v>252</v>
      </c>
      <c r="W561" s="120">
        <f t="shared" si="347"/>
        <v>1.000487216</v>
      </c>
      <c r="X561" s="113">
        <f t="shared" si="359"/>
        <v>0.57331977999999995</v>
      </c>
      <c r="Y561" s="186">
        <f t="shared" si="360"/>
        <v>0</v>
      </c>
      <c r="Z561" s="125" t="str">
        <f t="shared" si="357"/>
        <v>INCORPJ=</v>
      </c>
      <c r="AA561" s="118">
        <f t="shared" si="358"/>
        <v>45250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348"/>
        <v>45223</v>
      </c>
      <c r="B562" s="113">
        <f t="shared" si="342"/>
        <v>1178.0340351299999</v>
      </c>
      <c r="C562" s="113">
        <f t="shared" si="354"/>
        <v>1094.61336729</v>
      </c>
      <c r="D562" s="114">
        <f t="shared" si="349"/>
        <v>6683.28</v>
      </c>
      <c r="E562" s="115">
        <f t="shared" si="364"/>
        <v>6700.66</v>
      </c>
      <c r="F562" s="116">
        <f t="shared" si="365"/>
        <v>45189</v>
      </c>
      <c r="G562" s="117">
        <f t="shared" si="343"/>
        <v>2.60051950539264E-3</v>
      </c>
      <c r="H562" s="118">
        <f t="shared" si="355"/>
        <v>45250</v>
      </c>
      <c r="I562" s="118">
        <f t="shared" si="344"/>
        <v>45250</v>
      </c>
      <c r="J562" s="119">
        <f t="shared" si="350"/>
        <v>19</v>
      </c>
      <c r="K562" s="119">
        <f t="shared" si="366"/>
        <v>2</v>
      </c>
      <c r="L562" s="8">
        <f t="shared" si="351"/>
        <v>1.0002734200000001</v>
      </c>
      <c r="M562" s="120">
        <f t="shared" si="367"/>
        <v>1.0023005599999999</v>
      </c>
      <c r="N562" s="120">
        <f t="shared" si="361"/>
        <v>1.0748683547093383</v>
      </c>
      <c r="O562" s="113">
        <f t="shared" si="363"/>
        <v>1.07516224</v>
      </c>
      <c r="P562" s="113">
        <f t="shared" si="345"/>
        <v>1176.8869599</v>
      </c>
      <c r="Q562" s="11">
        <f t="shared" si="356"/>
        <v>0</v>
      </c>
      <c r="R562" s="30">
        <f t="shared" si="352"/>
        <v>0</v>
      </c>
      <c r="S562" s="8">
        <f t="shared" si="346"/>
        <v>0</v>
      </c>
      <c r="T562" s="122">
        <f t="shared" si="353"/>
        <v>0.13059999999999999</v>
      </c>
      <c r="U562" s="121">
        <f t="shared" si="362"/>
        <v>2</v>
      </c>
      <c r="V562" s="121">
        <v>252</v>
      </c>
      <c r="W562" s="120">
        <f t="shared" si="347"/>
        <v>1.0009746690000001</v>
      </c>
      <c r="X562" s="113">
        <f t="shared" si="359"/>
        <v>1.14707523</v>
      </c>
      <c r="Y562" s="186">
        <f t="shared" si="360"/>
        <v>0</v>
      </c>
      <c r="Z562" s="125" t="str">
        <f t="shared" si="357"/>
        <v>INCORPJ=</v>
      </c>
      <c r="AA562" s="118">
        <f t="shared" si="358"/>
        <v>45250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348"/>
        <v>45224</v>
      </c>
      <c r="B563" s="113">
        <f t="shared" si="342"/>
        <v>1178.76910172</v>
      </c>
      <c r="C563" s="113">
        <f t="shared" si="354"/>
        <v>1094.61336729</v>
      </c>
      <c r="D563" s="114">
        <f t="shared" si="349"/>
        <v>6683.28</v>
      </c>
      <c r="E563" s="115">
        <f t="shared" si="364"/>
        <v>6700.66</v>
      </c>
      <c r="F563" s="116">
        <f t="shared" si="365"/>
        <v>45189</v>
      </c>
      <c r="G563" s="117">
        <f t="shared" si="343"/>
        <v>2.60051950539264E-3</v>
      </c>
      <c r="H563" s="118">
        <f t="shared" si="355"/>
        <v>45250</v>
      </c>
      <c r="I563" s="118">
        <f t="shared" si="344"/>
        <v>45250</v>
      </c>
      <c r="J563" s="119">
        <f t="shared" si="350"/>
        <v>19</v>
      </c>
      <c r="K563" s="119">
        <f t="shared" si="366"/>
        <v>3</v>
      </c>
      <c r="L563" s="8">
        <f t="shared" si="351"/>
        <v>1.00041015</v>
      </c>
      <c r="M563" s="120">
        <f t="shared" si="367"/>
        <v>1.0023005599999999</v>
      </c>
      <c r="N563" s="120">
        <f t="shared" si="361"/>
        <v>1.0748683547093383</v>
      </c>
      <c r="O563" s="113">
        <f t="shared" si="363"/>
        <v>1.0753092099999999</v>
      </c>
      <c r="P563" s="113">
        <f t="shared" si="345"/>
        <v>1177.0478352299999</v>
      </c>
      <c r="Q563" s="11">
        <f t="shared" si="356"/>
        <v>0</v>
      </c>
      <c r="R563" s="30">
        <f t="shared" si="352"/>
        <v>0</v>
      </c>
      <c r="S563" s="8">
        <f t="shared" si="346"/>
        <v>0</v>
      </c>
      <c r="T563" s="122">
        <f t="shared" si="353"/>
        <v>0.13059999999999999</v>
      </c>
      <c r="U563" s="121">
        <f t="shared" si="362"/>
        <v>3</v>
      </c>
      <c r="V563" s="121">
        <v>252</v>
      </c>
      <c r="W563" s="120">
        <f t="shared" si="347"/>
        <v>1.001462359</v>
      </c>
      <c r="X563" s="113">
        <f t="shared" si="359"/>
        <v>1.7212664900000001</v>
      </c>
      <c r="Y563" s="186">
        <f t="shared" si="360"/>
        <v>0</v>
      </c>
      <c r="Z563" s="125" t="str">
        <f t="shared" si="357"/>
        <v>INCORPJ=</v>
      </c>
      <c r="AA563" s="118">
        <f t="shared" si="358"/>
        <v>45250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348"/>
        <v>45225</v>
      </c>
      <c r="B564" s="113">
        <f t="shared" si="342"/>
        <v>1179.5046394799999</v>
      </c>
      <c r="C564" s="113">
        <f t="shared" si="354"/>
        <v>1094.61336729</v>
      </c>
      <c r="D564" s="114">
        <f t="shared" si="349"/>
        <v>6683.28</v>
      </c>
      <c r="E564" s="115">
        <f t="shared" si="364"/>
        <v>6700.66</v>
      </c>
      <c r="F564" s="116">
        <f t="shared" si="365"/>
        <v>45189</v>
      </c>
      <c r="G564" s="117">
        <f t="shared" si="343"/>
        <v>2.60051950539264E-3</v>
      </c>
      <c r="H564" s="118">
        <f t="shared" si="355"/>
        <v>45250</v>
      </c>
      <c r="I564" s="118">
        <f t="shared" si="344"/>
        <v>45250</v>
      </c>
      <c r="J564" s="119">
        <f t="shared" si="350"/>
        <v>19</v>
      </c>
      <c r="K564" s="119">
        <f t="shared" si="366"/>
        <v>4</v>
      </c>
      <c r="L564" s="8">
        <f t="shared" si="351"/>
        <v>1.00054691</v>
      </c>
      <c r="M564" s="120">
        <f t="shared" si="367"/>
        <v>1.0023005599999999</v>
      </c>
      <c r="N564" s="120">
        <f t="shared" si="361"/>
        <v>1.0748683547093383</v>
      </c>
      <c r="O564" s="113">
        <f t="shared" si="363"/>
        <v>1.07545621</v>
      </c>
      <c r="P564" s="113">
        <f t="shared" si="345"/>
        <v>1177.2087434</v>
      </c>
      <c r="Q564" s="11">
        <f t="shared" si="356"/>
        <v>0</v>
      </c>
      <c r="R564" s="30">
        <f t="shared" si="352"/>
        <v>0</v>
      </c>
      <c r="S564" s="8">
        <f t="shared" si="346"/>
        <v>0</v>
      </c>
      <c r="T564" s="122">
        <f t="shared" si="353"/>
        <v>0.13059999999999999</v>
      </c>
      <c r="U564" s="121">
        <f t="shared" si="362"/>
        <v>4</v>
      </c>
      <c r="V564" s="121">
        <v>252</v>
      </c>
      <c r="W564" s="120">
        <f t="shared" si="347"/>
        <v>1.001950288</v>
      </c>
      <c r="X564" s="113">
        <f t="shared" si="359"/>
        <v>2.2958960799999999</v>
      </c>
      <c r="Y564" s="186">
        <f t="shared" si="360"/>
        <v>0</v>
      </c>
      <c r="Z564" s="125" t="str">
        <f t="shared" si="357"/>
        <v>INCORPJ=</v>
      </c>
      <c r="AA564" s="118">
        <f t="shared" si="358"/>
        <v>45250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348"/>
        <v>45226</v>
      </c>
      <c r="B565" s="113">
        <f t="shared" si="342"/>
        <v>1180.24063523</v>
      </c>
      <c r="C565" s="113">
        <f t="shared" si="354"/>
        <v>1094.61336729</v>
      </c>
      <c r="D565" s="114">
        <f t="shared" si="349"/>
        <v>6683.28</v>
      </c>
      <c r="E565" s="115">
        <f t="shared" si="364"/>
        <v>6700.66</v>
      </c>
      <c r="F565" s="116">
        <f t="shared" si="365"/>
        <v>45189</v>
      </c>
      <c r="G565" s="117">
        <f t="shared" si="343"/>
        <v>2.60051950539264E-3</v>
      </c>
      <c r="H565" s="118">
        <f t="shared" si="355"/>
        <v>45250</v>
      </c>
      <c r="I565" s="118">
        <f t="shared" si="344"/>
        <v>45250</v>
      </c>
      <c r="J565" s="119">
        <f t="shared" si="350"/>
        <v>19</v>
      </c>
      <c r="K565" s="119">
        <f t="shared" si="366"/>
        <v>5</v>
      </c>
      <c r="L565" s="8">
        <f t="shared" si="351"/>
        <v>1.00068369</v>
      </c>
      <c r="M565" s="120">
        <f t="shared" si="367"/>
        <v>1.0023005599999999</v>
      </c>
      <c r="N565" s="120">
        <f t="shared" si="361"/>
        <v>1.0748683547093383</v>
      </c>
      <c r="O565" s="113">
        <f t="shared" si="363"/>
        <v>1.07560323</v>
      </c>
      <c r="P565" s="113">
        <f t="shared" si="345"/>
        <v>1177.3696734499999</v>
      </c>
      <c r="Q565" s="11">
        <f t="shared" si="356"/>
        <v>0</v>
      </c>
      <c r="R565" s="30">
        <f t="shared" si="352"/>
        <v>0</v>
      </c>
      <c r="S565" s="8">
        <f t="shared" si="346"/>
        <v>0</v>
      </c>
      <c r="T565" s="122">
        <f t="shared" si="353"/>
        <v>0.13059999999999999</v>
      </c>
      <c r="U565" s="121">
        <f t="shared" si="362"/>
        <v>5</v>
      </c>
      <c r="V565" s="121">
        <v>252</v>
      </c>
      <c r="W565" s="120">
        <f t="shared" si="347"/>
        <v>1.002438454</v>
      </c>
      <c r="X565" s="113">
        <f t="shared" si="359"/>
        <v>2.87096178</v>
      </c>
      <c r="Y565" s="186">
        <f t="shared" si="360"/>
        <v>0</v>
      </c>
      <c r="Z565" s="125" t="str">
        <f t="shared" si="357"/>
        <v>INCORPJ=</v>
      </c>
      <c r="AA565" s="118">
        <f t="shared" si="358"/>
        <v>45250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348"/>
        <v>45227</v>
      </c>
      <c r="B566" s="113">
        <f t="shared" si="342"/>
        <v>1180.97707818</v>
      </c>
      <c r="C566" s="113">
        <f t="shared" si="354"/>
        <v>1094.61336729</v>
      </c>
      <c r="D566" s="114">
        <f t="shared" si="349"/>
        <v>6683.28</v>
      </c>
      <c r="E566" s="115">
        <f t="shared" si="364"/>
        <v>6700.66</v>
      </c>
      <c r="F566" s="116">
        <f t="shared" si="365"/>
        <v>45189</v>
      </c>
      <c r="G566" s="117">
        <f t="shared" si="343"/>
        <v>2.60051950539264E-3</v>
      </c>
      <c r="H566" s="118">
        <f t="shared" si="355"/>
        <v>45250</v>
      </c>
      <c r="I566" s="118">
        <f t="shared" si="344"/>
        <v>45250</v>
      </c>
      <c r="J566" s="119">
        <f t="shared" si="350"/>
        <v>19</v>
      </c>
      <c r="K566" s="119">
        <f t="shared" si="366"/>
        <v>6</v>
      </c>
      <c r="L566" s="8">
        <f t="shared" si="351"/>
        <v>1.00082048</v>
      </c>
      <c r="M566" s="120">
        <f t="shared" si="367"/>
        <v>1.0023005599999999</v>
      </c>
      <c r="N566" s="120">
        <f t="shared" si="361"/>
        <v>1.0748683547093383</v>
      </c>
      <c r="O566" s="113">
        <f t="shared" si="363"/>
        <v>1.07575026</v>
      </c>
      <c r="P566" s="113">
        <f t="shared" si="345"/>
        <v>1177.5306144599999</v>
      </c>
      <c r="Q566" s="11">
        <f t="shared" si="356"/>
        <v>0</v>
      </c>
      <c r="R566" s="30">
        <f t="shared" si="352"/>
        <v>0</v>
      </c>
      <c r="S566" s="8">
        <f t="shared" si="346"/>
        <v>0</v>
      </c>
      <c r="T566" s="122">
        <f t="shared" si="353"/>
        <v>0.13059999999999999</v>
      </c>
      <c r="U566" s="121">
        <f t="shared" si="362"/>
        <v>6</v>
      </c>
      <c r="V566" s="121">
        <v>252</v>
      </c>
      <c r="W566" s="120">
        <f t="shared" si="347"/>
        <v>1.0029268570000001</v>
      </c>
      <c r="X566" s="113">
        <f t="shared" si="359"/>
        <v>3.4464637200000001</v>
      </c>
      <c r="Y566" s="186">
        <f t="shared" si="360"/>
        <v>0</v>
      </c>
      <c r="Z566" s="125" t="str">
        <f t="shared" si="357"/>
        <v>INCORPJ=</v>
      </c>
      <c r="AA566" s="118">
        <f t="shared" si="358"/>
        <v>45250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348"/>
        <v>45228</v>
      </c>
      <c r="B567" s="113">
        <f t="shared" si="342"/>
        <v>1180.97707818</v>
      </c>
      <c r="C567" s="113">
        <f t="shared" si="354"/>
        <v>1094.61336729</v>
      </c>
      <c r="D567" s="114">
        <f t="shared" si="349"/>
        <v>6683.28</v>
      </c>
      <c r="E567" s="115">
        <f t="shared" si="364"/>
        <v>6700.66</v>
      </c>
      <c r="F567" s="116">
        <f t="shared" si="365"/>
        <v>45189</v>
      </c>
      <c r="G567" s="117">
        <f t="shared" si="343"/>
        <v>2.60051950539264E-3</v>
      </c>
      <c r="H567" s="118">
        <f t="shared" si="355"/>
        <v>45250</v>
      </c>
      <c r="I567" s="118">
        <f t="shared" si="344"/>
        <v>45250</v>
      </c>
      <c r="J567" s="119">
        <f t="shared" si="350"/>
        <v>19</v>
      </c>
      <c r="K567" s="119">
        <f t="shared" si="366"/>
        <v>6</v>
      </c>
      <c r="L567" s="8">
        <f t="shared" si="351"/>
        <v>1.00082048</v>
      </c>
      <c r="M567" s="120">
        <f t="shared" si="367"/>
        <v>1.0023005599999999</v>
      </c>
      <c r="N567" s="120">
        <f t="shared" si="361"/>
        <v>1.0748683547093383</v>
      </c>
      <c r="O567" s="113">
        <f t="shared" si="363"/>
        <v>1.07575026</v>
      </c>
      <c r="P567" s="113">
        <f t="shared" si="345"/>
        <v>1177.5306144599999</v>
      </c>
      <c r="Q567" s="11">
        <f t="shared" si="356"/>
        <v>0</v>
      </c>
      <c r="R567" s="30">
        <f t="shared" si="352"/>
        <v>0</v>
      </c>
      <c r="S567" s="8">
        <f t="shared" si="346"/>
        <v>0</v>
      </c>
      <c r="T567" s="122">
        <f t="shared" si="353"/>
        <v>0.13059999999999999</v>
      </c>
      <c r="U567" s="121">
        <f t="shared" si="362"/>
        <v>6</v>
      </c>
      <c r="V567" s="121">
        <v>252</v>
      </c>
      <c r="W567" s="120">
        <f t="shared" si="347"/>
        <v>1.0029268570000001</v>
      </c>
      <c r="X567" s="113">
        <f t="shared" si="359"/>
        <v>3.4464637200000001</v>
      </c>
      <c r="Y567" s="186">
        <f t="shared" si="360"/>
        <v>0</v>
      </c>
      <c r="Z567" s="125" t="str">
        <f t="shared" si="357"/>
        <v>INCORPJ=</v>
      </c>
      <c r="AA567" s="118">
        <f t="shared" si="358"/>
        <v>45250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348"/>
        <v>45229</v>
      </c>
      <c r="B568" s="113">
        <f t="shared" si="342"/>
        <v>1180.97707818</v>
      </c>
      <c r="C568" s="113">
        <f t="shared" si="354"/>
        <v>1094.61336729</v>
      </c>
      <c r="D568" s="114">
        <f t="shared" si="349"/>
        <v>6683.28</v>
      </c>
      <c r="E568" s="115">
        <f t="shared" si="364"/>
        <v>6700.66</v>
      </c>
      <c r="F568" s="116">
        <f t="shared" si="365"/>
        <v>45189</v>
      </c>
      <c r="G568" s="117">
        <f t="shared" si="343"/>
        <v>2.60051950539264E-3</v>
      </c>
      <c r="H568" s="118">
        <f t="shared" si="355"/>
        <v>45250</v>
      </c>
      <c r="I568" s="118">
        <f t="shared" si="344"/>
        <v>45250</v>
      </c>
      <c r="J568" s="119">
        <f t="shared" si="350"/>
        <v>19</v>
      </c>
      <c r="K568" s="119">
        <f t="shared" si="366"/>
        <v>6</v>
      </c>
      <c r="L568" s="8">
        <f t="shared" si="351"/>
        <v>1.00082048</v>
      </c>
      <c r="M568" s="120">
        <f t="shared" si="367"/>
        <v>1.0023005599999999</v>
      </c>
      <c r="N568" s="120">
        <f t="shared" si="361"/>
        <v>1.0748683547093383</v>
      </c>
      <c r="O568" s="113">
        <f t="shared" si="363"/>
        <v>1.07575026</v>
      </c>
      <c r="P568" s="113">
        <f t="shared" si="345"/>
        <v>1177.5306144599999</v>
      </c>
      <c r="Q568" s="11">
        <f t="shared" si="356"/>
        <v>0</v>
      </c>
      <c r="R568" s="30">
        <f t="shared" si="352"/>
        <v>0</v>
      </c>
      <c r="S568" s="8">
        <f t="shared" si="346"/>
        <v>0</v>
      </c>
      <c r="T568" s="122">
        <f t="shared" si="353"/>
        <v>0.13059999999999999</v>
      </c>
      <c r="U568" s="121">
        <f t="shared" si="362"/>
        <v>6</v>
      </c>
      <c r="V568" s="121">
        <v>252</v>
      </c>
      <c r="W568" s="120">
        <f t="shared" si="347"/>
        <v>1.0029268570000001</v>
      </c>
      <c r="X568" s="113">
        <f t="shared" si="359"/>
        <v>3.4464637200000001</v>
      </c>
      <c r="Y568" s="186">
        <f t="shared" si="360"/>
        <v>0</v>
      </c>
      <c r="Z568" s="125" t="str">
        <f t="shared" si="357"/>
        <v>INCORPJ=</v>
      </c>
      <c r="AA568" s="118">
        <f t="shared" si="358"/>
        <v>45250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348"/>
        <v>45230</v>
      </c>
      <c r="B569" s="113">
        <f t="shared" si="342"/>
        <v>1181.7139927399999</v>
      </c>
      <c r="C569" s="113">
        <f t="shared" si="354"/>
        <v>1094.61336729</v>
      </c>
      <c r="D569" s="114">
        <f t="shared" si="349"/>
        <v>6683.28</v>
      </c>
      <c r="E569" s="115">
        <f t="shared" si="364"/>
        <v>6700.66</v>
      </c>
      <c r="F569" s="116">
        <f t="shared" si="365"/>
        <v>45189</v>
      </c>
      <c r="G569" s="117">
        <f t="shared" si="343"/>
        <v>2.60051950539264E-3</v>
      </c>
      <c r="H569" s="118">
        <f t="shared" si="355"/>
        <v>45250</v>
      </c>
      <c r="I569" s="118">
        <f t="shared" si="344"/>
        <v>45250</v>
      </c>
      <c r="J569" s="119">
        <f t="shared" si="350"/>
        <v>19</v>
      </c>
      <c r="K569" s="119">
        <f t="shared" si="366"/>
        <v>7</v>
      </c>
      <c r="L569" s="8">
        <f t="shared" si="351"/>
        <v>1.0009573</v>
      </c>
      <c r="M569" s="120">
        <f t="shared" si="367"/>
        <v>1.0023005599999999</v>
      </c>
      <c r="N569" s="120">
        <f t="shared" si="361"/>
        <v>1.0748683547093383</v>
      </c>
      <c r="O569" s="113">
        <f t="shared" si="363"/>
        <v>1.0758973199999999</v>
      </c>
      <c r="P569" s="113">
        <f t="shared" si="345"/>
        <v>1177.6915882999999</v>
      </c>
      <c r="Q569" s="11">
        <f t="shared" si="356"/>
        <v>0</v>
      </c>
      <c r="R569" s="30">
        <f t="shared" si="352"/>
        <v>0</v>
      </c>
      <c r="S569" s="8">
        <f t="shared" si="346"/>
        <v>0</v>
      </c>
      <c r="T569" s="122">
        <f t="shared" si="353"/>
        <v>0.13059999999999999</v>
      </c>
      <c r="U569" s="121">
        <f t="shared" si="362"/>
        <v>7</v>
      </c>
      <c r="V569" s="121">
        <v>252</v>
      </c>
      <c r="W569" s="120">
        <f t="shared" si="347"/>
        <v>1.0034154989999999</v>
      </c>
      <c r="X569" s="113">
        <f t="shared" si="359"/>
        <v>4.0224044399999999</v>
      </c>
      <c r="Y569" s="186">
        <f t="shared" si="360"/>
        <v>0</v>
      </c>
      <c r="Z569" s="125" t="str">
        <f t="shared" si="357"/>
        <v>INCORPJ=</v>
      </c>
      <c r="AA569" s="118">
        <f t="shared" si="358"/>
        <v>45250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348"/>
        <v>45231</v>
      </c>
      <c r="B570" s="113">
        <f t="shared" si="342"/>
        <v>1182.4513669199998</v>
      </c>
      <c r="C570" s="113">
        <f t="shared" si="354"/>
        <v>1094.61336729</v>
      </c>
      <c r="D570" s="114">
        <f t="shared" si="349"/>
        <v>6683.28</v>
      </c>
      <c r="E570" s="115">
        <f t="shared" si="364"/>
        <v>6700.66</v>
      </c>
      <c r="F570" s="116">
        <f t="shared" si="365"/>
        <v>45189</v>
      </c>
      <c r="G570" s="117">
        <f t="shared" si="343"/>
        <v>2.60051950539264E-3</v>
      </c>
      <c r="H570" s="118">
        <f t="shared" si="355"/>
        <v>45250</v>
      </c>
      <c r="I570" s="118">
        <f t="shared" si="344"/>
        <v>45250</v>
      </c>
      <c r="J570" s="119">
        <f t="shared" si="350"/>
        <v>19</v>
      </c>
      <c r="K570" s="119">
        <f t="shared" si="366"/>
        <v>8</v>
      </c>
      <c r="L570" s="8">
        <f t="shared" si="351"/>
        <v>1.00109413</v>
      </c>
      <c r="M570" s="120">
        <f t="shared" si="367"/>
        <v>1.0023005599999999</v>
      </c>
      <c r="N570" s="120">
        <f t="shared" si="361"/>
        <v>1.0748683547093383</v>
      </c>
      <c r="O570" s="113">
        <f t="shared" si="363"/>
        <v>1.0760444</v>
      </c>
      <c r="P570" s="113">
        <f t="shared" si="345"/>
        <v>1177.8525840299999</v>
      </c>
      <c r="Q570" s="11">
        <f t="shared" si="356"/>
        <v>0</v>
      </c>
      <c r="R570" s="30">
        <f t="shared" si="352"/>
        <v>0</v>
      </c>
      <c r="S570" s="8">
        <f t="shared" si="346"/>
        <v>0</v>
      </c>
      <c r="T570" s="122">
        <f t="shared" si="353"/>
        <v>0.13059999999999999</v>
      </c>
      <c r="U570" s="121">
        <f t="shared" si="362"/>
        <v>8</v>
      </c>
      <c r="V570" s="121">
        <v>252</v>
      </c>
      <c r="W570" s="120">
        <f t="shared" si="347"/>
        <v>1.003904379</v>
      </c>
      <c r="X570" s="113">
        <f t="shared" si="359"/>
        <v>4.5987828899999998</v>
      </c>
      <c r="Y570" s="186">
        <f t="shared" si="360"/>
        <v>0</v>
      </c>
      <c r="Z570" s="125" t="str">
        <f t="shared" si="357"/>
        <v>INCORPJ=</v>
      </c>
      <c r="AA570" s="118">
        <f t="shared" si="358"/>
        <v>45250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348"/>
        <v>45232</v>
      </c>
      <c r="B571" s="113">
        <f t="shared" si="342"/>
        <v>1183.18918988</v>
      </c>
      <c r="C571" s="113">
        <f t="shared" si="354"/>
        <v>1094.61336729</v>
      </c>
      <c r="D571" s="114">
        <f t="shared" si="349"/>
        <v>6683.28</v>
      </c>
      <c r="E571" s="115">
        <f t="shared" si="364"/>
        <v>6700.66</v>
      </c>
      <c r="F571" s="116">
        <f t="shared" si="365"/>
        <v>45189</v>
      </c>
      <c r="G571" s="117">
        <f t="shared" si="343"/>
        <v>2.60051950539264E-3</v>
      </c>
      <c r="H571" s="118">
        <f t="shared" si="355"/>
        <v>45250</v>
      </c>
      <c r="I571" s="118">
        <f t="shared" si="344"/>
        <v>45250</v>
      </c>
      <c r="J571" s="119">
        <f t="shared" si="350"/>
        <v>19</v>
      </c>
      <c r="K571" s="119">
        <f t="shared" si="366"/>
        <v>9</v>
      </c>
      <c r="L571" s="8">
        <f t="shared" si="351"/>
        <v>1.0012309800000001</v>
      </c>
      <c r="M571" s="120">
        <f t="shared" si="367"/>
        <v>1.0023005599999999</v>
      </c>
      <c r="N571" s="120">
        <f t="shared" si="361"/>
        <v>1.0748683547093383</v>
      </c>
      <c r="O571" s="113">
        <f t="shared" si="363"/>
        <v>1.07619149</v>
      </c>
      <c r="P571" s="113">
        <f t="shared" si="345"/>
        <v>1178.01359071</v>
      </c>
      <c r="Q571" s="11">
        <f t="shared" si="356"/>
        <v>0</v>
      </c>
      <c r="R571" s="30">
        <f t="shared" si="352"/>
        <v>0</v>
      </c>
      <c r="S571" s="8">
        <f t="shared" si="346"/>
        <v>0</v>
      </c>
      <c r="T571" s="122">
        <f t="shared" si="353"/>
        <v>0.13059999999999999</v>
      </c>
      <c r="U571" s="121">
        <f t="shared" si="362"/>
        <v>9</v>
      </c>
      <c r="V571" s="121">
        <v>252</v>
      </c>
      <c r="W571" s="120">
        <f t="shared" si="347"/>
        <v>1.0043934969999999</v>
      </c>
      <c r="X571" s="113">
        <f t="shared" si="359"/>
        <v>5.1755991699999999</v>
      </c>
      <c r="Y571" s="186">
        <f t="shared" si="360"/>
        <v>0</v>
      </c>
      <c r="Z571" s="125" t="str">
        <f t="shared" si="357"/>
        <v>INCORPJ=</v>
      </c>
      <c r="AA571" s="118">
        <f t="shared" si="358"/>
        <v>45250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348"/>
        <v>45233</v>
      </c>
      <c r="B572" s="113">
        <f t="shared" si="342"/>
        <v>1183.18918988</v>
      </c>
      <c r="C572" s="113">
        <f t="shared" si="354"/>
        <v>1094.61336729</v>
      </c>
      <c r="D572" s="114">
        <f t="shared" si="349"/>
        <v>6683.28</v>
      </c>
      <c r="E572" s="115">
        <f t="shared" si="364"/>
        <v>6700.66</v>
      </c>
      <c r="F572" s="116">
        <f t="shared" si="365"/>
        <v>45189</v>
      </c>
      <c r="G572" s="117">
        <f t="shared" si="343"/>
        <v>2.60051950539264E-3</v>
      </c>
      <c r="H572" s="118">
        <f t="shared" si="355"/>
        <v>45250</v>
      </c>
      <c r="I572" s="118">
        <f t="shared" si="344"/>
        <v>45250</v>
      </c>
      <c r="J572" s="119">
        <f t="shared" si="350"/>
        <v>19</v>
      </c>
      <c r="K572" s="119">
        <f t="shared" si="366"/>
        <v>9</v>
      </c>
      <c r="L572" s="8">
        <f t="shared" si="351"/>
        <v>1.0012309800000001</v>
      </c>
      <c r="M572" s="120">
        <f t="shared" si="367"/>
        <v>1.0023005599999999</v>
      </c>
      <c r="N572" s="120">
        <f t="shared" si="361"/>
        <v>1.0748683547093383</v>
      </c>
      <c r="O572" s="113">
        <f t="shared" si="363"/>
        <v>1.07619149</v>
      </c>
      <c r="P572" s="113">
        <f t="shared" si="345"/>
        <v>1178.01359071</v>
      </c>
      <c r="Q572" s="11">
        <f t="shared" si="356"/>
        <v>0</v>
      </c>
      <c r="R572" s="30">
        <f t="shared" si="352"/>
        <v>0</v>
      </c>
      <c r="S572" s="8">
        <f t="shared" si="346"/>
        <v>0</v>
      </c>
      <c r="T572" s="122">
        <f t="shared" si="353"/>
        <v>0.13059999999999999</v>
      </c>
      <c r="U572" s="121">
        <f t="shared" si="362"/>
        <v>9</v>
      </c>
      <c r="V572" s="121">
        <v>252</v>
      </c>
      <c r="W572" s="120">
        <f t="shared" si="347"/>
        <v>1.0043934969999999</v>
      </c>
      <c r="X572" s="113">
        <f t="shared" si="359"/>
        <v>5.1755991699999999</v>
      </c>
      <c r="Y572" s="186">
        <f t="shared" si="360"/>
        <v>0</v>
      </c>
      <c r="Z572" s="125" t="str">
        <f t="shared" si="357"/>
        <v>INCORPJ=</v>
      </c>
      <c r="AA572" s="118">
        <f t="shared" si="358"/>
        <v>45250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348"/>
        <v>45234</v>
      </c>
      <c r="B573" s="113">
        <f t="shared" si="342"/>
        <v>1183.92748375</v>
      </c>
      <c r="C573" s="113">
        <f t="shared" si="354"/>
        <v>1094.61336729</v>
      </c>
      <c r="D573" s="114">
        <f t="shared" si="349"/>
        <v>6683.28</v>
      </c>
      <c r="E573" s="115">
        <f t="shared" si="364"/>
        <v>6700.66</v>
      </c>
      <c r="F573" s="116">
        <f t="shared" si="365"/>
        <v>45189</v>
      </c>
      <c r="G573" s="117">
        <f t="shared" si="343"/>
        <v>2.60051950539264E-3</v>
      </c>
      <c r="H573" s="118">
        <f t="shared" si="355"/>
        <v>45250</v>
      </c>
      <c r="I573" s="118">
        <f t="shared" si="344"/>
        <v>45250</v>
      </c>
      <c r="J573" s="119">
        <f t="shared" si="350"/>
        <v>19</v>
      </c>
      <c r="K573" s="119">
        <f t="shared" si="366"/>
        <v>10</v>
      </c>
      <c r="L573" s="8">
        <f t="shared" si="351"/>
        <v>1.0013678500000001</v>
      </c>
      <c r="M573" s="120">
        <f t="shared" si="367"/>
        <v>1.0023005599999999</v>
      </c>
      <c r="N573" s="120">
        <f t="shared" si="361"/>
        <v>1.0748683547093383</v>
      </c>
      <c r="O573" s="113">
        <f t="shared" si="363"/>
        <v>1.0763386100000001</v>
      </c>
      <c r="P573" s="113">
        <f t="shared" si="345"/>
        <v>1178.17463023</v>
      </c>
      <c r="Q573" s="11">
        <f t="shared" si="356"/>
        <v>0</v>
      </c>
      <c r="R573" s="30">
        <f t="shared" si="352"/>
        <v>0</v>
      </c>
      <c r="S573" s="8">
        <f t="shared" si="346"/>
        <v>0</v>
      </c>
      <c r="T573" s="122">
        <f t="shared" si="353"/>
        <v>0.13059999999999999</v>
      </c>
      <c r="U573" s="121">
        <f t="shared" si="362"/>
        <v>10</v>
      </c>
      <c r="V573" s="121">
        <v>252</v>
      </c>
      <c r="W573" s="120">
        <f t="shared" si="347"/>
        <v>1.004882853</v>
      </c>
      <c r="X573" s="113">
        <f t="shared" si="359"/>
        <v>5.7528535200000004</v>
      </c>
      <c r="Y573" s="186">
        <f t="shared" si="360"/>
        <v>0</v>
      </c>
      <c r="Z573" s="125" t="str">
        <f t="shared" si="357"/>
        <v>INCORPJ=</v>
      </c>
      <c r="AA573" s="118">
        <f t="shared" si="358"/>
        <v>45250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348"/>
        <v>45235</v>
      </c>
      <c r="B574" s="113">
        <f t="shared" si="342"/>
        <v>1183.92748375</v>
      </c>
      <c r="C574" s="113">
        <f t="shared" si="354"/>
        <v>1094.61336729</v>
      </c>
      <c r="D574" s="114">
        <f t="shared" si="349"/>
        <v>6683.28</v>
      </c>
      <c r="E574" s="115">
        <f t="shared" si="364"/>
        <v>6700.66</v>
      </c>
      <c r="F574" s="116">
        <f t="shared" si="365"/>
        <v>45189</v>
      </c>
      <c r="G574" s="117">
        <f t="shared" si="343"/>
        <v>2.60051950539264E-3</v>
      </c>
      <c r="H574" s="118">
        <f t="shared" si="355"/>
        <v>45250</v>
      </c>
      <c r="I574" s="118">
        <f t="shared" si="344"/>
        <v>45250</v>
      </c>
      <c r="J574" s="119">
        <f t="shared" si="350"/>
        <v>19</v>
      </c>
      <c r="K574" s="119">
        <f t="shared" si="366"/>
        <v>10</v>
      </c>
      <c r="L574" s="8">
        <f t="shared" si="351"/>
        <v>1.0013678500000001</v>
      </c>
      <c r="M574" s="120">
        <f t="shared" si="367"/>
        <v>1.0023005599999999</v>
      </c>
      <c r="N574" s="120">
        <f t="shared" si="361"/>
        <v>1.0748683547093383</v>
      </c>
      <c r="O574" s="113">
        <f t="shared" si="363"/>
        <v>1.0763386100000001</v>
      </c>
      <c r="P574" s="113">
        <f t="shared" si="345"/>
        <v>1178.17463023</v>
      </c>
      <c r="Q574" s="11">
        <f t="shared" si="356"/>
        <v>0</v>
      </c>
      <c r="R574" s="30">
        <f t="shared" si="352"/>
        <v>0</v>
      </c>
      <c r="S574" s="8">
        <f t="shared" si="346"/>
        <v>0</v>
      </c>
      <c r="T574" s="122">
        <f t="shared" si="353"/>
        <v>0.13059999999999999</v>
      </c>
      <c r="U574" s="121">
        <f t="shared" si="362"/>
        <v>10</v>
      </c>
      <c r="V574" s="121">
        <v>252</v>
      </c>
      <c r="W574" s="120">
        <f t="shared" si="347"/>
        <v>1.004882853</v>
      </c>
      <c r="X574" s="113">
        <f t="shared" si="359"/>
        <v>5.7528535200000004</v>
      </c>
      <c r="Y574" s="186">
        <f t="shared" si="360"/>
        <v>0</v>
      </c>
      <c r="Z574" s="125" t="str">
        <f t="shared" si="357"/>
        <v>INCORPJ=</v>
      </c>
      <c r="AA574" s="118">
        <f t="shared" si="358"/>
        <v>45250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348"/>
        <v>45236</v>
      </c>
      <c r="B575" s="113">
        <f t="shared" si="342"/>
        <v>1183.92748375</v>
      </c>
      <c r="C575" s="113">
        <f t="shared" si="354"/>
        <v>1094.61336729</v>
      </c>
      <c r="D575" s="114">
        <f t="shared" si="349"/>
        <v>6683.28</v>
      </c>
      <c r="E575" s="115">
        <f t="shared" si="364"/>
        <v>6700.66</v>
      </c>
      <c r="F575" s="116">
        <f t="shared" si="365"/>
        <v>45189</v>
      </c>
      <c r="G575" s="117">
        <f t="shared" si="343"/>
        <v>2.60051950539264E-3</v>
      </c>
      <c r="H575" s="118">
        <f t="shared" si="355"/>
        <v>45250</v>
      </c>
      <c r="I575" s="118">
        <f t="shared" si="344"/>
        <v>45250</v>
      </c>
      <c r="J575" s="119">
        <f t="shared" si="350"/>
        <v>19</v>
      </c>
      <c r="K575" s="119">
        <f t="shared" si="366"/>
        <v>10</v>
      </c>
      <c r="L575" s="8">
        <f t="shared" si="351"/>
        <v>1.0013678500000001</v>
      </c>
      <c r="M575" s="120">
        <f t="shared" si="367"/>
        <v>1.0023005599999999</v>
      </c>
      <c r="N575" s="120">
        <f t="shared" si="361"/>
        <v>1.0748683547093383</v>
      </c>
      <c r="O575" s="113">
        <f t="shared" si="363"/>
        <v>1.0763386100000001</v>
      </c>
      <c r="P575" s="113">
        <f t="shared" si="345"/>
        <v>1178.17463023</v>
      </c>
      <c r="Q575" s="11">
        <f t="shared" si="356"/>
        <v>0</v>
      </c>
      <c r="R575" s="30">
        <f t="shared" si="352"/>
        <v>0</v>
      </c>
      <c r="S575" s="8">
        <f t="shared" si="346"/>
        <v>0</v>
      </c>
      <c r="T575" s="122">
        <f t="shared" si="353"/>
        <v>0.13059999999999999</v>
      </c>
      <c r="U575" s="121">
        <f t="shared" si="362"/>
        <v>10</v>
      </c>
      <c r="V575" s="121">
        <v>252</v>
      </c>
      <c r="W575" s="120">
        <f t="shared" si="347"/>
        <v>1.004882853</v>
      </c>
      <c r="X575" s="113">
        <f t="shared" si="359"/>
        <v>5.7528535200000004</v>
      </c>
      <c r="Y575" s="186">
        <f t="shared" si="360"/>
        <v>0</v>
      </c>
      <c r="Z575" s="125" t="str">
        <f t="shared" si="357"/>
        <v>INCORPJ=</v>
      </c>
      <c r="AA575" s="118">
        <f t="shared" si="358"/>
        <v>45250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348"/>
        <v>45237</v>
      </c>
      <c r="B576" s="113">
        <f t="shared" si="342"/>
        <v>1184.66623886</v>
      </c>
      <c r="C576" s="113">
        <f t="shared" si="354"/>
        <v>1094.61336729</v>
      </c>
      <c r="D576" s="114">
        <f t="shared" si="349"/>
        <v>6683.28</v>
      </c>
      <c r="E576" s="115">
        <f t="shared" si="364"/>
        <v>6700.66</v>
      </c>
      <c r="F576" s="116">
        <f t="shared" si="365"/>
        <v>45189</v>
      </c>
      <c r="G576" s="117">
        <f t="shared" si="343"/>
        <v>2.60051950539264E-3</v>
      </c>
      <c r="H576" s="118">
        <f t="shared" si="355"/>
        <v>45250</v>
      </c>
      <c r="I576" s="118">
        <f t="shared" si="344"/>
        <v>45250</v>
      </c>
      <c r="J576" s="119">
        <f t="shared" si="350"/>
        <v>19</v>
      </c>
      <c r="K576" s="119">
        <f t="shared" si="366"/>
        <v>11</v>
      </c>
      <c r="L576" s="8">
        <f t="shared" si="351"/>
        <v>1.0015047399999999</v>
      </c>
      <c r="M576" s="120">
        <f t="shared" si="367"/>
        <v>1.0023005599999999</v>
      </c>
      <c r="N576" s="120">
        <f t="shared" si="361"/>
        <v>1.0748683547093383</v>
      </c>
      <c r="O576" s="113">
        <f t="shared" si="363"/>
        <v>1.07648575</v>
      </c>
      <c r="P576" s="113">
        <f t="shared" si="345"/>
        <v>1178.3356916400001</v>
      </c>
      <c r="Q576" s="11">
        <f t="shared" si="356"/>
        <v>0</v>
      </c>
      <c r="R576" s="30">
        <f t="shared" si="352"/>
        <v>0</v>
      </c>
      <c r="S576" s="8">
        <f t="shared" si="346"/>
        <v>0</v>
      </c>
      <c r="T576" s="122">
        <f t="shared" si="353"/>
        <v>0.13059999999999999</v>
      </c>
      <c r="U576" s="121">
        <f t="shared" si="362"/>
        <v>11</v>
      </c>
      <c r="V576" s="121">
        <v>252</v>
      </c>
      <c r="W576" s="120">
        <f t="shared" si="347"/>
        <v>1.0053724479999999</v>
      </c>
      <c r="X576" s="113">
        <f t="shared" si="359"/>
        <v>6.3305472199999997</v>
      </c>
      <c r="Y576" s="186">
        <f t="shared" si="360"/>
        <v>0</v>
      </c>
      <c r="Z576" s="125" t="str">
        <f t="shared" si="357"/>
        <v>INCORPJ=</v>
      </c>
      <c r="AA576" s="118">
        <f t="shared" si="358"/>
        <v>45250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348"/>
        <v>45238</v>
      </c>
      <c r="B577" s="113">
        <f t="shared" si="342"/>
        <v>1185.40544318</v>
      </c>
      <c r="C577" s="113">
        <f t="shared" si="354"/>
        <v>1094.61336729</v>
      </c>
      <c r="D577" s="114">
        <f t="shared" si="349"/>
        <v>6683.28</v>
      </c>
      <c r="E577" s="115">
        <f t="shared" si="364"/>
        <v>6700.66</v>
      </c>
      <c r="F577" s="116">
        <f t="shared" si="365"/>
        <v>45189</v>
      </c>
      <c r="G577" s="117">
        <f t="shared" si="343"/>
        <v>2.60051950539264E-3</v>
      </c>
      <c r="H577" s="118">
        <f t="shared" si="355"/>
        <v>45250</v>
      </c>
      <c r="I577" s="118">
        <f t="shared" si="344"/>
        <v>45250</v>
      </c>
      <c r="J577" s="119">
        <f t="shared" si="350"/>
        <v>19</v>
      </c>
      <c r="K577" s="119">
        <f t="shared" si="366"/>
        <v>12</v>
      </c>
      <c r="L577" s="8">
        <f t="shared" si="351"/>
        <v>1.0016416400000001</v>
      </c>
      <c r="M577" s="120">
        <f t="shared" si="367"/>
        <v>1.0023005599999999</v>
      </c>
      <c r="N577" s="120">
        <f t="shared" si="361"/>
        <v>1.0748683547093383</v>
      </c>
      <c r="O577" s="113">
        <f t="shared" si="363"/>
        <v>1.0766328999999999</v>
      </c>
      <c r="P577" s="113">
        <f t="shared" si="345"/>
        <v>1178.496764</v>
      </c>
      <c r="Q577" s="11">
        <f t="shared" si="356"/>
        <v>0</v>
      </c>
      <c r="R577" s="30">
        <f t="shared" si="352"/>
        <v>0</v>
      </c>
      <c r="S577" s="8">
        <f t="shared" si="346"/>
        <v>0</v>
      </c>
      <c r="T577" s="122">
        <f t="shared" si="353"/>
        <v>0.13059999999999999</v>
      </c>
      <c r="U577" s="121">
        <f t="shared" si="362"/>
        <v>12</v>
      </c>
      <c r="V577" s="121">
        <v>252</v>
      </c>
      <c r="W577" s="120">
        <f t="shared" si="347"/>
        <v>1.005862281</v>
      </c>
      <c r="X577" s="113">
        <f t="shared" si="359"/>
        <v>6.90867918</v>
      </c>
      <c r="Y577" s="186">
        <f t="shared" si="360"/>
        <v>0</v>
      </c>
      <c r="Z577" s="125" t="str">
        <f t="shared" si="357"/>
        <v>INCORPJ=</v>
      </c>
      <c r="AA577" s="118">
        <f t="shared" si="358"/>
        <v>45250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348"/>
        <v>45239</v>
      </c>
      <c r="B578" s="113">
        <f t="shared" si="342"/>
        <v>1186.1451200399999</v>
      </c>
      <c r="C578" s="113">
        <f t="shared" si="354"/>
        <v>1094.61336729</v>
      </c>
      <c r="D578" s="114">
        <f t="shared" si="349"/>
        <v>6683.28</v>
      </c>
      <c r="E578" s="115">
        <f t="shared" si="364"/>
        <v>6700.66</v>
      </c>
      <c r="F578" s="116">
        <f t="shared" si="365"/>
        <v>45189</v>
      </c>
      <c r="G578" s="117">
        <f t="shared" si="343"/>
        <v>2.60051950539264E-3</v>
      </c>
      <c r="H578" s="118">
        <f t="shared" si="355"/>
        <v>45250</v>
      </c>
      <c r="I578" s="118">
        <f t="shared" si="344"/>
        <v>45250</v>
      </c>
      <c r="J578" s="119">
        <f t="shared" si="350"/>
        <v>19</v>
      </c>
      <c r="K578" s="119">
        <f t="shared" si="366"/>
        <v>13</v>
      </c>
      <c r="L578" s="8">
        <f t="shared" si="351"/>
        <v>1.0017785699999999</v>
      </c>
      <c r="M578" s="120">
        <f t="shared" si="367"/>
        <v>1.0023005599999999</v>
      </c>
      <c r="N578" s="120">
        <f t="shared" si="361"/>
        <v>1.0748683547093383</v>
      </c>
      <c r="O578" s="113">
        <f t="shared" si="363"/>
        <v>1.07678008</v>
      </c>
      <c r="P578" s="113">
        <f t="shared" si="345"/>
        <v>1178.6578691899999</v>
      </c>
      <c r="Q578" s="11">
        <f t="shared" si="356"/>
        <v>0</v>
      </c>
      <c r="R578" s="30">
        <f t="shared" si="352"/>
        <v>0</v>
      </c>
      <c r="S578" s="8">
        <f t="shared" si="346"/>
        <v>0</v>
      </c>
      <c r="T578" s="122">
        <f t="shared" si="353"/>
        <v>0.13059999999999999</v>
      </c>
      <c r="U578" s="121">
        <f t="shared" si="362"/>
        <v>13</v>
      </c>
      <c r="V578" s="121">
        <v>252</v>
      </c>
      <c r="W578" s="120">
        <f t="shared" si="347"/>
        <v>1.006352353</v>
      </c>
      <c r="X578" s="113">
        <f t="shared" si="359"/>
        <v>7.4872508499999997</v>
      </c>
      <c r="Y578" s="186">
        <f t="shared" si="360"/>
        <v>0</v>
      </c>
      <c r="Z578" s="125" t="str">
        <f t="shared" si="357"/>
        <v>INCORPJ=</v>
      </c>
      <c r="AA578" s="118">
        <f t="shared" si="358"/>
        <v>45250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348"/>
        <v>45240</v>
      </c>
      <c r="B579" s="113">
        <f t="shared" si="342"/>
        <v>1186.8852475699998</v>
      </c>
      <c r="C579" s="113">
        <f t="shared" si="354"/>
        <v>1094.61336729</v>
      </c>
      <c r="D579" s="114">
        <f t="shared" si="349"/>
        <v>6683.28</v>
      </c>
      <c r="E579" s="115">
        <f t="shared" si="364"/>
        <v>6700.66</v>
      </c>
      <c r="F579" s="116">
        <f t="shared" si="365"/>
        <v>45189</v>
      </c>
      <c r="G579" s="117">
        <f t="shared" si="343"/>
        <v>2.60051950539264E-3</v>
      </c>
      <c r="H579" s="118">
        <f t="shared" si="355"/>
        <v>45250</v>
      </c>
      <c r="I579" s="118">
        <f t="shared" si="344"/>
        <v>45250</v>
      </c>
      <c r="J579" s="119">
        <f t="shared" si="350"/>
        <v>19</v>
      </c>
      <c r="K579" s="119">
        <f t="shared" si="366"/>
        <v>14</v>
      </c>
      <c r="L579" s="8">
        <f t="shared" si="351"/>
        <v>1.0019155099999999</v>
      </c>
      <c r="M579" s="120">
        <f t="shared" si="367"/>
        <v>1.0023005599999999</v>
      </c>
      <c r="N579" s="120">
        <f t="shared" si="361"/>
        <v>1.0748683547093383</v>
      </c>
      <c r="O579" s="113">
        <f t="shared" si="363"/>
        <v>1.0769272700000001</v>
      </c>
      <c r="P579" s="113">
        <f t="shared" si="345"/>
        <v>1178.8189853399999</v>
      </c>
      <c r="Q579" s="11">
        <f t="shared" si="356"/>
        <v>0</v>
      </c>
      <c r="R579" s="30">
        <f t="shared" si="352"/>
        <v>0</v>
      </c>
      <c r="S579" s="8">
        <f t="shared" si="346"/>
        <v>0</v>
      </c>
      <c r="T579" s="122">
        <f t="shared" si="353"/>
        <v>0.13059999999999999</v>
      </c>
      <c r="U579" s="121">
        <f t="shared" si="362"/>
        <v>14</v>
      </c>
      <c r="V579" s="121">
        <v>252</v>
      </c>
      <c r="W579" s="120">
        <f t="shared" si="347"/>
        <v>1.0068426640000001</v>
      </c>
      <c r="X579" s="113">
        <f t="shared" si="359"/>
        <v>8.0662622299999995</v>
      </c>
      <c r="Y579" s="186">
        <f t="shared" si="360"/>
        <v>0</v>
      </c>
      <c r="Z579" s="125" t="str">
        <f t="shared" si="357"/>
        <v>INCORPJ=</v>
      </c>
      <c r="AA579" s="118">
        <f t="shared" si="358"/>
        <v>45250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348"/>
        <v>45241</v>
      </c>
      <c r="B580" s="113">
        <f t="shared" si="342"/>
        <v>1187.6258577799999</v>
      </c>
      <c r="C580" s="113">
        <f t="shared" si="354"/>
        <v>1094.61336729</v>
      </c>
      <c r="D580" s="114">
        <f t="shared" si="349"/>
        <v>6683.28</v>
      </c>
      <c r="E580" s="115">
        <f t="shared" si="364"/>
        <v>6700.66</v>
      </c>
      <c r="F580" s="116">
        <f t="shared" si="365"/>
        <v>45189</v>
      </c>
      <c r="G580" s="117">
        <f t="shared" si="343"/>
        <v>2.60051950539264E-3</v>
      </c>
      <c r="H580" s="118">
        <f t="shared" si="355"/>
        <v>45250</v>
      </c>
      <c r="I580" s="118">
        <f t="shared" si="344"/>
        <v>45250</v>
      </c>
      <c r="J580" s="119">
        <f t="shared" si="350"/>
        <v>19</v>
      </c>
      <c r="K580" s="119">
        <f t="shared" si="366"/>
        <v>15</v>
      </c>
      <c r="L580" s="8">
        <f t="shared" si="351"/>
        <v>1.0020524799999999</v>
      </c>
      <c r="M580" s="120">
        <f t="shared" si="367"/>
        <v>1.0023005599999999</v>
      </c>
      <c r="N580" s="120">
        <f t="shared" si="361"/>
        <v>1.0748683547093383</v>
      </c>
      <c r="O580" s="113">
        <f t="shared" si="363"/>
        <v>1.0770744999999999</v>
      </c>
      <c r="P580" s="113">
        <f t="shared" si="345"/>
        <v>1178.98014526</v>
      </c>
      <c r="Q580" s="11">
        <f t="shared" si="356"/>
        <v>0</v>
      </c>
      <c r="R580" s="30">
        <f t="shared" si="352"/>
        <v>0</v>
      </c>
      <c r="S580" s="8">
        <f t="shared" si="346"/>
        <v>0</v>
      </c>
      <c r="T580" s="122">
        <f t="shared" si="353"/>
        <v>0.13059999999999999</v>
      </c>
      <c r="U580" s="121">
        <f t="shared" si="362"/>
        <v>15</v>
      </c>
      <c r="V580" s="121">
        <v>252</v>
      </c>
      <c r="W580" s="120">
        <f t="shared" si="347"/>
        <v>1.0073332129999999</v>
      </c>
      <c r="X580" s="113">
        <f t="shared" si="359"/>
        <v>8.64571252</v>
      </c>
      <c r="Y580" s="186">
        <f t="shared" si="360"/>
        <v>0</v>
      </c>
      <c r="Z580" s="125" t="str">
        <f t="shared" si="357"/>
        <v>INCORPJ=</v>
      </c>
      <c r="AA580" s="118">
        <f t="shared" si="358"/>
        <v>45250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348"/>
        <v>45242</v>
      </c>
      <c r="B581" s="113">
        <f t="shared" si="342"/>
        <v>1187.6258577799999</v>
      </c>
      <c r="C581" s="113">
        <f t="shared" si="354"/>
        <v>1094.61336729</v>
      </c>
      <c r="D581" s="114">
        <f t="shared" si="349"/>
        <v>6683.28</v>
      </c>
      <c r="E581" s="115">
        <f t="shared" si="364"/>
        <v>6700.66</v>
      </c>
      <c r="F581" s="116">
        <f t="shared" si="365"/>
        <v>45189</v>
      </c>
      <c r="G581" s="117">
        <f t="shared" si="343"/>
        <v>2.60051950539264E-3</v>
      </c>
      <c r="H581" s="118">
        <f t="shared" si="355"/>
        <v>45250</v>
      </c>
      <c r="I581" s="118">
        <f t="shared" si="344"/>
        <v>45250</v>
      </c>
      <c r="J581" s="119">
        <f t="shared" si="350"/>
        <v>19</v>
      </c>
      <c r="K581" s="119">
        <f t="shared" si="366"/>
        <v>15</v>
      </c>
      <c r="L581" s="8">
        <f t="shared" si="351"/>
        <v>1.0020524799999999</v>
      </c>
      <c r="M581" s="120">
        <f t="shared" si="367"/>
        <v>1.0023005599999999</v>
      </c>
      <c r="N581" s="120">
        <f t="shared" si="361"/>
        <v>1.0748683547093383</v>
      </c>
      <c r="O581" s="113">
        <f t="shared" si="363"/>
        <v>1.0770744999999999</v>
      </c>
      <c r="P581" s="113">
        <f t="shared" si="345"/>
        <v>1178.98014526</v>
      </c>
      <c r="Q581" s="11">
        <f t="shared" si="356"/>
        <v>0</v>
      </c>
      <c r="R581" s="30">
        <f t="shared" si="352"/>
        <v>0</v>
      </c>
      <c r="S581" s="8">
        <f t="shared" si="346"/>
        <v>0</v>
      </c>
      <c r="T581" s="122">
        <f t="shared" si="353"/>
        <v>0.13059999999999999</v>
      </c>
      <c r="U581" s="121">
        <f t="shared" si="362"/>
        <v>15</v>
      </c>
      <c r="V581" s="121">
        <v>252</v>
      </c>
      <c r="W581" s="120">
        <f t="shared" si="347"/>
        <v>1.0073332129999999</v>
      </c>
      <c r="X581" s="113">
        <f t="shared" si="359"/>
        <v>8.64571252</v>
      </c>
      <c r="Y581" s="186">
        <f t="shared" si="360"/>
        <v>0</v>
      </c>
      <c r="Z581" s="125" t="str">
        <f t="shared" si="357"/>
        <v>INCORPJ=</v>
      </c>
      <c r="AA581" s="118">
        <f t="shared" si="358"/>
        <v>45250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348"/>
        <v>45243</v>
      </c>
      <c r="B582" s="113">
        <f t="shared" si="342"/>
        <v>1187.6258577799999</v>
      </c>
      <c r="C582" s="113">
        <f t="shared" si="354"/>
        <v>1094.61336729</v>
      </c>
      <c r="D582" s="114">
        <f t="shared" si="349"/>
        <v>6683.28</v>
      </c>
      <c r="E582" s="115">
        <f t="shared" si="364"/>
        <v>6700.66</v>
      </c>
      <c r="F582" s="116">
        <f t="shared" si="365"/>
        <v>45189</v>
      </c>
      <c r="G582" s="117">
        <f t="shared" si="343"/>
        <v>2.60051950539264E-3</v>
      </c>
      <c r="H582" s="118">
        <f t="shared" si="355"/>
        <v>45250</v>
      </c>
      <c r="I582" s="118">
        <f t="shared" si="344"/>
        <v>45250</v>
      </c>
      <c r="J582" s="119">
        <f t="shared" si="350"/>
        <v>19</v>
      </c>
      <c r="K582" s="119">
        <f t="shared" si="366"/>
        <v>15</v>
      </c>
      <c r="L582" s="8">
        <f t="shared" si="351"/>
        <v>1.0020524799999999</v>
      </c>
      <c r="M582" s="120">
        <f t="shared" si="367"/>
        <v>1.0023005599999999</v>
      </c>
      <c r="N582" s="120">
        <f t="shared" si="361"/>
        <v>1.0748683547093383</v>
      </c>
      <c r="O582" s="113">
        <f t="shared" si="363"/>
        <v>1.0770744999999999</v>
      </c>
      <c r="P582" s="113">
        <f t="shared" si="345"/>
        <v>1178.98014526</v>
      </c>
      <c r="Q582" s="11">
        <f t="shared" si="356"/>
        <v>0</v>
      </c>
      <c r="R582" s="30">
        <f t="shared" si="352"/>
        <v>0</v>
      </c>
      <c r="S582" s="8">
        <f t="shared" si="346"/>
        <v>0</v>
      </c>
      <c r="T582" s="122">
        <f t="shared" si="353"/>
        <v>0.13059999999999999</v>
      </c>
      <c r="U582" s="121">
        <f t="shared" si="362"/>
        <v>15</v>
      </c>
      <c r="V582" s="121">
        <v>252</v>
      </c>
      <c r="W582" s="120">
        <f t="shared" si="347"/>
        <v>1.0073332129999999</v>
      </c>
      <c r="X582" s="113">
        <f t="shared" si="359"/>
        <v>8.64571252</v>
      </c>
      <c r="Y582" s="186">
        <f t="shared" si="360"/>
        <v>0</v>
      </c>
      <c r="Z582" s="125" t="str">
        <f t="shared" si="357"/>
        <v>INCORPJ=</v>
      </c>
      <c r="AA582" s="118">
        <f t="shared" si="358"/>
        <v>45250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348"/>
        <v>45244</v>
      </c>
      <c r="B583" s="113">
        <f t="shared" si="342"/>
        <v>1188.3669091199999</v>
      </c>
      <c r="C583" s="113">
        <f t="shared" si="354"/>
        <v>1094.61336729</v>
      </c>
      <c r="D583" s="114">
        <f t="shared" si="349"/>
        <v>6683.28</v>
      </c>
      <c r="E583" s="115">
        <f t="shared" si="364"/>
        <v>6700.66</v>
      </c>
      <c r="F583" s="116">
        <f t="shared" si="365"/>
        <v>45189</v>
      </c>
      <c r="G583" s="117">
        <f t="shared" si="343"/>
        <v>2.60051950539264E-3</v>
      </c>
      <c r="H583" s="118">
        <f t="shared" si="355"/>
        <v>45250</v>
      </c>
      <c r="I583" s="118">
        <f t="shared" si="344"/>
        <v>45250</v>
      </c>
      <c r="J583" s="119">
        <f t="shared" si="350"/>
        <v>19</v>
      </c>
      <c r="K583" s="119">
        <f t="shared" si="366"/>
        <v>16</v>
      </c>
      <c r="L583" s="8">
        <f t="shared" si="351"/>
        <v>1.0021894600000001</v>
      </c>
      <c r="M583" s="120">
        <f t="shared" si="367"/>
        <v>1.0023005599999999</v>
      </c>
      <c r="N583" s="120">
        <f t="shared" si="361"/>
        <v>1.0748683547093383</v>
      </c>
      <c r="O583" s="113">
        <f t="shared" si="363"/>
        <v>1.07722173</v>
      </c>
      <c r="P583" s="113">
        <f t="shared" si="345"/>
        <v>1179.1413051899999</v>
      </c>
      <c r="Q583" s="11">
        <f t="shared" si="356"/>
        <v>0</v>
      </c>
      <c r="R583" s="30">
        <f t="shared" si="352"/>
        <v>0</v>
      </c>
      <c r="S583" s="8">
        <f t="shared" si="346"/>
        <v>0</v>
      </c>
      <c r="T583" s="122">
        <f t="shared" si="353"/>
        <v>0.13059999999999999</v>
      </c>
      <c r="U583" s="121">
        <f t="shared" si="362"/>
        <v>16</v>
      </c>
      <c r="V583" s="121">
        <v>252</v>
      </c>
      <c r="W583" s="120">
        <f t="shared" si="347"/>
        <v>1.007824002</v>
      </c>
      <c r="X583" s="113">
        <f t="shared" si="359"/>
        <v>9.2256039300000001</v>
      </c>
      <c r="Y583" s="186">
        <f t="shared" si="360"/>
        <v>0</v>
      </c>
      <c r="Z583" s="125" t="str">
        <f t="shared" si="357"/>
        <v>INCORPJ=</v>
      </c>
      <c r="AA583" s="118">
        <f t="shared" si="358"/>
        <v>45250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348"/>
        <v>45245</v>
      </c>
      <c r="B584" s="113">
        <f t="shared" si="342"/>
        <v>1189.10843359</v>
      </c>
      <c r="C584" s="113">
        <f t="shared" si="354"/>
        <v>1094.61336729</v>
      </c>
      <c r="D584" s="114">
        <f t="shared" si="349"/>
        <v>6683.28</v>
      </c>
      <c r="E584" s="115">
        <f t="shared" si="364"/>
        <v>6700.66</v>
      </c>
      <c r="F584" s="116">
        <f t="shared" si="365"/>
        <v>45189</v>
      </c>
      <c r="G584" s="117">
        <f t="shared" si="343"/>
        <v>2.60051950539264E-3</v>
      </c>
      <c r="H584" s="118">
        <f t="shared" si="355"/>
        <v>45250</v>
      </c>
      <c r="I584" s="118">
        <f t="shared" si="344"/>
        <v>45250</v>
      </c>
      <c r="J584" s="119">
        <f t="shared" si="350"/>
        <v>19</v>
      </c>
      <c r="K584" s="119">
        <f t="shared" si="366"/>
        <v>17</v>
      </c>
      <c r="L584" s="8">
        <f t="shared" si="351"/>
        <v>1.0023264599999999</v>
      </c>
      <c r="M584" s="120">
        <f t="shared" si="367"/>
        <v>1.0023005599999999</v>
      </c>
      <c r="N584" s="120">
        <f t="shared" si="361"/>
        <v>1.0748683547093383</v>
      </c>
      <c r="O584" s="113">
        <f t="shared" si="363"/>
        <v>1.0773689900000001</v>
      </c>
      <c r="P584" s="113">
        <f t="shared" si="345"/>
        <v>1179.3024979500001</v>
      </c>
      <c r="Q584" s="11">
        <f t="shared" si="356"/>
        <v>0</v>
      </c>
      <c r="R584" s="30">
        <f t="shared" si="352"/>
        <v>0</v>
      </c>
      <c r="S584" s="8">
        <f t="shared" si="346"/>
        <v>0</v>
      </c>
      <c r="T584" s="122">
        <f t="shared" si="353"/>
        <v>0.13059999999999999</v>
      </c>
      <c r="U584" s="121">
        <f t="shared" si="362"/>
        <v>17</v>
      </c>
      <c r="V584" s="121">
        <v>252</v>
      </c>
      <c r="W584" s="120">
        <f t="shared" si="347"/>
        <v>1.0083150299999999</v>
      </c>
      <c r="X584" s="113">
        <f t="shared" si="359"/>
        <v>9.8059356399999995</v>
      </c>
      <c r="Y584" s="186">
        <f t="shared" si="360"/>
        <v>0</v>
      </c>
      <c r="Z584" s="125" t="str">
        <f t="shared" si="357"/>
        <v>INCORPJ=</v>
      </c>
      <c r="AA584" s="118">
        <f t="shared" si="358"/>
        <v>45250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348"/>
        <v>45246</v>
      </c>
      <c r="B585" s="113">
        <f t="shared" si="342"/>
        <v>1189.10843359</v>
      </c>
      <c r="C585" s="113">
        <f t="shared" si="354"/>
        <v>1094.61336729</v>
      </c>
      <c r="D585" s="114">
        <f t="shared" si="349"/>
        <v>6683.28</v>
      </c>
      <c r="E585" s="115">
        <f t="shared" si="364"/>
        <v>6700.66</v>
      </c>
      <c r="F585" s="116">
        <f t="shared" si="365"/>
        <v>45189</v>
      </c>
      <c r="G585" s="117">
        <f t="shared" si="343"/>
        <v>2.60051950539264E-3</v>
      </c>
      <c r="H585" s="118">
        <f t="shared" si="355"/>
        <v>45250</v>
      </c>
      <c r="I585" s="118">
        <f t="shared" si="344"/>
        <v>45250</v>
      </c>
      <c r="J585" s="119">
        <f t="shared" si="350"/>
        <v>19</v>
      </c>
      <c r="K585" s="119">
        <f t="shared" si="366"/>
        <v>17</v>
      </c>
      <c r="L585" s="8">
        <f t="shared" si="351"/>
        <v>1.0023264599999999</v>
      </c>
      <c r="M585" s="120">
        <f t="shared" si="367"/>
        <v>1.0023005599999999</v>
      </c>
      <c r="N585" s="120">
        <f t="shared" si="361"/>
        <v>1.0748683547093383</v>
      </c>
      <c r="O585" s="113">
        <f t="shared" si="363"/>
        <v>1.0773689900000001</v>
      </c>
      <c r="P585" s="113">
        <f t="shared" si="345"/>
        <v>1179.3024979500001</v>
      </c>
      <c r="Q585" s="11">
        <f t="shared" si="356"/>
        <v>0</v>
      </c>
      <c r="R585" s="30">
        <f t="shared" si="352"/>
        <v>0</v>
      </c>
      <c r="S585" s="8">
        <f t="shared" si="346"/>
        <v>0</v>
      </c>
      <c r="T585" s="122">
        <f t="shared" si="353"/>
        <v>0.13059999999999999</v>
      </c>
      <c r="U585" s="121">
        <f t="shared" si="362"/>
        <v>17</v>
      </c>
      <c r="V585" s="121">
        <v>252</v>
      </c>
      <c r="W585" s="120">
        <f t="shared" si="347"/>
        <v>1.0083150299999999</v>
      </c>
      <c r="X585" s="113">
        <f t="shared" si="359"/>
        <v>9.8059356399999995</v>
      </c>
      <c r="Y585" s="186">
        <f t="shared" si="360"/>
        <v>0</v>
      </c>
      <c r="Z585" s="125" t="str">
        <f t="shared" si="357"/>
        <v>INCORPJ=</v>
      </c>
      <c r="AA585" s="118">
        <f t="shared" si="358"/>
        <v>45250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348"/>
        <v>45247</v>
      </c>
      <c r="B586" s="113">
        <f t="shared" ref="B586:B649" si="368">(P586+X586)</f>
        <v>1189.8504203599998</v>
      </c>
      <c r="C586" s="113">
        <f t="shared" si="354"/>
        <v>1094.61336729</v>
      </c>
      <c r="D586" s="114">
        <f t="shared" si="349"/>
        <v>6683.28</v>
      </c>
      <c r="E586" s="115">
        <f t="shared" si="364"/>
        <v>6700.66</v>
      </c>
      <c r="F586" s="116">
        <f t="shared" si="365"/>
        <v>45189</v>
      </c>
      <c r="G586" s="117">
        <f t="shared" ref="G586:G649" si="369">(E586/D586)-1</f>
        <v>2.60051950539264E-3</v>
      </c>
      <c r="H586" s="118">
        <f t="shared" si="355"/>
        <v>45250</v>
      </c>
      <c r="I586" s="118">
        <f t="shared" ref="I586:I649" si="370">IF(A586&gt;I585,H586,I585)</f>
        <v>45250</v>
      </c>
      <c r="J586" s="119">
        <f t="shared" si="350"/>
        <v>19</v>
      </c>
      <c r="K586" s="119">
        <f t="shared" si="366"/>
        <v>18</v>
      </c>
      <c r="L586" s="8">
        <f t="shared" si="351"/>
        <v>1.0024634800000001</v>
      </c>
      <c r="M586" s="120">
        <f t="shared" si="367"/>
        <v>1.0023005599999999</v>
      </c>
      <c r="N586" s="120">
        <f t="shared" si="361"/>
        <v>1.0748683547093383</v>
      </c>
      <c r="O586" s="113">
        <f t="shared" si="363"/>
        <v>1.0775162700000001</v>
      </c>
      <c r="P586" s="113">
        <f t="shared" ref="P586:P649" si="371">TRUNC(C586*O586,8)</f>
        <v>1179.4637126099999</v>
      </c>
      <c r="Q586" s="11">
        <f t="shared" si="356"/>
        <v>0</v>
      </c>
      <c r="R586" s="30">
        <f t="shared" si="352"/>
        <v>0</v>
      </c>
      <c r="S586" s="8">
        <f t="shared" ref="S586:S649" si="372">IF(R586&gt;0,TRUNC(R586*P586,8),0)</f>
        <v>0</v>
      </c>
      <c r="T586" s="122">
        <f t="shared" si="353"/>
        <v>0.13059999999999999</v>
      </c>
      <c r="U586" s="121">
        <f t="shared" si="362"/>
        <v>18</v>
      </c>
      <c r="V586" s="121">
        <v>252</v>
      </c>
      <c r="W586" s="120">
        <f t="shared" ref="W586:W649" si="373">ROUND((1+T586)^TRUNC((U586/V586),9),9)</f>
        <v>1.008806297</v>
      </c>
      <c r="X586" s="113">
        <f t="shared" si="359"/>
        <v>10.386707749999999</v>
      </c>
      <c r="Y586" s="186">
        <f t="shared" si="360"/>
        <v>0</v>
      </c>
      <c r="Z586" s="125" t="str">
        <f t="shared" si="357"/>
        <v>INCORPJ=</v>
      </c>
      <c r="AA586" s="118">
        <f t="shared" si="358"/>
        <v>45250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374">(A586+1)</f>
        <v>45248</v>
      </c>
      <c r="B587" s="113">
        <f t="shared" si="368"/>
        <v>1190.59285849</v>
      </c>
      <c r="C587" s="113">
        <f t="shared" si="354"/>
        <v>1094.61336729</v>
      </c>
      <c r="D587" s="114">
        <f t="shared" ref="D587:D650" si="375">IF(E587=E586,D586,E586)</f>
        <v>6683.28</v>
      </c>
      <c r="E587" s="115">
        <f t="shared" si="364"/>
        <v>6700.66</v>
      </c>
      <c r="F587" s="116">
        <f t="shared" si="365"/>
        <v>45189</v>
      </c>
      <c r="G587" s="117">
        <f t="shared" si="369"/>
        <v>2.60051950539264E-3</v>
      </c>
      <c r="H587" s="118">
        <f t="shared" si="355"/>
        <v>45250</v>
      </c>
      <c r="I587" s="118">
        <f t="shared" si="370"/>
        <v>45250</v>
      </c>
      <c r="J587" s="119">
        <f t="shared" ref="J587:J650" si="376">IF(I587=I586,J586,NETWORKDAYS(I586,I587,$AD$176:$AD$502)-1)</f>
        <v>19</v>
      </c>
      <c r="K587" s="119">
        <f t="shared" si="366"/>
        <v>19</v>
      </c>
      <c r="L587" s="8">
        <f t="shared" ref="L587:L650" si="377">IF(E587&lt;D587,1,TRUNC((E587/D587)^TRUNC((K587/J587),9),8))</f>
        <v>1.0026005099999999</v>
      </c>
      <c r="M587" s="120">
        <f t="shared" si="367"/>
        <v>1.0023005599999999</v>
      </c>
      <c r="N587" s="120">
        <f t="shared" si="361"/>
        <v>1.0748683547093383</v>
      </c>
      <c r="O587" s="113">
        <f t="shared" si="363"/>
        <v>1.07766356</v>
      </c>
      <c r="P587" s="113">
        <f t="shared" si="371"/>
        <v>1179.62493821</v>
      </c>
      <c r="Q587" s="11">
        <f t="shared" si="356"/>
        <v>0</v>
      </c>
      <c r="R587" s="30">
        <f t="shared" ref="R587:R650" si="378">IF(Q587&gt;0,VLOOKUP($A587,$AD$10:$AI$170,6),0)</f>
        <v>0</v>
      </c>
      <c r="S587" s="8">
        <f t="shared" si="372"/>
        <v>0</v>
      </c>
      <c r="T587" s="122">
        <f t="shared" ref="T587:T650" si="379">(T586)</f>
        <v>0.13059999999999999</v>
      </c>
      <c r="U587" s="121">
        <f t="shared" si="362"/>
        <v>19</v>
      </c>
      <c r="V587" s="121">
        <v>252</v>
      </c>
      <c r="W587" s="120">
        <f t="shared" si="373"/>
        <v>1.0092978029999999</v>
      </c>
      <c r="X587" s="113">
        <f t="shared" si="359"/>
        <v>10.96792028</v>
      </c>
      <c r="Y587" s="186">
        <f t="shared" si="360"/>
        <v>0</v>
      </c>
      <c r="Z587" s="125" t="str">
        <f t="shared" si="357"/>
        <v>INCORPJ=</v>
      </c>
      <c r="AA587" s="118">
        <f t="shared" si="358"/>
        <v>45250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374"/>
        <v>45249</v>
      </c>
      <c r="B588" s="113">
        <f t="shared" si="368"/>
        <v>1190.59285849</v>
      </c>
      <c r="C588" s="113">
        <f t="shared" ref="C588:C651" si="380">TRUNC(IF(Q587&gt;0,VLOOKUP(A587,$AD$12:$AE$170,2),C587),8)</f>
        <v>1094.61336729</v>
      </c>
      <c r="D588" s="114">
        <f t="shared" si="375"/>
        <v>6683.28</v>
      </c>
      <c r="E588" s="115">
        <f t="shared" si="364"/>
        <v>6700.66</v>
      </c>
      <c r="F588" s="116">
        <f t="shared" si="365"/>
        <v>45189</v>
      </c>
      <c r="G588" s="117">
        <f t="shared" si="369"/>
        <v>2.60051950539264E-3</v>
      </c>
      <c r="H588" s="118">
        <f t="shared" ref="H588:H651" si="381">IF(DAY(A588)=H$9,VLOOKUP(A588,AH$118:AN$450,4),H587)</f>
        <v>45250</v>
      </c>
      <c r="I588" s="118">
        <f t="shared" si="370"/>
        <v>45250</v>
      </c>
      <c r="J588" s="119">
        <f t="shared" si="376"/>
        <v>19</v>
      </c>
      <c r="K588" s="119">
        <f t="shared" si="366"/>
        <v>19</v>
      </c>
      <c r="L588" s="8">
        <f t="shared" si="377"/>
        <v>1.0026005099999999</v>
      </c>
      <c r="M588" s="120">
        <f t="shared" si="367"/>
        <v>1.0023005599999999</v>
      </c>
      <c r="N588" s="120">
        <f t="shared" si="361"/>
        <v>1.0748683547093383</v>
      </c>
      <c r="O588" s="113">
        <f t="shared" si="363"/>
        <v>1.07766356</v>
      </c>
      <c r="P588" s="113">
        <f t="shared" si="371"/>
        <v>1179.62493821</v>
      </c>
      <c r="Q588" s="11">
        <f t="shared" ref="Q588:Q651" si="382">IF(VLOOKUP(A588,AD$10:AK$170,8)=VLOOKUP(A587,AD$10:AK$170,8),0,VLOOKUP(A588,AD$10:AK$170,8))</f>
        <v>0</v>
      </c>
      <c r="R588" s="30">
        <f t="shared" si="378"/>
        <v>0</v>
      </c>
      <c r="S588" s="8">
        <f t="shared" si="372"/>
        <v>0</v>
      </c>
      <c r="T588" s="122">
        <f t="shared" si="379"/>
        <v>0.13059999999999999</v>
      </c>
      <c r="U588" s="121">
        <f t="shared" si="362"/>
        <v>19</v>
      </c>
      <c r="V588" s="121">
        <v>252</v>
      </c>
      <c r="W588" s="120">
        <f t="shared" si="373"/>
        <v>1.0092978029999999</v>
      </c>
      <c r="X588" s="113">
        <f t="shared" si="359"/>
        <v>10.96792028</v>
      </c>
      <c r="Y588" s="186">
        <f t="shared" si="360"/>
        <v>0</v>
      </c>
      <c r="Z588" s="125" t="str">
        <f t="shared" ref="Z588:Z651" si="383">IF($Q587&gt;0,VLOOKUP($A587,$AD$10:$AM$170,9),Z587)</f>
        <v>INCORPJ=</v>
      </c>
      <c r="AA588" s="118">
        <f t="shared" ref="AA588:AA651" si="384">IF($Q587&gt;0,VLOOKUP($A587,$AD$10:$AM$170,10),AA587)</f>
        <v>45250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374"/>
        <v>45250</v>
      </c>
      <c r="B589" s="113">
        <f t="shared" si="368"/>
        <v>1190.59285849</v>
      </c>
      <c r="C589" s="113">
        <f t="shared" si="380"/>
        <v>1094.61336729</v>
      </c>
      <c r="D589" s="114">
        <f t="shared" si="375"/>
        <v>6683.28</v>
      </c>
      <c r="E589" s="115">
        <f t="shared" si="364"/>
        <v>6700.66</v>
      </c>
      <c r="F589" s="116">
        <f t="shared" si="365"/>
        <v>45189</v>
      </c>
      <c r="G589" s="117">
        <f t="shared" si="369"/>
        <v>2.60051950539264E-3</v>
      </c>
      <c r="H589" s="118">
        <f t="shared" si="381"/>
        <v>45280</v>
      </c>
      <c r="I589" s="118">
        <f t="shared" si="370"/>
        <v>45250</v>
      </c>
      <c r="J589" s="119">
        <f t="shared" si="376"/>
        <v>19</v>
      </c>
      <c r="K589" s="119">
        <f t="shared" si="366"/>
        <v>19</v>
      </c>
      <c r="L589" s="8">
        <f t="shared" si="377"/>
        <v>1.0026005099999999</v>
      </c>
      <c r="M589" s="120">
        <f t="shared" si="367"/>
        <v>1.0023005599999999</v>
      </c>
      <c r="N589" s="120">
        <f t="shared" si="361"/>
        <v>1.0748683547093383</v>
      </c>
      <c r="O589" s="113">
        <f t="shared" si="363"/>
        <v>1.07766356</v>
      </c>
      <c r="P589" s="113">
        <f t="shared" si="371"/>
        <v>1179.62493821</v>
      </c>
      <c r="Q589" s="11">
        <f t="shared" si="382"/>
        <v>19</v>
      </c>
      <c r="R589" s="30">
        <f t="shared" si="378"/>
        <v>0</v>
      </c>
      <c r="S589" s="8">
        <f t="shared" si="372"/>
        <v>0</v>
      </c>
      <c r="T589" s="122">
        <f t="shared" si="379"/>
        <v>0.13059999999999999</v>
      </c>
      <c r="U589" s="121">
        <f t="shared" si="362"/>
        <v>19</v>
      </c>
      <c r="V589" s="121">
        <v>252</v>
      </c>
      <c r="W589" s="120">
        <f t="shared" si="373"/>
        <v>1.0092978029999999</v>
      </c>
      <c r="X589" s="113">
        <f t="shared" si="359"/>
        <v>10.96792028</v>
      </c>
      <c r="Y589" s="186">
        <f t="shared" si="360"/>
        <v>0</v>
      </c>
      <c r="Z589" s="125" t="str">
        <f t="shared" si="383"/>
        <v>INCORPJ=</v>
      </c>
      <c r="AA589" s="118">
        <f t="shared" si="384"/>
        <v>45250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374"/>
        <v>45251</v>
      </c>
      <c r="B590" s="113">
        <f t="shared" si="368"/>
        <v>1191.3027110799999</v>
      </c>
      <c r="C590" s="113">
        <f t="shared" si="380"/>
        <v>1104.79086674</v>
      </c>
      <c r="D590" s="114">
        <f t="shared" si="375"/>
        <v>6700.66</v>
      </c>
      <c r="E590" s="115">
        <f t="shared" si="364"/>
        <v>6716.74</v>
      </c>
      <c r="F590" s="116">
        <f t="shared" si="365"/>
        <v>45219</v>
      </c>
      <c r="G590" s="117">
        <f t="shared" si="369"/>
        <v>2.3997636053760818E-3</v>
      </c>
      <c r="H590" s="118">
        <f t="shared" si="381"/>
        <v>45280</v>
      </c>
      <c r="I590" s="118">
        <f t="shared" si="370"/>
        <v>45280</v>
      </c>
      <c r="J590" s="119">
        <f t="shared" si="376"/>
        <v>22</v>
      </c>
      <c r="K590" s="119">
        <f t="shared" si="366"/>
        <v>1</v>
      </c>
      <c r="L590" s="8">
        <f t="shared" si="377"/>
        <v>1.00010895</v>
      </c>
      <c r="M590" s="120">
        <f t="shared" si="367"/>
        <v>1.0026005099999999</v>
      </c>
      <c r="N590" s="120">
        <f t="shared" si="361"/>
        <v>1.0776635606144433</v>
      </c>
      <c r="O590" s="113">
        <f t="shared" si="363"/>
        <v>1.0777809700000001</v>
      </c>
      <c r="P590" s="113">
        <f t="shared" si="371"/>
        <v>1190.7225719999999</v>
      </c>
      <c r="Q590" s="11">
        <f t="shared" si="382"/>
        <v>0</v>
      </c>
      <c r="R590" s="30">
        <f t="shared" si="378"/>
        <v>0</v>
      </c>
      <c r="S590" s="8">
        <f t="shared" si="372"/>
        <v>0</v>
      </c>
      <c r="T590" s="122">
        <f t="shared" si="379"/>
        <v>0.13059999999999999</v>
      </c>
      <c r="U590" s="121">
        <f t="shared" si="362"/>
        <v>1</v>
      </c>
      <c r="V590" s="121">
        <v>252</v>
      </c>
      <c r="W590" s="120">
        <f t="shared" si="373"/>
        <v>1.000487216</v>
      </c>
      <c r="X590" s="113">
        <f t="shared" si="359"/>
        <v>0.58013908000000003</v>
      </c>
      <c r="Y590" s="186">
        <f t="shared" si="360"/>
        <v>0</v>
      </c>
      <c r="Z590" s="125" t="str">
        <f t="shared" si="383"/>
        <v>INCORPJ=</v>
      </c>
      <c r="AA590" s="118">
        <f t="shared" si="384"/>
        <v>45280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374"/>
        <v>45252</v>
      </c>
      <c r="B591" s="113">
        <f t="shared" si="368"/>
        <v>1192.0129944099999</v>
      </c>
      <c r="C591" s="113">
        <f t="shared" si="380"/>
        <v>1104.79086674</v>
      </c>
      <c r="D591" s="114">
        <f t="shared" si="375"/>
        <v>6700.66</v>
      </c>
      <c r="E591" s="115">
        <f t="shared" si="364"/>
        <v>6716.74</v>
      </c>
      <c r="F591" s="116">
        <f t="shared" si="365"/>
        <v>45219</v>
      </c>
      <c r="G591" s="117">
        <f t="shared" si="369"/>
        <v>2.3997636053760818E-3</v>
      </c>
      <c r="H591" s="118">
        <f t="shared" si="381"/>
        <v>45280</v>
      </c>
      <c r="I591" s="118">
        <f t="shared" si="370"/>
        <v>45280</v>
      </c>
      <c r="J591" s="119">
        <f t="shared" si="376"/>
        <v>22</v>
      </c>
      <c r="K591" s="119">
        <f t="shared" si="366"/>
        <v>2</v>
      </c>
      <c r="L591" s="8">
        <f t="shared" si="377"/>
        <v>1.0002179200000001</v>
      </c>
      <c r="M591" s="120">
        <f t="shared" si="367"/>
        <v>1.0026005099999999</v>
      </c>
      <c r="N591" s="120">
        <f t="shared" si="361"/>
        <v>1.0776635606144433</v>
      </c>
      <c r="O591" s="113">
        <f t="shared" si="363"/>
        <v>1.0778984</v>
      </c>
      <c r="P591" s="113">
        <f t="shared" si="371"/>
        <v>1190.85230759</v>
      </c>
      <c r="Q591" s="11">
        <f t="shared" si="382"/>
        <v>0</v>
      </c>
      <c r="R591" s="30">
        <f t="shared" si="378"/>
        <v>0</v>
      </c>
      <c r="S591" s="8">
        <f t="shared" si="372"/>
        <v>0</v>
      </c>
      <c r="T591" s="122">
        <f t="shared" si="379"/>
        <v>0.13059999999999999</v>
      </c>
      <c r="U591" s="121">
        <f t="shared" si="362"/>
        <v>2</v>
      </c>
      <c r="V591" s="121">
        <v>252</v>
      </c>
      <c r="W591" s="120">
        <f t="shared" si="373"/>
        <v>1.0009746690000001</v>
      </c>
      <c r="X591" s="113">
        <f t="shared" si="359"/>
        <v>1.16068682</v>
      </c>
      <c r="Y591" s="186">
        <f t="shared" si="360"/>
        <v>0</v>
      </c>
      <c r="Z591" s="125" t="str">
        <f t="shared" si="383"/>
        <v>INCORPJ=</v>
      </c>
      <c r="AA591" s="118">
        <f t="shared" si="384"/>
        <v>45280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374"/>
        <v>45253</v>
      </c>
      <c r="B592" s="113">
        <f t="shared" si="368"/>
        <v>1192.72369755</v>
      </c>
      <c r="C592" s="113">
        <f t="shared" si="380"/>
        <v>1104.79086674</v>
      </c>
      <c r="D592" s="114">
        <f t="shared" si="375"/>
        <v>6700.66</v>
      </c>
      <c r="E592" s="115">
        <f t="shared" si="364"/>
        <v>6716.74</v>
      </c>
      <c r="F592" s="116">
        <f t="shared" si="365"/>
        <v>45219</v>
      </c>
      <c r="G592" s="117">
        <f t="shared" si="369"/>
        <v>2.3997636053760818E-3</v>
      </c>
      <c r="H592" s="118">
        <f t="shared" si="381"/>
        <v>45280</v>
      </c>
      <c r="I592" s="118">
        <f t="shared" si="370"/>
        <v>45280</v>
      </c>
      <c r="J592" s="119">
        <f t="shared" si="376"/>
        <v>22</v>
      </c>
      <c r="K592" s="119">
        <f t="shared" si="366"/>
        <v>3</v>
      </c>
      <c r="L592" s="8">
        <f t="shared" si="377"/>
        <v>1.0003268999999999</v>
      </c>
      <c r="M592" s="120">
        <f t="shared" si="367"/>
        <v>1.0026005099999999</v>
      </c>
      <c r="N592" s="120">
        <f t="shared" si="361"/>
        <v>1.0776635606144433</v>
      </c>
      <c r="O592" s="113">
        <f t="shared" si="363"/>
        <v>1.0780158399999999</v>
      </c>
      <c r="P592" s="113">
        <f t="shared" si="371"/>
        <v>1190.9820542299999</v>
      </c>
      <c r="Q592" s="11">
        <f t="shared" si="382"/>
        <v>0</v>
      </c>
      <c r="R592" s="30">
        <f t="shared" si="378"/>
        <v>0</v>
      </c>
      <c r="S592" s="8">
        <f t="shared" si="372"/>
        <v>0</v>
      </c>
      <c r="T592" s="122">
        <f t="shared" si="379"/>
        <v>0.13059999999999999</v>
      </c>
      <c r="U592" s="121">
        <f t="shared" si="362"/>
        <v>3</v>
      </c>
      <c r="V592" s="121">
        <v>252</v>
      </c>
      <c r="W592" s="120">
        <f t="shared" si="373"/>
        <v>1.001462359</v>
      </c>
      <c r="X592" s="113">
        <f t="shared" si="359"/>
        <v>1.7416433200000001</v>
      </c>
      <c r="Y592" s="186">
        <f t="shared" si="360"/>
        <v>0</v>
      </c>
      <c r="Z592" s="125" t="str">
        <f t="shared" si="383"/>
        <v>INCORPJ=</v>
      </c>
      <c r="AA592" s="118">
        <f t="shared" si="384"/>
        <v>45280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374"/>
        <v>45254</v>
      </c>
      <c r="B593" s="113">
        <f t="shared" si="368"/>
        <v>1193.4348340499998</v>
      </c>
      <c r="C593" s="113">
        <f t="shared" si="380"/>
        <v>1104.79086674</v>
      </c>
      <c r="D593" s="114">
        <f t="shared" si="375"/>
        <v>6700.66</v>
      </c>
      <c r="E593" s="115">
        <f t="shared" si="364"/>
        <v>6716.74</v>
      </c>
      <c r="F593" s="116">
        <f t="shared" si="365"/>
        <v>45219</v>
      </c>
      <c r="G593" s="117">
        <f t="shared" si="369"/>
        <v>2.3997636053760818E-3</v>
      </c>
      <c r="H593" s="118">
        <f t="shared" si="381"/>
        <v>45280</v>
      </c>
      <c r="I593" s="118">
        <f t="shared" si="370"/>
        <v>45280</v>
      </c>
      <c r="J593" s="119">
        <f t="shared" si="376"/>
        <v>22</v>
      </c>
      <c r="K593" s="119">
        <f t="shared" si="366"/>
        <v>4</v>
      </c>
      <c r="L593" s="8">
        <f t="shared" si="377"/>
        <v>1.0004358900000001</v>
      </c>
      <c r="M593" s="120">
        <f t="shared" si="367"/>
        <v>1.0026005099999999</v>
      </c>
      <c r="N593" s="120">
        <f t="shared" si="361"/>
        <v>1.0776635606144433</v>
      </c>
      <c r="O593" s="113">
        <f t="shared" si="363"/>
        <v>1.0781333</v>
      </c>
      <c r="P593" s="113">
        <f t="shared" si="371"/>
        <v>1191.1118229599999</v>
      </c>
      <c r="Q593" s="11">
        <f t="shared" si="382"/>
        <v>0</v>
      </c>
      <c r="R593" s="30">
        <f t="shared" si="378"/>
        <v>0</v>
      </c>
      <c r="S593" s="8">
        <f t="shared" si="372"/>
        <v>0</v>
      </c>
      <c r="T593" s="122">
        <f t="shared" si="379"/>
        <v>0.13059999999999999</v>
      </c>
      <c r="U593" s="121">
        <f t="shared" si="362"/>
        <v>4</v>
      </c>
      <c r="V593" s="121">
        <v>252</v>
      </c>
      <c r="W593" s="120">
        <f t="shared" si="373"/>
        <v>1.001950288</v>
      </c>
      <c r="X593" s="113">
        <f t="shared" si="359"/>
        <v>2.3230110900000001</v>
      </c>
      <c r="Y593" s="186">
        <f t="shared" si="360"/>
        <v>0</v>
      </c>
      <c r="Z593" s="125" t="str">
        <f t="shared" si="383"/>
        <v>INCORPJ=</v>
      </c>
      <c r="AA593" s="118">
        <f t="shared" si="384"/>
        <v>45280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374"/>
        <v>45255</v>
      </c>
      <c r="B594" s="113">
        <f t="shared" si="368"/>
        <v>1194.14637952</v>
      </c>
      <c r="C594" s="113">
        <f t="shared" si="380"/>
        <v>1104.79086674</v>
      </c>
      <c r="D594" s="114">
        <f t="shared" si="375"/>
        <v>6700.66</v>
      </c>
      <c r="E594" s="115">
        <f t="shared" si="364"/>
        <v>6716.74</v>
      </c>
      <c r="F594" s="116">
        <f t="shared" si="365"/>
        <v>45219</v>
      </c>
      <c r="G594" s="117">
        <f t="shared" si="369"/>
        <v>2.3997636053760818E-3</v>
      </c>
      <c r="H594" s="118">
        <f t="shared" si="381"/>
        <v>45280</v>
      </c>
      <c r="I594" s="118">
        <f t="shared" si="370"/>
        <v>45280</v>
      </c>
      <c r="J594" s="119">
        <f t="shared" si="376"/>
        <v>22</v>
      </c>
      <c r="K594" s="119">
        <f t="shared" si="366"/>
        <v>5</v>
      </c>
      <c r="L594" s="8">
        <f t="shared" si="377"/>
        <v>1.00054489</v>
      </c>
      <c r="M594" s="120">
        <f t="shared" si="367"/>
        <v>1.0026005099999999</v>
      </c>
      <c r="N594" s="120">
        <f t="shared" si="361"/>
        <v>1.0776635606144433</v>
      </c>
      <c r="O594" s="113">
        <f t="shared" si="363"/>
        <v>1.07825076</v>
      </c>
      <c r="P594" s="113">
        <f t="shared" si="371"/>
        <v>1191.2415917000001</v>
      </c>
      <c r="Q594" s="11">
        <f t="shared" si="382"/>
        <v>0</v>
      </c>
      <c r="R594" s="30">
        <f t="shared" si="378"/>
        <v>0</v>
      </c>
      <c r="S594" s="8">
        <f t="shared" si="372"/>
        <v>0</v>
      </c>
      <c r="T594" s="122">
        <f t="shared" si="379"/>
        <v>0.13059999999999999</v>
      </c>
      <c r="U594" s="121">
        <f t="shared" si="362"/>
        <v>5</v>
      </c>
      <c r="V594" s="121">
        <v>252</v>
      </c>
      <c r="W594" s="120">
        <f t="shared" si="373"/>
        <v>1.002438454</v>
      </c>
      <c r="X594" s="113">
        <f t="shared" si="359"/>
        <v>2.9047878200000001</v>
      </c>
      <c r="Y594" s="186">
        <f t="shared" si="360"/>
        <v>0</v>
      </c>
      <c r="Z594" s="125" t="str">
        <f t="shared" si="383"/>
        <v>INCORPJ=</v>
      </c>
      <c r="AA594" s="118">
        <f t="shared" si="384"/>
        <v>45280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374"/>
        <v>45256</v>
      </c>
      <c r="B595" s="113">
        <f t="shared" si="368"/>
        <v>1194.14637952</v>
      </c>
      <c r="C595" s="113">
        <f t="shared" si="380"/>
        <v>1104.79086674</v>
      </c>
      <c r="D595" s="114">
        <f t="shared" si="375"/>
        <v>6700.66</v>
      </c>
      <c r="E595" s="115">
        <f t="shared" si="364"/>
        <v>6716.74</v>
      </c>
      <c r="F595" s="116">
        <f t="shared" si="365"/>
        <v>45219</v>
      </c>
      <c r="G595" s="117">
        <f t="shared" si="369"/>
        <v>2.3997636053760818E-3</v>
      </c>
      <c r="H595" s="118">
        <f t="shared" si="381"/>
        <v>45280</v>
      </c>
      <c r="I595" s="118">
        <f t="shared" si="370"/>
        <v>45280</v>
      </c>
      <c r="J595" s="119">
        <f t="shared" si="376"/>
        <v>22</v>
      </c>
      <c r="K595" s="119">
        <f t="shared" si="366"/>
        <v>5</v>
      </c>
      <c r="L595" s="8">
        <f t="shared" si="377"/>
        <v>1.00054489</v>
      </c>
      <c r="M595" s="120">
        <f t="shared" si="367"/>
        <v>1.0026005099999999</v>
      </c>
      <c r="N595" s="120">
        <f t="shared" si="361"/>
        <v>1.0776635606144433</v>
      </c>
      <c r="O595" s="113">
        <f t="shared" si="363"/>
        <v>1.07825076</v>
      </c>
      <c r="P595" s="113">
        <f t="shared" si="371"/>
        <v>1191.2415917000001</v>
      </c>
      <c r="Q595" s="11">
        <f t="shared" si="382"/>
        <v>0</v>
      </c>
      <c r="R595" s="30">
        <f t="shared" si="378"/>
        <v>0</v>
      </c>
      <c r="S595" s="8">
        <f t="shared" si="372"/>
        <v>0</v>
      </c>
      <c r="T595" s="122">
        <f t="shared" si="379"/>
        <v>0.13059999999999999</v>
      </c>
      <c r="U595" s="121">
        <f t="shared" si="362"/>
        <v>5</v>
      </c>
      <c r="V595" s="121">
        <v>252</v>
      </c>
      <c r="W595" s="120">
        <f t="shared" si="373"/>
        <v>1.002438454</v>
      </c>
      <c r="X595" s="113">
        <f t="shared" si="359"/>
        <v>2.9047878200000001</v>
      </c>
      <c r="Y595" s="186">
        <f t="shared" si="360"/>
        <v>0</v>
      </c>
      <c r="Z595" s="125" t="str">
        <f t="shared" si="383"/>
        <v>INCORPJ=</v>
      </c>
      <c r="AA595" s="118">
        <f t="shared" si="384"/>
        <v>45280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374"/>
        <v>45257</v>
      </c>
      <c r="B596" s="113">
        <f t="shared" si="368"/>
        <v>1194.14637952</v>
      </c>
      <c r="C596" s="113">
        <f t="shared" si="380"/>
        <v>1104.79086674</v>
      </c>
      <c r="D596" s="114">
        <f t="shared" si="375"/>
        <v>6700.66</v>
      </c>
      <c r="E596" s="115">
        <f t="shared" si="364"/>
        <v>6716.74</v>
      </c>
      <c r="F596" s="116">
        <f t="shared" si="365"/>
        <v>45219</v>
      </c>
      <c r="G596" s="117">
        <f t="shared" si="369"/>
        <v>2.3997636053760818E-3</v>
      </c>
      <c r="H596" s="118">
        <f t="shared" si="381"/>
        <v>45280</v>
      </c>
      <c r="I596" s="118">
        <f t="shared" si="370"/>
        <v>45280</v>
      </c>
      <c r="J596" s="119">
        <f t="shared" si="376"/>
        <v>22</v>
      </c>
      <c r="K596" s="119">
        <f t="shared" si="366"/>
        <v>5</v>
      </c>
      <c r="L596" s="8">
        <f t="shared" si="377"/>
        <v>1.00054489</v>
      </c>
      <c r="M596" s="120">
        <f t="shared" si="367"/>
        <v>1.0026005099999999</v>
      </c>
      <c r="N596" s="120">
        <f t="shared" si="361"/>
        <v>1.0776635606144433</v>
      </c>
      <c r="O596" s="113">
        <f t="shared" si="363"/>
        <v>1.07825076</v>
      </c>
      <c r="P596" s="113">
        <f t="shared" si="371"/>
        <v>1191.2415917000001</v>
      </c>
      <c r="Q596" s="11">
        <f t="shared" si="382"/>
        <v>0</v>
      </c>
      <c r="R596" s="30">
        <f t="shared" si="378"/>
        <v>0</v>
      </c>
      <c r="S596" s="8">
        <f t="shared" si="372"/>
        <v>0</v>
      </c>
      <c r="T596" s="122">
        <f t="shared" si="379"/>
        <v>0.13059999999999999</v>
      </c>
      <c r="U596" s="121">
        <f t="shared" si="362"/>
        <v>5</v>
      </c>
      <c r="V596" s="121">
        <v>252</v>
      </c>
      <c r="W596" s="120">
        <f t="shared" si="373"/>
        <v>1.002438454</v>
      </c>
      <c r="X596" s="113">
        <f t="shared" si="359"/>
        <v>2.9047878200000001</v>
      </c>
      <c r="Y596" s="186">
        <f t="shared" si="360"/>
        <v>0</v>
      </c>
      <c r="Z596" s="125" t="str">
        <f t="shared" si="383"/>
        <v>INCORPJ=</v>
      </c>
      <c r="AA596" s="118">
        <f t="shared" si="384"/>
        <v>45280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374"/>
        <v>45258</v>
      </c>
      <c r="B597" s="113">
        <f t="shared" si="368"/>
        <v>1194.8583672799998</v>
      </c>
      <c r="C597" s="113">
        <f t="shared" si="380"/>
        <v>1104.79086674</v>
      </c>
      <c r="D597" s="114">
        <f t="shared" si="375"/>
        <v>6700.66</v>
      </c>
      <c r="E597" s="115">
        <f t="shared" si="364"/>
        <v>6716.74</v>
      </c>
      <c r="F597" s="116">
        <f t="shared" si="365"/>
        <v>45219</v>
      </c>
      <c r="G597" s="117">
        <f t="shared" si="369"/>
        <v>2.3997636053760818E-3</v>
      </c>
      <c r="H597" s="118">
        <f t="shared" si="381"/>
        <v>45280</v>
      </c>
      <c r="I597" s="118">
        <f t="shared" si="370"/>
        <v>45280</v>
      </c>
      <c r="J597" s="119">
        <f t="shared" si="376"/>
        <v>22</v>
      </c>
      <c r="K597" s="119">
        <f t="shared" si="366"/>
        <v>6</v>
      </c>
      <c r="L597" s="8">
        <f t="shared" si="377"/>
        <v>1.00065391</v>
      </c>
      <c r="M597" s="120">
        <f t="shared" si="367"/>
        <v>1.0026005099999999</v>
      </c>
      <c r="N597" s="120">
        <f t="shared" si="361"/>
        <v>1.0776635606144433</v>
      </c>
      <c r="O597" s="113">
        <f t="shared" si="363"/>
        <v>1.07836825</v>
      </c>
      <c r="P597" s="113">
        <f t="shared" si="371"/>
        <v>1191.3713935799999</v>
      </c>
      <c r="Q597" s="11">
        <f t="shared" si="382"/>
        <v>0</v>
      </c>
      <c r="R597" s="30">
        <f t="shared" si="378"/>
        <v>0</v>
      </c>
      <c r="S597" s="8">
        <f t="shared" si="372"/>
        <v>0</v>
      </c>
      <c r="T597" s="122">
        <f t="shared" si="379"/>
        <v>0.13059999999999999</v>
      </c>
      <c r="U597" s="121">
        <f t="shared" si="362"/>
        <v>6</v>
      </c>
      <c r="V597" s="121">
        <v>252</v>
      </c>
      <c r="W597" s="120">
        <f t="shared" si="373"/>
        <v>1.0029268570000001</v>
      </c>
      <c r="X597" s="113">
        <f t="shared" si="359"/>
        <v>3.4869737000000001</v>
      </c>
      <c r="Y597" s="186">
        <f t="shared" si="360"/>
        <v>0</v>
      </c>
      <c r="Z597" s="125" t="str">
        <f t="shared" si="383"/>
        <v>INCORPJ=</v>
      </c>
      <c r="AA597" s="118">
        <f t="shared" si="384"/>
        <v>45280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374"/>
        <v>45259</v>
      </c>
      <c r="B598" s="113">
        <f t="shared" si="368"/>
        <v>1195.5707666000001</v>
      </c>
      <c r="C598" s="113">
        <f t="shared" si="380"/>
        <v>1104.79086674</v>
      </c>
      <c r="D598" s="114">
        <f t="shared" si="375"/>
        <v>6700.66</v>
      </c>
      <c r="E598" s="115">
        <f t="shared" si="364"/>
        <v>6716.74</v>
      </c>
      <c r="F598" s="116">
        <f t="shared" si="365"/>
        <v>45219</v>
      </c>
      <c r="G598" s="117">
        <f t="shared" si="369"/>
        <v>2.3997636053760818E-3</v>
      </c>
      <c r="H598" s="118">
        <f t="shared" si="381"/>
        <v>45280</v>
      </c>
      <c r="I598" s="118">
        <f t="shared" si="370"/>
        <v>45280</v>
      </c>
      <c r="J598" s="119">
        <f t="shared" si="376"/>
        <v>22</v>
      </c>
      <c r="K598" s="119">
        <f t="shared" si="366"/>
        <v>7</v>
      </c>
      <c r="L598" s="8">
        <f t="shared" si="377"/>
        <v>1.0007629300000001</v>
      </c>
      <c r="M598" s="120">
        <f t="shared" si="367"/>
        <v>1.0026005099999999</v>
      </c>
      <c r="N598" s="120">
        <f t="shared" si="361"/>
        <v>1.0776635606144433</v>
      </c>
      <c r="O598" s="113">
        <f t="shared" si="363"/>
        <v>1.0784857400000001</v>
      </c>
      <c r="P598" s="113">
        <f t="shared" si="371"/>
        <v>1191.50119546</v>
      </c>
      <c r="Q598" s="11">
        <f t="shared" si="382"/>
        <v>0</v>
      </c>
      <c r="R598" s="30">
        <f t="shared" si="378"/>
        <v>0</v>
      </c>
      <c r="S598" s="8">
        <f t="shared" si="372"/>
        <v>0</v>
      </c>
      <c r="T598" s="122">
        <f t="shared" si="379"/>
        <v>0.13059999999999999</v>
      </c>
      <c r="U598" s="121">
        <f t="shared" si="362"/>
        <v>7</v>
      </c>
      <c r="V598" s="121">
        <v>252</v>
      </c>
      <c r="W598" s="120">
        <f t="shared" si="373"/>
        <v>1.0034154989999999</v>
      </c>
      <c r="X598" s="113">
        <f t="shared" si="359"/>
        <v>4.0695711399999999</v>
      </c>
      <c r="Y598" s="186">
        <f t="shared" si="360"/>
        <v>0</v>
      </c>
      <c r="Z598" s="125" t="str">
        <f t="shared" si="383"/>
        <v>INCORPJ=</v>
      </c>
      <c r="AA598" s="118">
        <f t="shared" si="384"/>
        <v>45280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374"/>
        <v>45260</v>
      </c>
      <c r="B599" s="113">
        <f t="shared" si="368"/>
        <v>1196.2835985499999</v>
      </c>
      <c r="C599" s="113">
        <f t="shared" si="380"/>
        <v>1104.79086674</v>
      </c>
      <c r="D599" s="114">
        <f t="shared" si="375"/>
        <v>6700.66</v>
      </c>
      <c r="E599" s="115">
        <f t="shared" si="364"/>
        <v>6716.74</v>
      </c>
      <c r="F599" s="116">
        <f t="shared" si="365"/>
        <v>45219</v>
      </c>
      <c r="G599" s="117">
        <f t="shared" si="369"/>
        <v>2.3997636053760818E-3</v>
      </c>
      <c r="H599" s="118">
        <f t="shared" si="381"/>
        <v>45280</v>
      </c>
      <c r="I599" s="118">
        <f t="shared" si="370"/>
        <v>45280</v>
      </c>
      <c r="J599" s="119">
        <f t="shared" si="376"/>
        <v>22</v>
      </c>
      <c r="K599" s="119">
        <f t="shared" si="366"/>
        <v>8</v>
      </c>
      <c r="L599" s="8">
        <f t="shared" si="377"/>
        <v>1.0008719699999999</v>
      </c>
      <c r="M599" s="120">
        <f t="shared" si="367"/>
        <v>1.0026005099999999</v>
      </c>
      <c r="N599" s="120">
        <f t="shared" si="361"/>
        <v>1.0776635606144433</v>
      </c>
      <c r="O599" s="113">
        <f t="shared" si="363"/>
        <v>1.07860325</v>
      </c>
      <c r="P599" s="113">
        <f t="shared" si="371"/>
        <v>1191.6310194299999</v>
      </c>
      <c r="Q599" s="11">
        <f t="shared" si="382"/>
        <v>0</v>
      </c>
      <c r="R599" s="30">
        <f t="shared" si="378"/>
        <v>0</v>
      </c>
      <c r="S599" s="8">
        <f t="shared" si="372"/>
        <v>0</v>
      </c>
      <c r="T599" s="122">
        <f t="shared" si="379"/>
        <v>0.13059999999999999</v>
      </c>
      <c r="U599" s="121">
        <f t="shared" si="362"/>
        <v>8</v>
      </c>
      <c r="V599" s="121">
        <v>252</v>
      </c>
      <c r="W599" s="120">
        <f t="shared" si="373"/>
        <v>1.003904379</v>
      </c>
      <c r="X599" s="113">
        <f t="shared" si="359"/>
        <v>4.6525791200000004</v>
      </c>
      <c r="Y599" s="186">
        <f t="shared" si="360"/>
        <v>0</v>
      </c>
      <c r="Z599" s="125" t="str">
        <f t="shared" si="383"/>
        <v>INCORPJ=</v>
      </c>
      <c r="AA599" s="118">
        <f t="shared" si="384"/>
        <v>45280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374"/>
        <v>45261</v>
      </c>
      <c r="B600" s="113">
        <f t="shared" si="368"/>
        <v>1196.9968521799999</v>
      </c>
      <c r="C600" s="113">
        <f t="shared" si="380"/>
        <v>1104.79086674</v>
      </c>
      <c r="D600" s="114">
        <f t="shared" si="375"/>
        <v>6700.66</v>
      </c>
      <c r="E600" s="115">
        <f t="shared" si="364"/>
        <v>6716.74</v>
      </c>
      <c r="F600" s="116">
        <f t="shared" si="365"/>
        <v>45219</v>
      </c>
      <c r="G600" s="117">
        <f t="shared" si="369"/>
        <v>2.3997636053760818E-3</v>
      </c>
      <c r="H600" s="118">
        <f t="shared" si="381"/>
        <v>45280</v>
      </c>
      <c r="I600" s="118">
        <f t="shared" si="370"/>
        <v>45280</v>
      </c>
      <c r="J600" s="119">
        <f t="shared" si="376"/>
        <v>22</v>
      </c>
      <c r="K600" s="119">
        <f t="shared" si="366"/>
        <v>9</v>
      </c>
      <c r="L600" s="8">
        <f t="shared" si="377"/>
        <v>1.00098102</v>
      </c>
      <c r="M600" s="120">
        <f t="shared" si="367"/>
        <v>1.0026005099999999</v>
      </c>
      <c r="N600" s="120">
        <f t="shared" si="361"/>
        <v>1.0776635606144433</v>
      </c>
      <c r="O600" s="113">
        <f t="shared" si="363"/>
        <v>1.0787207700000001</v>
      </c>
      <c r="P600" s="113">
        <f t="shared" si="371"/>
        <v>1191.7608544499999</v>
      </c>
      <c r="Q600" s="11">
        <f t="shared" si="382"/>
        <v>0</v>
      </c>
      <c r="R600" s="30">
        <f t="shared" si="378"/>
        <v>0</v>
      </c>
      <c r="S600" s="8">
        <f t="shared" si="372"/>
        <v>0</v>
      </c>
      <c r="T600" s="122">
        <f t="shared" si="379"/>
        <v>0.13059999999999999</v>
      </c>
      <c r="U600" s="121">
        <f t="shared" si="362"/>
        <v>9</v>
      </c>
      <c r="V600" s="121">
        <v>252</v>
      </c>
      <c r="W600" s="120">
        <f t="shared" si="373"/>
        <v>1.0043934969999999</v>
      </c>
      <c r="X600" s="113">
        <f t="shared" si="359"/>
        <v>5.2359977300000002</v>
      </c>
      <c r="Y600" s="186">
        <f t="shared" si="360"/>
        <v>0</v>
      </c>
      <c r="Z600" s="125" t="str">
        <f t="shared" si="383"/>
        <v>INCORPJ=</v>
      </c>
      <c r="AA600" s="118">
        <f t="shared" si="384"/>
        <v>45280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374"/>
        <v>45262</v>
      </c>
      <c r="B601" s="113">
        <f t="shared" si="368"/>
        <v>1197.7105276000002</v>
      </c>
      <c r="C601" s="113">
        <f t="shared" si="380"/>
        <v>1104.79086674</v>
      </c>
      <c r="D601" s="114">
        <f t="shared" si="375"/>
        <v>6700.66</v>
      </c>
      <c r="E601" s="115">
        <f t="shared" si="364"/>
        <v>6716.74</v>
      </c>
      <c r="F601" s="116">
        <f t="shared" si="365"/>
        <v>45219</v>
      </c>
      <c r="G601" s="117">
        <f t="shared" si="369"/>
        <v>2.3997636053760818E-3</v>
      </c>
      <c r="H601" s="118">
        <f t="shared" si="381"/>
        <v>45280</v>
      </c>
      <c r="I601" s="118">
        <f t="shared" si="370"/>
        <v>45280</v>
      </c>
      <c r="J601" s="119">
        <f t="shared" si="376"/>
        <v>22</v>
      </c>
      <c r="K601" s="119">
        <f t="shared" si="366"/>
        <v>10</v>
      </c>
      <c r="L601" s="8">
        <f t="shared" si="377"/>
        <v>1.00109008</v>
      </c>
      <c r="M601" s="120">
        <f t="shared" si="367"/>
        <v>1.0026005099999999</v>
      </c>
      <c r="N601" s="120">
        <f t="shared" si="361"/>
        <v>1.0776635606144433</v>
      </c>
      <c r="O601" s="113">
        <f t="shared" si="363"/>
        <v>1.0788382999999999</v>
      </c>
      <c r="P601" s="113">
        <f t="shared" si="371"/>
        <v>1191.8907005200001</v>
      </c>
      <c r="Q601" s="11">
        <f t="shared" si="382"/>
        <v>0</v>
      </c>
      <c r="R601" s="30">
        <f t="shared" si="378"/>
        <v>0</v>
      </c>
      <c r="S601" s="8">
        <f t="shared" si="372"/>
        <v>0</v>
      </c>
      <c r="T601" s="122">
        <f t="shared" si="379"/>
        <v>0.13059999999999999</v>
      </c>
      <c r="U601" s="121">
        <f t="shared" si="362"/>
        <v>10</v>
      </c>
      <c r="V601" s="121">
        <v>252</v>
      </c>
      <c r="W601" s="120">
        <f t="shared" si="373"/>
        <v>1.004882853</v>
      </c>
      <c r="X601" s="113">
        <f t="shared" si="359"/>
        <v>5.8198270799999996</v>
      </c>
      <c r="Y601" s="186">
        <f t="shared" si="360"/>
        <v>0</v>
      </c>
      <c r="Z601" s="125" t="str">
        <f t="shared" si="383"/>
        <v>INCORPJ=</v>
      </c>
      <c r="AA601" s="118">
        <f t="shared" si="384"/>
        <v>45280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374"/>
        <v>45263</v>
      </c>
      <c r="B602" s="113">
        <f t="shared" si="368"/>
        <v>1197.7105276000002</v>
      </c>
      <c r="C602" s="113">
        <f t="shared" si="380"/>
        <v>1104.79086674</v>
      </c>
      <c r="D602" s="114">
        <f t="shared" si="375"/>
        <v>6700.66</v>
      </c>
      <c r="E602" s="115">
        <f t="shared" si="364"/>
        <v>6716.74</v>
      </c>
      <c r="F602" s="116">
        <f t="shared" si="365"/>
        <v>45219</v>
      </c>
      <c r="G602" s="117">
        <f t="shared" si="369"/>
        <v>2.3997636053760818E-3</v>
      </c>
      <c r="H602" s="118">
        <f t="shared" si="381"/>
        <v>45280</v>
      </c>
      <c r="I602" s="118">
        <f t="shared" si="370"/>
        <v>45280</v>
      </c>
      <c r="J602" s="119">
        <f t="shared" si="376"/>
        <v>22</v>
      </c>
      <c r="K602" s="119">
        <f t="shared" si="366"/>
        <v>10</v>
      </c>
      <c r="L602" s="8">
        <f t="shared" si="377"/>
        <v>1.00109008</v>
      </c>
      <c r="M602" s="120">
        <f t="shared" si="367"/>
        <v>1.0026005099999999</v>
      </c>
      <c r="N602" s="120">
        <f t="shared" si="361"/>
        <v>1.0776635606144433</v>
      </c>
      <c r="O602" s="113">
        <f t="shared" si="363"/>
        <v>1.0788382999999999</v>
      </c>
      <c r="P602" s="113">
        <f t="shared" si="371"/>
        <v>1191.8907005200001</v>
      </c>
      <c r="Q602" s="11">
        <f t="shared" si="382"/>
        <v>0</v>
      </c>
      <c r="R602" s="30">
        <f t="shared" si="378"/>
        <v>0</v>
      </c>
      <c r="S602" s="8">
        <f t="shared" si="372"/>
        <v>0</v>
      </c>
      <c r="T602" s="122">
        <f t="shared" si="379"/>
        <v>0.13059999999999999</v>
      </c>
      <c r="U602" s="121">
        <f t="shared" si="362"/>
        <v>10</v>
      </c>
      <c r="V602" s="121">
        <v>252</v>
      </c>
      <c r="W602" s="120">
        <f t="shared" si="373"/>
        <v>1.004882853</v>
      </c>
      <c r="X602" s="113">
        <f t="shared" si="359"/>
        <v>5.8198270799999996</v>
      </c>
      <c r="Y602" s="186">
        <f t="shared" si="360"/>
        <v>0</v>
      </c>
      <c r="Z602" s="125" t="str">
        <f t="shared" si="383"/>
        <v>INCORPJ=</v>
      </c>
      <c r="AA602" s="118">
        <f t="shared" si="384"/>
        <v>45280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374"/>
        <v>45264</v>
      </c>
      <c r="B603" s="113">
        <f t="shared" si="368"/>
        <v>1197.7105276000002</v>
      </c>
      <c r="C603" s="113">
        <f t="shared" si="380"/>
        <v>1104.79086674</v>
      </c>
      <c r="D603" s="114">
        <f t="shared" si="375"/>
        <v>6700.66</v>
      </c>
      <c r="E603" s="115">
        <f t="shared" si="364"/>
        <v>6716.74</v>
      </c>
      <c r="F603" s="116">
        <f t="shared" si="365"/>
        <v>45219</v>
      </c>
      <c r="G603" s="117">
        <f t="shared" si="369"/>
        <v>2.3997636053760818E-3</v>
      </c>
      <c r="H603" s="118">
        <f t="shared" si="381"/>
        <v>45280</v>
      </c>
      <c r="I603" s="118">
        <f t="shared" si="370"/>
        <v>45280</v>
      </c>
      <c r="J603" s="119">
        <f t="shared" si="376"/>
        <v>22</v>
      </c>
      <c r="K603" s="119">
        <f t="shared" si="366"/>
        <v>10</v>
      </c>
      <c r="L603" s="8">
        <f t="shared" si="377"/>
        <v>1.00109008</v>
      </c>
      <c r="M603" s="120">
        <f t="shared" si="367"/>
        <v>1.0026005099999999</v>
      </c>
      <c r="N603" s="120">
        <f t="shared" si="361"/>
        <v>1.0776635606144433</v>
      </c>
      <c r="O603" s="113">
        <f t="shared" si="363"/>
        <v>1.0788382999999999</v>
      </c>
      <c r="P603" s="113">
        <f t="shared" si="371"/>
        <v>1191.8907005200001</v>
      </c>
      <c r="Q603" s="11">
        <f t="shared" si="382"/>
        <v>0</v>
      </c>
      <c r="R603" s="30">
        <f t="shared" si="378"/>
        <v>0</v>
      </c>
      <c r="S603" s="8">
        <f t="shared" si="372"/>
        <v>0</v>
      </c>
      <c r="T603" s="122">
        <f t="shared" si="379"/>
        <v>0.13059999999999999</v>
      </c>
      <c r="U603" s="121">
        <f t="shared" si="362"/>
        <v>10</v>
      </c>
      <c r="V603" s="121">
        <v>252</v>
      </c>
      <c r="W603" s="120">
        <f t="shared" si="373"/>
        <v>1.004882853</v>
      </c>
      <c r="X603" s="113">
        <f t="shared" si="359"/>
        <v>5.8198270799999996</v>
      </c>
      <c r="Y603" s="186">
        <f t="shared" si="360"/>
        <v>0</v>
      </c>
      <c r="Z603" s="125" t="str">
        <f t="shared" si="383"/>
        <v>INCORPJ=</v>
      </c>
      <c r="AA603" s="118">
        <f t="shared" si="384"/>
        <v>45280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374"/>
        <v>45265</v>
      </c>
      <c r="B604" s="113">
        <f t="shared" si="368"/>
        <v>1198.4246372099999</v>
      </c>
      <c r="C604" s="113">
        <f t="shared" si="380"/>
        <v>1104.79086674</v>
      </c>
      <c r="D604" s="114">
        <f t="shared" si="375"/>
        <v>6700.66</v>
      </c>
      <c r="E604" s="115">
        <f t="shared" si="364"/>
        <v>6716.74</v>
      </c>
      <c r="F604" s="116">
        <f t="shared" si="365"/>
        <v>45219</v>
      </c>
      <c r="G604" s="117">
        <f t="shared" si="369"/>
        <v>2.3997636053760818E-3</v>
      </c>
      <c r="H604" s="118">
        <f t="shared" si="381"/>
        <v>45280</v>
      </c>
      <c r="I604" s="118">
        <f t="shared" si="370"/>
        <v>45280</v>
      </c>
      <c r="J604" s="119">
        <f t="shared" si="376"/>
        <v>22</v>
      </c>
      <c r="K604" s="119">
        <f t="shared" si="366"/>
        <v>11</v>
      </c>
      <c r="L604" s="8">
        <f t="shared" si="377"/>
        <v>1.0011991600000001</v>
      </c>
      <c r="M604" s="120">
        <f t="shared" si="367"/>
        <v>1.0026005099999999</v>
      </c>
      <c r="N604" s="120">
        <f t="shared" si="361"/>
        <v>1.0776635606144433</v>
      </c>
      <c r="O604" s="113">
        <f t="shared" si="363"/>
        <v>1.07895585</v>
      </c>
      <c r="P604" s="113">
        <f t="shared" si="371"/>
        <v>1192.0205686899999</v>
      </c>
      <c r="Q604" s="11">
        <f t="shared" si="382"/>
        <v>0</v>
      </c>
      <c r="R604" s="30">
        <f t="shared" si="378"/>
        <v>0</v>
      </c>
      <c r="S604" s="8">
        <f t="shared" si="372"/>
        <v>0</v>
      </c>
      <c r="T604" s="122">
        <f t="shared" si="379"/>
        <v>0.13059999999999999</v>
      </c>
      <c r="U604" s="121">
        <f t="shared" si="362"/>
        <v>11</v>
      </c>
      <c r="V604" s="121">
        <v>252</v>
      </c>
      <c r="W604" s="120">
        <f t="shared" si="373"/>
        <v>1.0053724479999999</v>
      </c>
      <c r="X604" s="113">
        <f t="shared" si="359"/>
        <v>6.40406852</v>
      </c>
      <c r="Y604" s="186">
        <f t="shared" si="360"/>
        <v>0</v>
      </c>
      <c r="Z604" s="125" t="str">
        <f t="shared" si="383"/>
        <v>INCORPJ=</v>
      </c>
      <c r="AA604" s="118">
        <f t="shared" si="384"/>
        <v>45280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374"/>
        <v>45266</v>
      </c>
      <c r="B605" s="113">
        <f t="shared" si="368"/>
        <v>1199.1391577099998</v>
      </c>
      <c r="C605" s="113">
        <f t="shared" si="380"/>
        <v>1104.79086674</v>
      </c>
      <c r="D605" s="114">
        <f t="shared" si="375"/>
        <v>6700.66</v>
      </c>
      <c r="E605" s="115">
        <f t="shared" si="364"/>
        <v>6716.74</v>
      </c>
      <c r="F605" s="116">
        <f t="shared" si="365"/>
        <v>45219</v>
      </c>
      <c r="G605" s="117">
        <f t="shared" si="369"/>
        <v>2.3997636053760818E-3</v>
      </c>
      <c r="H605" s="118">
        <f t="shared" si="381"/>
        <v>45280</v>
      </c>
      <c r="I605" s="118">
        <f t="shared" si="370"/>
        <v>45280</v>
      </c>
      <c r="J605" s="119">
        <f t="shared" si="376"/>
        <v>22</v>
      </c>
      <c r="K605" s="119">
        <f t="shared" si="366"/>
        <v>12</v>
      </c>
      <c r="L605" s="8">
        <f t="shared" si="377"/>
        <v>1.00130824</v>
      </c>
      <c r="M605" s="120">
        <f t="shared" si="367"/>
        <v>1.0026005099999999</v>
      </c>
      <c r="N605" s="120">
        <f t="shared" si="361"/>
        <v>1.0776635606144433</v>
      </c>
      <c r="O605" s="113">
        <f t="shared" si="363"/>
        <v>1.0790734</v>
      </c>
      <c r="P605" s="113">
        <f t="shared" si="371"/>
        <v>1192.1504368599999</v>
      </c>
      <c r="Q605" s="11">
        <f t="shared" si="382"/>
        <v>0</v>
      </c>
      <c r="R605" s="30">
        <f t="shared" si="378"/>
        <v>0</v>
      </c>
      <c r="S605" s="8">
        <f t="shared" si="372"/>
        <v>0</v>
      </c>
      <c r="T605" s="122">
        <f t="shared" si="379"/>
        <v>0.13059999999999999</v>
      </c>
      <c r="U605" s="121">
        <f t="shared" si="362"/>
        <v>12</v>
      </c>
      <c r="V605" s="121">
        <v>252</v>
      </c>
      <c r="W605" s="120">
        <f t="shared" si="373"/>
        <v>1.005862281</v>
      </c>
      <c r="X605" s="113">
        <f t="shared" si="359"/>
        <v>6.98872085</v>
      </c>
      <c r="Y605" s="186">
        <f t="shared" si="360"/>
        <v>0</v>
      </c>
      <c r="Z605" s="125" t="str">
        <f t="shared" si="383"/>
        <v>INCORPJ=</v>
      </c>
      <c r="AA605" s="118">
        <f t="shared" si="384"/>
        <v>45280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374"/>
        <v>45267</v>
      </c>
      <c r="B606" s="113">
        <f t="shared" si="368"/>
        <v>1199.8541126300001</v>
      </c>
      <c r="C606" s="113">
        <f t="shared" si="380"/>
        <v>1104.79086674</v>
      </c>
      <c r="D606" s="114">
        <f t="shared" si="375"/>
        <v>6700.66</v>
      </c>
      <c r="E606" s="115">
        <f t="shared" si="364"/>
        <v>6716.74</v>
      </c>
      <c r="F606" s="116">
        <f t="shared" si="365"/>
        <v>45219</v>
      </c>
      <c r="G606" s="117">
        <f t="shared" si="369"/>
        <v>2.3997636053760818E-3</v>
      </c>
      <c r="H606" s="118">
        <f t="shared" si="381"/>
        <v>45280</v>
      </c>
      <c r="I606" s="118">
        <f t="shared" si="370"/>
        <v>45280</v>
      </c>
      <c r="J606" s="119">
        <f t="shared" si="376"/>
        <v>22</v>
      </c>
      <c r="K606" s="119">
        <f t="shared" si="366"/>
        <v>13</v>
      </c>
      <c r="L606" s="8">
        <f t="shared" si="377"/>
        <v>1.0014173399999999</v>
      </c>
      <c r="M606" s="120">
        <f t="shared" si="367"/>
        <v>1.0026005099999999</v>
      </c>
      <c r="N606" s="120">
        <f t="shared" si="361"/>
        <v>1.0776635606144433</v>
      </c>
      <c r="O606" s="113">
        <f t="shared" si="363"/>
        <v>1.07919097</v>
      </c>
      <c r="P606" s="113">
        <f t="shared" si="371"/>
        <v>1192.28032712</v>
      </c>
      <c r="Q606" s="11">
        <f t="shared" si="382"/>
        <v>0</v>
      </c>
      <c r="R606" s="30">
        <f t="shared" si="378"/>
        <v>0</v>
      </c>
      <c r="S606" s="8">
        <f t="shared" si="372"/>
        <v>0</v>
      </c>
      <c r="T606" s="122">
        <f t="shared" si="379"/>
        <v>0.13059999999999999</v>
      </c>
      <c r="U606" s="121">
        <f t="shared" si="362"/>
        <v>13</v>
      </c>
      <c r="V606" s="121">
        <v>252</v>
      </c>
      <c r="W606" s="120">
        <f t="shared" si="373"/>
        <v>1.006352353</v>
      </c>
      <c r="X606" s="113">
        <f t="shared" ref="X606:X669" si="385">TRUNC((P606*(W606-1)),8)</f>
        <v>7.5737855100000004</v>
      </c>
      <c r="Y606" s="186">
        <f t="shared" ref="Y606:Y619" si="386">IF(Z606="INCORPJ=",0,IF(Q606&gt;0,S606+X606,0))</f>
        <v>0</v>
      </c>
      <c r="Z606" s="125" t="str">
        <f t="shared" si="383"/>
        <v>INCORPJ=</v>
      </c>
      <c r="AA606" s="118">
        <f t="shared" si="384"/>
        <v>45280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374"/>
        <v>45268</v>
      </c>
      <c r="B607" s="113">
        <f t="shared" si="368"/>
        <v>1200.56950209</v>
      </c>
      <c r="C607" s="113">
        <f t="shared" si="380"/>
        <v>1104.79086674</v>
      </c>
      <c r="D607" s="114">
        <f t="shared" si="375"/>
        <v>6700.66</v>
      </c>
      <c r="E607" s="115">
        <f t="shared" si="364"/>
        <v>6716.74</v>
      </c>
      <c r="F607" s="116">
        <f t="shared" si="365"/>
        <v>45219</v>
      </c>
      <c r="G607" s="117">
        <f t="shared" si="369"/>
        <v>2.3997636053760818E-3</v>
      </c>
      <c r="H607" s="118">
        <f t="shared" si="381"/>
        <v>45280</v>
      </c>
      <c r="I607" s="118">
        <f t="shared" si="370"/>
        <v>45280</v>
      </c>
      <c r="J607" s="119">
        <f t="shared" si="376"/>
        <v>22</v>
      </c>
      <c r="K607" s="119">
        <f t="shared" si="366"/>
        <v>14</v>
      </c>
      <c r="L607" s="8">
        <f t="shared" si="377"/>
        <v>1.0015264500000001</v>
      </c>
      <c r="M607" s="120">
        <f t="shared" si="367"/>
        <v>1.0026005099999999</v>
      </c>
      <c r="N607" s="120">
        <f t="shared" ref="N607:N670" si="387">IF(I607&gt;I606,N606*M607,N606)</f>
        <v>1.0776635606144433</v>
      </c>
      <c r="O607" s="113">
        <f t="shared" si="363"/>
        <v>1.0793085600000001</v>
      </c>
      <c r="P607" s="113">
        <f t="shared" si="371"/>
        <v>1192.41023948</v>
      </c>
      <c r="Q607" s="11">
        <f t="shared" si="382"/>
        <v>0</v>
      </c>
      <c r="R607" s="30">
        <f t="shared" si="378"/>
        <v>0</v>
      </c>
      <c r="S607" s="8">
        <f t="shared" si="372"/>
        <v>0</v>
      </c>
      <c r="T607" s="122">
        <f t="shared" si="379"/>
        <v>0.13059999999999999</v>
      </c>
      <c r="U607" s="121">
        <f t="shared" si="362"/>
        <v>14</v>
      </c>
      <c r="V607" s="121">
        <v>252</v>
      </c>
      <c r="W607" s="120">
        <f t="shared" si="373"/>
        <v>1.0068426640000001</v>
      </c>
      <c r="X607" s="113">
        <f t="shared" si="385"/>
        <v>8.1592626100000007</v>
      </c>
      <c r="Y607" s="186">
        <f t="shared" si="386"/>
        <v>0</v>
      </c>
      <c r="Z607" s="125" t="str">
        <f t="shared" si="383"/>
        <v>INCORPJ=</v>
      </c>
      <c r="AA607" s="118">
        <f t="shared" si="384"/>
        <v>45280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374"/>
        <v>45269</v>
      </c>
      <c r="B608" s="113">
        <f t="shared" si="368"/>
        <v>1201.2853027799999</v>
      </c>
      <c r="C608" s="113">
        <f t="shared" si="380"/>
        <v>1104.79086674</v>
      </c>
      <c r="D608" s="114">
        <f t="shared" si="375"/>
        <v>6700.66</v>
      </c>
      <c r="E608" s="115">
        <f t="shared" si="364"/>
        <v>6716.74</v>
      </c>
      <c r="F608" s="116">
        <f t="shared" si="365"/>
        <v>45219</v>
      </c>
      <c r="G608" s="117">
        <f t="shared" si="369"/>
        <v>2.3997636053760818E-3</v>
      </c>
      <c r="H608" s="118">
        <f t="shared" si="381"/>
        <v>45280</v>
      </c>
      <c r="I608" s="118">
        <f t="shared" si="370"/>
        <v>45280</v>
      </c>
      <c r="J608" s="119">
        <f t="shared" si="376"/>
        <v>22</v>
      </c>
      <c r="K608" s="119">
        <f t="shared" si="366"/>
        <v>15</v>
      </c>
      <c r="L608" s="8">
        <f t="shared" si="377"/>
        <v>1.0016355699999999</v>
      </c>
      <c r="M608" s="120">
        <f t="shared" si="367"/>
        <v>1.0026005099999999</v>
      </c>
      <c r="N608" s="120">
        <f t="shared" si="387"/>
        <v>1.0776635606144433</v>
      </c>
      <c r="O608" s="113">
        <f t="shared" si="363"/>
        <v>1.07942615</v>
      </c>
      <c r="P608" s="113">
        <f t="shared" si="371"/>
        <v>1192.5401518399999</v>
      </c>
      <c r="Q608" s="11">
        <f t="shared" si="382"/>
        <v>0</v>
      </c>
      <c r="R608" s="30">
        <f t="shared" si="378"/>
        <v>0</v>
      </c>
      <c r="S608" s="8">
        <f t="shared" si="372"/>
        <v>0</v>
      </c>
      <c r="T608" s="122">
        <f t="shared" si="379"/>
        <v>0.13059999999999999</v>
      </c>
      <c r="U608" s="121">
        <f t="shared" si="362"/>
        <v>15</v>
      </c>
      <c r="V608" s="121">
        <v>252</v>
      </c>
      <c r="W608" s="120">
        <f t="shared" si="373"/>
        <v>1.0073332129999999</v>
      </c>
      <c r="X608" s="113">
        <f t="shared" si="385"/>
        <v>8.7451509400000003</v>
      </c>
      <c r="Y608" s="186">
        <f t="shared" si="386"/>
        <v>0</v>
      </c>
      <c r="Z608" s="125" t="str">
        <f t="shared" si="383"/>
        <v>INCORPJ=</v>
      </c>
      <c r="AA608" s="118">
        <f t="shared" si="384"/>
        <v>45280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374"/>
        <v>45270</v>
      </c>
      <c r="B609" s="113">
        <f t="shared" si="368"/>
        <v>1201.2853027799999</v>
      </c>
      <c r="C609" s="113">
        <f t="shared" si="380"/>
        <v>1104.79086674</v>
      </c>
      <c r="D609" s="114">
        <f t="shared" si="375"/>
        <v>6700.66</v>
      </c>
      <c r="E609" s="115">
        <f t="shared" si="364"/>
        <v>6716.74</v>
      </c>
      <c r="F609" s="116">
        <f t="shared" si="365"/>
        <v>45219</v>
      </c>
      <c r="G609" s="117">
        <f t="shared" si="369"/>
        <v>2.3997636053760818E-3</v>
      </c>
      <c r="H609" s="118">
        <f t="shared" si="381"/>
        <v>45280</v>
      </c>
      <c r="I609" s="118">
        <f t="shared" si="370"/>
        <v>45280</v>
      </c>
      <c r="J609" s="119">
        <f t="shared" si="376"/>
        <v>22</v>
      </c>
      <c r="K609" s="119">
        <f t="shared" si="366"/>
        <v>15</v>
      </c>
      <c r="L609" s="8">
        <f t="shared" si="377"/>
        <v>1.0016355699999999</v>
      </c>
      <c r="M609" s="120">
        <f t="shared" si="367"/>
        <v>1.0026005099999999</v>
      </c>
      <c r="N609" s="120">
        <f t="shared" si="387"/>
        <v>1.0776635606144433</v>
      </c>
      <c r="O609" s="113">
        <f t="shared" si="363"/>
        <v>1.07942615</v>
      </c>
      <c r="P609" s="113">
        <f t="shared" si="371"/>
        <v>1192.5401518399999</v>
      </c>
      <c r="Q609" s="11">
        <f t="shared" si="382"/>
        <v>0</v>
      </c>
      <c r="R609" s="30">
        <f t="shared" si="378"/>
        <v>0</v>
      </c>
      <c r="S609" s="8">
        <f t="shared" si="372"/>
        <v>0</v>
      </c>
      <c r="T609" s="122">
        <f t="shared" si="379"/>
        <v>0.13059999999999999</v>
      </c>
      <c r="U609" s="121">
        <f t="shared" si="362"/>
        <v>15</v>
      </c>
      <c r="V609" s="121">
        <v>252</v>
      </c>
      <c r="W609" s="120">
        <f t="shared" si="373"/>
        <v>1.0073332129999999</v>
      </c>
      <c r="X609" s="113">
        <f t="shared" si="385"/>
        <v>8.7451509400000003</v>
      </c>
      <c r="Y609" s="186">
        <f t="shared" si="386"/>
        <v>0</v>
      </c>
      <c r="Z609" s="125" t="str">
        <f t="shared" si="383"/>
        <v>INCORPJ=</v>
      </c>
      <c r="AA609" s="118">
        <f t="shared" si="384"/>
        <v>45280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374"/>
        <v>45271</v>
      </c>
      <c r="B610" s="113">
        <f t="shared" si="368"/>
        <v>1201.2853027799999</v>
      </c>
      <c r="C610" s="113">
        <f t="shared" si="380"/>
        <v>1104.79086674</v>
      </c>
      <c r="D610" s="114">
        <f t="shared" si="375"/>
        <v>6700.66</v>
      </c>
      <c r="E610" s="115">
        <f t="shared" si="364"/>
        <v>6716.74</v>
      </c>
      <c r="F610" s="116">
        <f t="shared" si="365"/>
        <v>45219</v>
      </c>
      <c r="G610" s="117">
        <f t="shared" si="369"/>
        <v>2.3997636053760818E-3</v>
      </c>
      <c r="H610" s="118">
        <f t="shared" si="381"/>
        <v>45280</v>
      </c>
      <c r="I610" s="118">
        <f t="shared" si="370"/>
        <v>45280</v>
      </c>
      <c r="J610" s="119">
        <f t="shared" si="376"/>
        <v>22</v>
      </c>
      <c r="K610" s="119">
        <f t="shared" si="366"/>
        <v>15</v>
      </c>
      <c r="L610" s="8">
        <f t="shared" si="377"/>
        <v>1.0016355699999999</v>
      </c>
      <c r="M610" s="120">
        <f t="shared" si="367"/>
        <v>1.0026005099999999</v>
      </c>
      <c r="N610" s="120">
        <f t="shared" si="387"/>
        <v>1.0776635606144433</v>
      </c>
      <c r="O610" s="113">
        <f t="shared" si="363"/>
        <v>1.07942615</v>
      </c>
      <c r="P610" s="113">
        <f t="shared" si="371"/>
        <v>1192.5401518399999</v>
      </c>
      <c r="Q610" s="11">
        <f t="shared" si="382"/>
        <v>0</v>
      </c>
      <c r="R610" s="30">
        <f t="shared" si="378"/>
        <v>0</v>
      </c>
      <c r="S610" s="8">
        <f t="shared" si="372"/>
        <v>0</v>
      </c>
      <c r="T610" s="122">
        <f t="shared" si="379"/>
        <v>0.13059999999999999</v>
      </c>
      <c r="U610" s="121">
        <f t="shared" si="362"/>
        <v>15</v>
      </c>
      <c r="V610" s="121">
        <v>252</v>
      </c>
      <c r="W610" s="120">
        <f t="shared" si="373"/>
        <v>1.0073332129999999</v>
      </c>
      <c r="X610" s="113">
        <f t="shared" si="385"/>
        <v>8.7451509400000003</v>
      </c>
      <c r="Y610" s="186">
        <f t="shared" si="386"/>
        <v>0</v>
      </c>
      <c r="Z610" s="125" t="str">
        <f t="shared" si="383"/>
        <v>INCORPJ=</v>
      </c>
      <c r="AA610" s="118">
        <f t="shared" si="384"/>
        <v>45280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374"/>
        <v>45272</v>
      </c>
      <c r="B611" s="113">
        <f t="shared" si="368"/>
        <v>1202.0015505599999</v>
      </c>
      <c r="C611" s="113">
        <f t="shared" si="380"/>
        <v>1104.79086674</v>
      </c>
      <c r="D611" s="114">
        <f t="shared" si="375"/>
        <v>6700.66</v>
      </c>
      <c r="E611" s="115">
        <f t="shared" si="364"/>
        <v>6716.74</v>
      </c>
      <c r="F611" s="116">
        <f t="shared" si="365"/>
        <v>45219</v>
      </c>
      <c r="G611" s="117">
        <f t="shared" si="369"/>
        <v>2.3997636053760818E-3</v>
      </c>
      <c r="H611" s="118">
        <f t="shared" si="381"/>
        <v>45280</v>
      </c>
      <c r="I611" s="118">
        <f t="shared" si="370"/>
        <v>45280</v>
      </c>
      <c r="J611" s="119">
        <f t="shared" si="376"/>
        <v>22</v>
      </c>
      <c r="K611" s="119">
        <f t="shared" si="366"/>
        <v>16</v>
      </c>
      <c r="L611" s="8">
        <f t="shared" si="377"/>
        <v>1.0017447100000001</v>
      </c>
      <c r="M611" s="120">
        <f t="shared" si="367"/>
        <v>1.0026005099999999</v>
      </c>
      <c r="N611" s="120">
        <f t="shared" si="387"/>
        <v>1.0776635606144433</v>
      </c>
      <c r="O611" s="113">
        <f t="shared" si="363"/>
        <v>1.0795437699999999</v>
      </c>
      <c r="P611" s="113">
        <f t="shared" si="371"/>
        <v>1192.67009734</v>
      </c>
      <c r="Q611" s="11">
        <f t="shared" si="382"/>
        <v>0</v>
      </c>
      <c r="R611" s="30">
        <f t="shared" si="378"/>
        <v>0</v>
      </c>
      <c r="S611" s="8">
        <f t="shared" si="372"/>
        <v>0</v>
      </c>
      <c r="T611" s="122">
        <f t="shared" si="379"/>
        <v>0.13059999999999999</v>
      </c>
      <c r="U611" s="121">
        <f t="shared" si="362"/>
        <v>16</v>
      </c>
      <c r="V611" s="121">
        <v>252</v>
      </c>
      <c r="W611" s="120">
        <f t="shared" si="373"/>
        <v>1.007824002</v>
      </c>
      <c r="X611" s="113">
        <f t="shared" si="385"/>
        <v>9.3314532200000002</v>
      </c>
      <c r="Y611" s="186">
        <f t="shared" si="386"/>
        <v>0</v>
      </c>
      <c r="Z611" s="125" t="str">
        <f t="shared" si="383"/>
        <v>INCORPJ=</v>
      </c>
      <c r="AA611" s="118">
        <f t="shared" si="384"/>
        <v>45280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374"/>
        <v>45273</v>
      </c>
      <c r="B612" s="113">
        <f t="shared" si="368"/>
        <v>1202.71819983</v>
      </c>
      <c r="C612" s="113">
        <f t="shared" si="380"/>
        <v>1104.79086674</v>
      </c>
      <c r="D612" s="114">
        <f t="shared" si="375"/>
        <v>6700.66</v>
      </c>
      <c r="E612" s="115">
        <f t="shared" si="364"/>
        <v>6716.74</v>
      </c>
      <c r="F612" s="116">
        <f t="shared" si="365"/>
        <v>45219</v>
      </c>
      <c r="G612" s="117">
        <f t="shared" si="369"/>
        <v>2.3997636053760818E-3</v>
      </c>
      <c r="H612" s="118">
        <f t="shared" si="381"/>
        <v>45280</v>
      </c>
      <c r="I612" s="118">
        <f t="shared" si="370"/>
        <v>45280</v>
      </c>
      <c r="J612" s="119">
        <f t="shared" si="376"/>
        <v>22</v>
      </c>
      <c r="K612" s="119">
        <f t="shared" si="366"/>
        <v>17</v>
      </c>
      <c r="L612" s="8">
        <f t="shared" si="377"/>
        <v>1.00185385</v>
      </c>
      <c r="M612" s="120">
        <f t="shared" si="367"/>
        <v>1.0026005099999999</v>
      </c>
      <c r="N612" s="120">
        <f t="shared" si="387"/>
        <v>1.0776635606144433</v>
      </c>
      <c r="O612" s="113">
        <f t="shared" si="363"/>
        <v>1.0796613799999999</v>
      </c>
      <c r="P612" s="113">
        <f t="shared" si="371"/>
        <v>1192.80003179</v>
      </c>
      <c r="Q612" s="11">
        <f t="shared" si="382"/>
        <v>0</v>
      </c>
      <c r="R612" s="30">
        <f t="shared" si="378"/>
        <v>0</v>
      </c>
      <c r="S612" s="8">
        <f t="shared" si="372"/>
        <v>0</v>
      </c>
      <c r="T612" s="122">
        <f t="shared" si="379"/>
        <v>0.13059999999999999</v>
      </c>
      <c r="U612" s="121">
        <f t="shared" si="362"/>
        <v>17</v>
      </c>
      <c r="V612" s="121">
        <v>252</v>
      </c>
      <c r="W612" s="120">
        <f t="shared" si="373"/>
        <v>1.0083150299999999</v>
      </c>
      <c r="X612" s="113">
        <f t="shared" si="385"/>
        <v>9.9181680399999994</v>
      </c>
      <c r="Y612" s="186">
        <f t="shared" si="386"/>
        <v>0</v>
      </c>
      <c r="Z612" s="125" t="str">
        <f t="shared" si="383"/>
        <v>INCORPJ=</v>
      </c>
      <c r="AA612" s="118">
        <f t="shared" si="384"/>
        <v>45280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374"/>
        <v>45274</v>
      </c>
      <c r="B613" s="113">
        <f t="shared" si="368"/>
        <v>1203.43529526</v>
      </c>
      <c r="C613" s="113">
        <f t="shared" si="380"/>
        <v>1104.79086674</v>
      </c>
      <c r="D613" s="114">
        <f t="shared" si="375"/>
        <v>6700.66</v>
      </c>
      <c r="E613" s="115">
        <f t="shared" si="364"/>
        <v>6716.74</v>
      </c>
      <c r="F613" s="116">
        <f t="shared" si="365"/>
        <v>45219</v>
      </c>
      <c r="G613" s="117">
        <f t="shared" si="369"/>
        <v>2.3997636053760818E-3</v>
      </c>
      <c r="H613" s="118">
        <f t="shared" si="381"/>
        <v>45280</v>
      </c>
      <c r="I613" s="118">
        <f t="shared" si="370"/>
        <v>45280</v>
      </c>
      <c r="J613" s="119">
        <f t="shared" si="376"/>
        <v>22</v>
      </c>
      <c r="K613" s="119">
        <f t="shared" si="366"/>
        <v>18</v>
      </c>
      <c r="L613" s="8">
        <f t="shared" si="377"/>
        <v>1.0019630100000001</v>
      </c>
      <c r="M613" s="120">
        <f t="shared" si="367"/>
        <v>1.0026005099999999</v>
      </c>
      <c r="N613" s="120">
        <f t="shared" si="387"/>
        <v>1.0776635606144433</v>
      </c>
      <c r="O613" s="113">
        <f t="shared" si="363"/>
        <v>1.0797790199999999</v>
      </c>
      <c r="P613" s="113">
        <f t="shared" si="371"/>
        <v>1192.9299993899999</v>
      </c>
      <c r="Q613" s="11">
        <f t="shared" si="382"/>
        <v>0</v>
      </c>
      <c r="R613" s="30">
        <f t="shared" si="378"/>
        <v>0</v>
      </c>
      <c r="S613" s="8">
        <f t="shared" si="372"/>
        <v>0</v>
      </c>
      <c r="T613" s="122">
        <f t="shared" si="379"/>
        <v>0.13059999999999999</v>
      </c>
      <c r="U613" s="121">
        <f t="shared" ref="U613:U676" si="388">IF(Q612&gt;0,1,IF(K613=K612,U612,U612+1))</f>
        <v>18</v>
      </c>
      <c r="V613" s="121">
        <v>252</v>
      </c>
      <c r="W613" s="120">
        <f t="shared" si="373"/>
        <v>1.008806297</v>
      </c>
      <c r="X613" s="113">
        <f t="shared" si="385"/>
        <v>10.505295869999999</v>
      </c>
      <c r="Y613" s="186">
        <f t="shared" si="386"/>
        <v>0</v>
      </c>
      <c r="Z613" s="125" t="str">
        <f t="shared" si="383"/>
        <v>INCORPJ=</v>
      </c>
      <c r="AA613" s="118">
        <f t="shared" si="384"/>
        <v>45280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374"/>
        <v>45275</v>
      </c>
      <c r="B614" s="113">
        <f t="shared" si="368"/>
        <v>1204.15281467</v>
      </c>
      <c r="C614" s="113">
        <f t="shared" si="380"/>
        <v>1104.79086674</v>
      </c>
      <c r="D614" s="114">
        <f t="shared" si="375"/>
        <v>6700.66</v>
      </c>
      <c r="E614" s="115">
        <f t="shared" si="364"/>
        <v>6716.74</v>
      </c>
      <c r="F614" s="116">
        <f t="shared" si="365"/>
        <v>45219</v>
      </c>
      <c r="G614" s="117">
        <f t="shared" si="369"/>
        <v>2.3997636053760818E-3</v>
      </c>
      <c r="H614" s="118">
        <f t="shared" si="381"/>
        <v>45280</v>
      </c>
      <c r="I614" s="118">
        <f t="shared" si="370"/>
        <v>45280</v>
      </c>
      <c r="J614" s="119">
        <f t="shared" si="376"/>
        <v>22</v>
      </c>
      <c r="K614" s="119">
        <f t="shared" si="366"/>
        <v>19</v>
      </c>
      <c r="L614" s="8">
        <f t="shared" si="377"/>
        <v>1.0020721800000001</v>
      </c>
      <c r="M614" s="120">
        <f t="shared" si="367"/>
        <v>1.0026005099999999</v>
      </c>
      <c r="N614" s="120">
        <f t="shared" si="387"/>
        <v>1.0776635606144433</v>
      </c>
      <c r="O614" s="113">
        <f t="shared" si="363"/>
        <v>1.0798966699999999</v>
      </c>
      <c r="P614" s="113">
        <f t="shared" si="371"/>
        <v>1193.0599780299999</v>
      </c>
      <c r="Q614" s="11">
        <f t="shared" si="382"/>
        <v>0</v>
      </c>
      <c r="R614" s="30">
        <f t="shared" si="378"/>
        <v>0</v>
      </c>
      <c r="S614" s="8">
        <f t="shared" si="372"/>
        <v>0</v>
      </c>
      <c r="T614" s="122">
        <f t="shared" si="379"/>
        <v>0.13059999999999999</v>
      </c>
      <c r="U614" s="121">
        <f t="shared" si="388"/>
        <v>19</v>
      </c>
      <c r="V614" s="121">
        <v>252</v>
      </c>
      <c r="W614" s="120">
        <f t="shared" si="373"/>
        <v>1.0092978029999999</v>
      </c>
      <c r="X614" s="113">
        <f t="shared" si="385"/>
        <v>11.09283664</v>
      </c>
      <c r="Y614" s="186">
        <f t="shared" si="386"/>
        <v>0</v>
      </c>
      <c r="Z614" s="125" t="str">
        <f t="shared" si="383"/>
        <v>INCORPJ=</v>
      </c>
      <c r="AA614" s="118">
        <f t="shared" si="384"/>
        <v>45280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374"/>
        <v>45276</v>
      </c>
      <c r="B615" s="113">
        <f t="shared" si="368"/>
        <v>1204.87075938</v>
      </c>
      <c r="C615" s="113">
        <f t="shared" si="380"/>
        <v>1104.79086674</v>
      </c>
      <c r="D615" s="114">
        <f t="shared" si="375"/>
        <v>6700.66</v>
      </c>
      <c r="E615" s="115">
        <f t="shared" si="364"/>
        <v>6716.74</v>
      </c>
      <c r="F615" s="116">
        <f t="shared" si="365"/>
        <v>45219</v>
      </c>
      <c r="G615" s="117">
        <f t="shared" si="369"/>
        <v>2.3997636053760818E-3</v>
      </c>
      <c r="H615" s="118">
        <f t="shared" si="381"/>
        <v>45280</v>
      </c>
      <c r="I615" s="118">
        <f t="shared" si="370"/>
        <v>45280</v>
      </c>
      <c r="J615" s="119">
        <f t="shared" si="376"/>
        <v>22</v>
      </c>
      <c r="K615" s="119">
        <f t="shared" si="366"/>
        <v>20</v>
      </c>
      <c r="L615" s="8">
        <f t="shared" si="377"/>
        <v>1.00218136</v>
      </c>
      <c r="M615" s="120">
        <f t="shared" si="367"/>
        <v>1.0026005099999999</v>
      </c>
      <c r="N615" s="120">
        <f t="shared" si="387"/>
        <v>1.0776635606144433</v>
      </c>
      <c r="O615" s="113">
        <f t="shared" si="363"/>
        <v>1.08001433</v>
      </c>
      <c r="P615" s="113">
        <f t="shared" si="371"/>
        <v>1193.18996773</v>
      </c>
      <c r="Q615" s="11">
        <f t="shared" si="382"/>
        <v>0</v>
      </c>
      <c r="R615" s="30">
        <f t="shared" si="378"/>
        <v>0</v>
      </c>
      <c r="S615" s="8">
        <f t="shared" si="372"/>
        <v>0</v>
      </c>
      <c r="T615" s="122">
        <f t="shared" si="379"/>
        <v>0.13059999999999999</v>
      </c>
      <c r="U615" s="121">
        <f t="shared" si="388"/>
        <v>20</v>
      </c>
      <c r="V615" s="121">
        <v>252</v>
      </c>
      <c r="W615" s="120">
        <f t="shared" si="373"/>
        <v>1.009789549</v>
      </c>
      <c r="X615" s="113">
        <f t="shared" si="385"/>
        <v>11.68079165</v>
      </c>
      <c r="Y615" s="186">
        <f t="shared" si="386"/>
        <v>0</v>
      </c>
      <c r="Z615" s="125" t="str">
        <f t="shared" si="383"/>
        <v>INCORPJ=</v>
      </c>
      <c r="AA615" s="118">
        <f t="shared" si="384"/>
        <v>45280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374"/>
        <v>45277</v>
      </c>
      <c r="B616" s="113">
        <f t="shared" si="368"/>
        <v>1204.87075938</v>
      </c>
      <c r="C616" s="113">
        <f t="shared" si="380"/>
        <v>1104.79086674</v>
      </c>
      <c r="D616" s="114">
        <f t="shared" si="375"/>
        <v>6700.66</v>
      </c>
      <c r="E616" s="115">
        <f t="shared" si="364"/>
        <v>6716.74</v>
      </c>
      <c r="F616" s="116">
        <f t="shared" si="365"/>
        <v>45219</v>
      </c>
      <c r="G616" s="117">
        <f t="shared" si="369"/>
        <v>2.3997636053760818E-3</v>
      </c>
      <c r="H616" s="118">
        <f t="shared" si="381"/>
        <v>45280</v>
      </c>
      <c r="I616" s="118">
        <f t="shared" si="370"/>
        <v>45280</v>
      </c>
      <c r="J616" s="119">
        <f t="shared" si="376"/>
        <v>22</v>
      </c>
      <c r="K616" s="119">
        <f t="shared" si="366"/>
        <v>20</v>
      </c>
      <c r="L616" s="8">
        <f t="shared" si="377"/>
        <v>1.00218136</v>
      </c>
      <c r="M616" s="120">
        <f t="shared" si="367"/>
        <v>1.0026005099999999</v>
      </c>
      <c r="N616" s="120">
        <f t="shared" si="387"/>
        <v>1.0776635606144433</v>
      </c>
      <c r="O616" s="113">
        <f t="shared" si="363"/>
        <v>1.08001433</v>
      </c>
      <c r="P616" s="113">
        <f t="shared" si="371"/>
        <v>1193.18996773</v>
      </c>
      <c r="Q616" s="11">
        <f t="shared" si="382"/>
        <v>0</v>
      </c>
      <c r="R616" s="30">
        <f t="shared" si="378"/>
        <v>0</v>
      </c>
      <c r="S616" s="8">
        <f t="shared" si="372"/>
        <v>0</v>
      </c>
      <c r="T616" s="122">
        <f t="shared" si="379"/>
        <v>0.13059999999999999</v>
      </c>
      <c r="U616" s="121">
        <f t="shared" si="388"/>
        <v>20</v>
      </c>
      <c r="V616" s="121">
        <v>252</v>
      </c>
      <c r="W616" s="120">
        <f t="shared" si="373"/>
        <v>1.009789549</v>
      </c>
      <c r="X616" s="113">
        <f t="shared" si="385"/>
        <v>11.68079165</v>
      </c>
      <c r="Y616" s="186">
        <f t="shared" si="386"/>
        <v>0</v>
      </c>
      <c r="Z616" s="125" t="str">
        <f t="shared" si="383"/>
        <v>INCORPJ=</v>
      </c>
      <c r="AA616" s="118">
        <f t="shared" si="384"/>
        <v>45280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374"/>
        <v>45278</v>
      </c>
      <c r="B617" s="113">
        <f t="shared" si="368"/>
        <v>1204.87075938</v>
      </c>
      <c r="C617" s="113">
        <f t="shared" si="380"/>
        <v>1104.79086674</v>
      </c>
      <c r="D617" s="114">
        <f t="shared" si="375"/>
        <v>6700.66</v>
      </c>
      <c r="E617" s="115">
        <f t="shared" si="364"/>
        <v>6716.74</v>
      </c>
      <c r="F617" s="116">
        <f t="shared" si="365"/>
        <v>45219</v>
      </c>
      <c r="G617" s="117">
        <f t="shared" si="369"/>
        <v>2.3997636053760818E-3</v>
      </c>
      <c r="H617" s="118">
        <f t="shared" si="381"/>
        <v>45280</v>
      </c>
      <c r="I617" s="118">
        <f t="shared" si="370"/>
        <v>45280</v>
      </c>
      <c r="J617" s="119">
        <f t="shared" si="376"/>
        <v>22</v>
      </c>
      <c r="K617" s="119">
        <f t="shared" si="366"/>
        <v>20</v>
      </c>
      <c r="L617" s="8">
        <f t="shared" si="377"/>
        <v>1.00218136</v>
      </c>
      <c r="M617" s="120">
        <f t="shared" si="367"/>
        <v>1.0026005099999999</v>
      </c>
      <c r="N617" s="120">
        <f t="shared" si="387"/>
        <v>1.0776635606144433</v>
      </c>
      <c r="O617" s="113">
        <f t="shared" ref="O617:O680" si="389">TRUNC(TRUNC((L617*N617),15),8)</f>
        <v>1.08001433</v>
      </c>
      <c r="P617" s="113">
        <f t="shared" si="371"/>
        <v>1193.18996773</v>
      </c>
      <c r="Q617" s="11">
        <f t="shared" si="382"/>
        <v>0</v>
      </c>
      <c r="R617" s="30">
        <f t="shared" si="378"/>
        <v>0</v>
      </c>
      <c r="S617" s="8">
        <f t="shared" si="372"/>
        <v>0</v>
      </c>
      <c r="T617" s="122">
        <f t="shared" si="379"/>
        <v>0.13059999999999999</v>
      </c>
      <c r="U617" s="121">
        <f t="shared" si="388"/>
        <v>20</v>
      </c>
      <c r="V617" s="121">
        <v>252</v>
      </c>
      <c r="W617" s="120">
        <f t="shared" si="373"/>
        <v>1.009789549</v>
      </c>
      <c r="X617" s="113">
        <f t="shared" si="385"/>
        <v>11.68079165</v>
      </c>
      <c r="Y617" s="186">
        <f t="shared" si="386"/>
        <v>0</v>
      </c>
      <c r="Z617" s="125" t="str">
        <f t="shared" si="383"/>
        <v>INCORPJ=</v>
      </c>
      <c r="AA617" s="118">
        <f t="shared" si="384"/>
        <v>45280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374"/>
        <v>45279</v>
      </c>
      <c r="B618" s="113">
        <f t="shared" si="368"/>
        <v>1205.58912829</v>
      </c>
      <c r="C618" s="113">
        <f t="shared" si="380"/>
        <v>1104.79086674</v>
      </c>
      <c r="D618" s="114">
        <f t="shared" si="375"/>
        <v>6700.66</v>
      </c>
      <c r="E618" s="115">
        <f t="shared" ref="E618:E681" si="390">IF($K618=1,VLOOKUP($A617,$AO$10:$AS$131,4),E617)</f>
        <v>6716.74</v>
      </c>
      <c r="F618" s="116">
        <f t="shared" ref="F618:F681" si="391">IF($K618=1,VLOOKUP($A617,$AO$10:$AS$131,5),F617)</f>
        <v>45219</v>
      </c>
      <c r="G618" s="117">
        <f t="shared" si="369"/>
        <v>2.3997636053760818E-3</v>
      </c>
      <c r="H618" s="118">
        <f t="shared" si="381"/>
        <v>45280</v>
      </c>
      <c r="I618" s="118">
        <f t="shared" si="370"/>
        <v>45280</v>
      </c>
      <c r="J618" s="119">
        <f t="shared" si="376"/>
        <v>22</v>
      </c>
      <c r="K618" s="119">
        <f t="shared" ref="K618:K681" si="392">(J618-(NETWORKDAYS(A618,I618,AD$176:AD$502)-1))</f>
        <v>21</v>
      </c>
      <c r="L618" s="8">
        <f t="shared" si="377"/>
        <v>1.0022905499999999</v>
      </c>
      <c r="M618" s="120">
        <f t="shared" ref="M618:M681" si="393">IF(I618&gt;I617,L617,M617)</f>
        <v>1.0026005099999999</v>
      </c>
      <c r="N618" s="120">
        <f t="shared" si="387"/>
        <v>1.0776635606144433</v>
      </c>
      <c r="O618" s="113">
        <f t="shared" si="389"/>
        <v>1.0801320000000001</v>
      </c>
      <c r="P618" s="113">
        <f t="shared" si="371"/>
        <v>1193.31996847</v>
      </c>
      <c r="Q618" s="11">
        <f t="shared" si="382"/>
        <v>0</v>
      </c>
      <c r="R618" s="30">
        <f t="shared" si="378"/>
        <v>0</v>
      </c>
      <c r="S618" s="8">
        <f t="shared" si="372"/>
        <v>0</v>
      </c>
      <c r="T618" s="122">
        <f t="shared" si="379"/>
        <v>0.13059999999999999</v>
      </c>
      <c r="U618" s="121">
        <f t="shared" si="388"/>
        <v>21</v>
      </c>
      <c r="V618" s="121">
        <v>252</v>
      </c>
      <c r="W618" s="120">
        <f t="shared" si="373"/>
        <v>1.010281534</v>
      </c>
      <c r="X618" s="113">
        <f t="shared" si="385"/>
        <v>12.26915982</v>
      </c>
      <c r="Y618" s="186">
        <f t="shared" si="386"/>
        <v>0</v>
      </c>
      <c r="Z618" s="125" t="str">
        <f t="shared" si="383"/>
        <v>INCORPJ=</v>
      </c>
      <c r="AA618" s="118">
        <f t="shared" si="384"/>
        <v>45280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374"/>
        <v>45280</v>
      </c>
      <c r="B619" s="113">
        <f t="shared" si="368"/>
        <v>1206.3079338900002</v>
      </c>
      <c r="C619" s="113">
        <f t="shared" si="380"/>
        <v>1104.79086674</v>
      </c>
      <c r="D619" s="114">
        <f t="shared" si="375"/>
        <v>6700.66</v>
      </c>
      <c r="E619" s="115">
        <f t="shared" si="390"/>
        <v>6716.74</v>
      </c>
      <c r="F619" s="116">
        <f t="shared" si="391"/>
        <v>45219</v>
      </c>
      <c r="G619" s="117">
        <f t="shared" si="369"/>
        <v>2.3997636053760818E-3</v>
      </c>
      <c r="H619" s="118">
        <f t="shared" si="381"/>
        <v>45313</v>
      </c>
      <c r="I619" s="118">
        <f t="shared" si="370"/>
        <v>45280</v>
      </c>
      <c r="J619" s="119">
        <f t="shared" si="376"/>
        <v>22</v>
      </c>
      <c r="K619" s="119">
        <f t="shared" si="392"/>
        <v>22</v>
      </c>
      <c r="L619" s="8">
        <f t="shared" si="377"/>
        <v>1.0023997600000001</v>
      </c>
      <c r="M619" s="120">
        <f t="shared" si="393"/>
        <v>1.0026005099999999</v>
      </c>
      <c r="N619" s="120">
        <f t="shared" si="387"/>
        <v>1.0776635606144433</v>
      </c>
      <c r="O619" s="113">
        <f t="shared" si="389"/>
        <v>1.08024969</v>
      </c>
      <c r="P619" s="113">
        <f t="shared" si="371"/>
        <v>1193.4499913100001</v>
      </c>
      <c r="Q619" s="11">
        <f t="shared" si="382"/>
        <v>20</v>
      </c>
      <c r="R619" s="30">
        <f t="shared" si="378"/>
        <v>0</v>
      </c>
      <c r="S619" s="8">
        <f t="shared" si="372"/>
        <v>0</v>
      </c>
      <c r="T619" s="122">
        <f t="shared" si="379"/>
        <v>0.13059999999999999</v>
      </c>
      <c r="U619" s="121">
        <f t="shared" si="388"/>
        <v>22</v>
      </c>
      <c r="V619" s="121">
        <v>252</v>
      </c>
      <c r="W619" s="120">
        <f t="shared" si="373"/>
        <v>1.0107737590000001</v>
      </c>
      <c r="X619" s="113">
        <f t="shared" si="385"/>
        <v>12.85794258</v>
      </c>
      <c r="Y619" s="186">
        <f t="shared" si="386"/>
        <v>0</v>
      </c>
      <c r="Z619" s="125" t="str">
        <f t="shared" si="383"/>
        <v>INCORPJ=</v>
      </c>
      <c r="AA619" s="118">
        <f t="shared" si="384"/>
        <v>45280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74"/>
        <v>45281</v>
      </c>
      <c r="B620" s="113">
        <f t="shared" si="368"/>
        <v>1207.0563922200001</v>
      </c>
      <c r="C620" s="113">
        <f t="shared" si="380"/>
        <v>1116.6936172799999</v>
      </c>
      <c r="D620" s="114">
        <f t="shared" si="375"/>
        <v>6716.74</v>
      </c>
      <c r="E620" s="115">
        <f t="shared" si="390"/>
        <v>6735.55</v>
      </c>
      <c r="F620" s="116">
        <f t="shared" si="391"/>
        <v>45250</v>
      </c>
      <c r="G620" s="117">
        <f t="shared" si="369"/>
        <v>2.8004657021114543E-3</v>
      </c>
      <c r="H620" s="118">
        <f t="shared" si="381"/>
        <v>45313</v>
      </c>
      <c r="I620" s="118">
        <f t="shared" si="370"/>
        <v>45313</v>
      </c>
      <c r="J620" s="119">
        <f t="shared" si="376"/>
        <v>21</v>
      </c>
      <c r="K620" s="119">
        <f t="shared" si="392"/>
        <v>1</v>
      </c>
      <c r="L620" s="8">
        <f t="shared" si="377"/>
        <v>1.00013317</v>
      </c>
      <c r="M620" s="120">
        <f t="shared" si="393"/>
        <v>1.0023997600000001</v>
      </c>
      <c r="N620" s="120">
        <f t="shared" si="387"/>
        <v>1.0802496945206637</v>
      </c>
      <c r="O620" s="113">
        <f t="shared" si="389"/>
        <v>1.0803935499999999</v>
      </c>
      <c r="P620" s="113">
        <f t="shared" si="371"/>
        <v>1206.4685814300001</v>
      </c>
      <c r="Q620" s="11">
        <f t="shared" si="382"/>
        <v>0</v>
      </c>
      <c r="R620" s="30">
        <f t="shared" si="378"/>
        <v>0</v>
      </c>
      <c r="S620" s="8">
        <f t="shared" si="372"/>
        <v>0</v>
      </c>
      <c r="T620" s="122">
        <f t="shared" si="379"/>
        <v>0.13059999999999999</v>
      </c>
      <c r="U620" s="121">
        <f t="shared" si="388"/>
        <v>1</v>
      </c>
      <c r="V620" s="121">
        <v>252</v>
      </c>
      <c r="W620" s="120">
        <f t="shared" si="373"/>
        <v>1.000487216</v>
      </c>
      <c r="X620" s="113">
        <f t="shared" si="385"/>
        <v>0.58781079000000003</v>
      </c>
      <c r="Y620" s="113">
        <f t="shared" ref="Y620:Y649" si="394">IF(Q620&gt;0,S620+X620,0)</f>
        <v>0</v>
      </c>
      <c r="Z620" s="125" t="str">
        <f t="shared" si="383"/>
        <v>A+J=</v>
      </c>
      <c r="AA620" s="118">
        <f t="shared" si="384"/>
        <v>45313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74"/>
        <v>45282</v>
      </c>
      <c r="B621" s="113">
        <f t="shared" si="368"/>
        <v>1207.8053266100001</v>
      </c>
      <c r="C621" s="113">
        <f t="shared" si="380"/>
        <v>1116.6936172799999</v>
      </c>
      <c r="D621" s="114">
        <f t="shared" si="375"/>
        <v>6716.74</v>
      </c>
      <c r="E621" s="115">
        <f t="shared" si="390"/>
        <v>6735.55</v>
      </c>
      <c r="F621" s="116">
        <f t="shared" si="391"/>
        <v>45250</v>
      </c>
      <c r="G621" s="117">
        <f t="shared" si="369"/>
        <v>2.8004657021114543E-3</v>
      </c>
      <c r="H621" s="118">
        <f t="shared" si="381"/>
        <v>45313</v>
      </c>
      <c r="I621" s="118">
        <f t="shared" si="370"/>
        <v>45313</v>
      </c>
      <c r="J621" s="119">
        <f t="shared" si="376"/>
        <v>21</v>
      </c>
      <c r="K621" s="119">
        <f t="shared" si="392"/>
        <v>2</v>
      </c>
      <c r="L621" s="8">
        <f t="shared" si="377"/>
        <v>1.0002663700000001</v>
      </c>
      <c r="M621" s="120">
        <f t="shared" si="393"/>
        <v>1.0023997600000001</v>
      </c>
      <c r="N621" s="120">
        <f t="shared" si="387"/>
        <v>1.0802496945206637</v>
      </c>
      <c r="O621" s="113">
        <f t="shared" si="389"/>
        <v>1.0805374400000001</v>
      </c>
      <c r="P621" s="113">
        <f t="shared" si="371"/>
        <v>1206.6292624800001</v>
      </c>
      <c r="Q621" s="11">
        <f t="shared" si="382"/>
        <v>0</v>
      </c>
      <c r="R621" s="30">
        <f t="shared" si="378"/>
        <v>0</v>
      </c>
      <c r="S621" s="8">
        <f t="shared" si="372"/>
        <v>0</v>
      </c>
      <c r="T621" s="122">
        <f t="shared" si="379"/>
        <v>0.13059999999999999</v>
      </c>
      <c r="U621" s="121">
        <f t="shared" si="388"/>
        <v>2</v>
      </c>
      <c r="V621" s="121">
        <v>252</v>
      </c>
      <c r="W621" s="120">
        <f t="shared" si="373"/>
        <v>1.0009746690000001</v>
      </c>
      <c r="X621" s="113">
        <f t="shared" si="385"/>
        <v>1.1760641300000001</v>
      </c>
      <c r="Y621" s="113">
        <f t="shared" si="394"/>
        <v>0</v>
      </c>
      <c r="Z621" s="125" t="str">
        <f t="shared" si="383"/>
        <v>A+J=</v>
      </c>
      <c r="AA621" s="118">
        <f t="shared" si="384"/>
        <v>45313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74"/>
        <v>45283</v>
      </c>
      <c r="B622" s="113">
        <f t="shared" si="368"/>
        <v>1208.5547148400001</v>
      </c>
      <c r="C622" s="113">
        <f t="shared" si="380"/>
        <v>1116.6936172799999</v>
      </c>
      <c r="D622" s="114">
        <f t="shared" si="375"/>
        <v>6716.74</v>
      </c>
      <c r="E622" s="115">
        <f t="shared" si="390"/>
        <v>6735.55</v>
      </c>
      <c r="F622" s="116">
        <f t="shared" si="391"/>
        <v>45250</v>
      </c>
      <c r="G622" s="117">
        <f t="shared" si="369"/>
        <v>2.8004657021114543E-3</v>
      </c>
      <c r="H622" s="118">
        <f t="shared" si="381"/>
        <v>45313</v>
      </c>
      <c r="I622" s="118">
        <f t="shared" si="370"/>
        <v>45313</v>
      </c>
      <c r="J622" s="119">
        <f t="shared" si="376"/>
        <v>21</v>
      </c>
      <c r="K622" s="119">
        <f t="shared" si="392"/>
        <v>3</v>
      </c>
      <c r="L622" s="8">
        <f t="shared" si="377"/>
        <v>1.0003995800000001</v>
      </c>
      <c r="M622" s="120">
        <f t="shared" si="393"/>
        <v>1.0023997600000001</v>
      </c>
      <c r="N622" s="120">
        <f t="shared" si="387"/>
        <v>1.0802496945206637</v>
      </c>
      <c r="O622" s="113">
        <f t="shared" si="389"/>
        <v>1.0806813399999999</v>
      </c>
      <c r="P622" s="113">
        <f t="shared" si="371"/>
        <v>1206.7899546900001</v>
      </c>
      <c r="Q622" s="11">
        <f t="shared" si="382"/>
        <v>0</v>
      </c>
      <c r="R622" s="30">
        <f t="shared" si="378"/>
        <v>0</v>
      </c>
      <c r="S622" s="8">
        <f t="shared" si="372"/>
        <v>0</v>
      </c>
      <c r="T622" s="122">
        <f t="shared" si="379"/>
        <v>0.13059999999999999</v>
      </c>
      <c r="U622" s="121">
        <f t="shared" si="388"/>
        <v>3</v>
      </c>
      <c r="V622" s="121">
        <v>252</v>
      </c>
      <c r="W622" s="120">
        <f t="shared" si="373"/>
        <v>1.001462359</v>
      </c>
      <c r="X622" s="113">
        <f t="shared" si="385"/>
        <v>1.7647601500000001</v>
      </c>
      <c r="Y622" s="113">
        <f t="shared" si="394"/>
        <v>0</v>
      </c>
      <c r="Z622" s="125" t="str">
        <f t="shared" si="383"/>
        <v>A+J=</v>
      </c>
      <c r="AA622" s="118">
        <f t="shared" si="384"/>
        <v>45313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74"/>
        <v>45284</v>
      </c>
      <c r="B623" s="113">
        <f t="shared" si="368"/>
        <v>1208.5547148400001</v>
      </c>
      <c r="C623" s="113">
        <f t="shared" si="380"/>
        <v>1116.6936172799999</v>
      </c>
      <c r="D623" s="114">
        <f t="shared" si="375"/>
        <v>6716.74</v>
      </c>
      <c r="E623" s="115">
        <f t="shared" si="390"/>
        <v>6735.55</v>
      </c>
      <c r="F623" s="116">
        <f t="shared" si="391"/>
        <v>45250</v>
      </c>
      <c r="G623" s="117">
        <f t="shared" si="369"/>
        <v>2.8004657021114543E-3</v>
      </c>
      <c r="H623" s="118">
        <f t="shared" si="381"/>
        <v>45313</v>
      </c>
      <c r="I623" s="118">
        <f t="shared" si="370"/>
        <v>45313</v>
      </c>
      <c r="J623" s="119">
        <f t="shared" si="376"/>
        <v>21</v>
      </c>
      <c r="K623" s="119">
        <f t="shared" si="392"/>
        <v>3</v>
      </c>
      <c r="L623" s="8">
        <f t="shared" si="377"/>
        <v>1.0003995800000001</v>
      </c>
      <c r="M623" s="120">
        <f t="shared" si="393"/>
        <v>1.0023997600000001</v>
      </c>
      <c r="N623" s="120">
        <f t="shared" si="387"/>
        <v>1.0802496945206637</v>
      </c>
      <c r="O623" s="113">
        <f t="shared" si="389"/>
        <v>1.0806813399999999</v>
      </c>
      <c r="P623" s="113">
        <f t="shared" si="371"/>
        <v>1206.7899546900001</v>
      </c>
      <c r="Q623" s="11">
        <f t="shared" si="382"/>
        <v>0</v>
      </c>
      <c r="R623" s="30">
        <f t="shared" si="378"/>
        <v>0</v>
      </c>
      <c r="S623" s="8">
        <f t="shared" si="372"/>
        <v>0</v>
      </c>
      <c r="T623" s="122">
        <f t="shared" si="379"/>
        <v>0.13059999999999999</v>
      </c>
      <c r="U623" s="121">
        <f t="shared" si="388"/>
        <v>3</v>
      </c>
      <c r="V623" s="121">
        <v>252</v>
      </c>
      <c r="W623" s="120">
        <f t="shared" si="373"/>
        <v>1.001462359</v>
      </c>
      <c r="X623" s="113">
        <f t="shared" si="385"/>
        <v>1.7647601500000001</v>
      </c>
      <c r="Y623" s="113">
        <f t="shared" si="394"/>
        <v>0</v>
      </c>
      <c r="Z623" s="125" t="str">
        <f t="shared" si="383"/>
        <v>A+J=</v>
      </c>
      <c r="AA623" s="118">
        <f t="shared" si="384"/>
        <v>45313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74"/>
        <v>45285</v>
      </c>
      <c r="B624" s="113">
        <f t="shared" si="368"/>
        <v>1208.5547148400001</v>
      </c>
      <c r="C624" s="113">
        <f t="shared" si="380"/>
        <v>1116.6936172799999</v>
      </c>
      <c r="D624" s="114">
        <f t="shared" si="375"/>
        <v>6716.74</v>
      </c>
      <c r="E624" s="115">
        <f t="shared" si="390"/>
        <v>6735.55</v>
      </c>
      <c r="F624" s="116">
        <f t="shared" si="391"/>
        <v>45250</v>
      </c>
      <c r="G624" s="117">
        <f t="shared" si="369"/>
        <v>2.8004657021114543E-3</v>
      </c>
      <c r="H624" s="118">
        <f t="shared" si="381"/>
        <v>45313</v>
      </c>
      <c r="I624" s="118">
        <f t="shared" si="370"/>
        <v>45313</v>
      </c>
      <c r="J624" s="119">
        <f t="shared" si="376"/>
        <v>21</v>
      </c>
      <c r="K624" s="119">
        <f t="shared" si="392"/>
        <v>3</v>
      </c>
      <c r="L624" s="8">
        <f t="shared" si="377"/>
        <v>1.0003995800000001</v>
      </c>
      <c r="M624" s="120">
        <f t="shared" si="393"/>
        <v>1.0023997600000001</v>
      </c>
      <c r="N624" s="120">
        <f t="shared" si="387"/>
        <v>1.0802496945206637</v>
      </c>
      <c r="O624" s="113">
        <f t="shared" si="389"/>
        <v>1.0806813399999999</v>
      </c>
      <c r="P624" s="113">
        <f t="shared" si="371"/>
        <v>1206.7899546900001</v>
      </c>
      <c r="Q624" s="11">
        <f t="shared" si="382"/>
        <v>0</v>
      </c>
      <c r="R624" s="30">
        <f t="shared" si="378"/>
        <v>0</v>
      </c>
      <c r="S624" s="8">
        <f t="shared" si="372"/>
        <v>0</v>
      </c>
      <c r="T624" s="122">
        <f t="shared" si="379"/>
        <v>0.13059999999999999</v>
      </c>
      <c r="U624" s="121">
        <f t="shared" si="388"/>
        <v>3</v>
      </c>
      <c r="V624" s="121">
        <v>252</v>
      </c>
      <c r="W624" s="120">
        <f t="shared" si="373"/>
        <v>1.001462359</v>
      </c>
      <c r="X624" s="113">
        <f t="shared" si="385"/>
        <v>1.7647601500000001</v>
      </c>
      <c r="Y624" s="113">
        <f t="shared" si="394"/>
        <v>0</v>
      </c>
      <c r="Z624" s="125" t="str">
        <f t="shared" si="383"/>
        <v>A+J=</v>
      </c>
      <c r="AA624" s="118">
        <f t="shared" si="384"/>
        <v>45313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74"/>
        <v>45286</v>
      </c>
      <c r="B625" s="113">
        <f t="shared" si="368"/>
        <v>1208.5547148400001</v>
      </c>
      <c r="C625" s="113">
        <f t="shared" si="380"/>
        <v>1116.6936172799999</v>
      </c>
      <c r="D625" s="114">
        <f t="shared" si="375"/>
        <v>6716.74</v>
      </c>
      <c r="E625" s="115">
        <f t="shared" si="390"/>
        <v>6735.55</v>
      </c>
      <c r="F625" s="116">
        <f t="shared" si="391"/>
        <v>45250</v>
      </c>
      <c r="G625" s="117">
        <f t="shared" si="369"/>
        <v>2.8004657021114543E-3</v>
      </c>
      <c r="H625" s="118">
        <f t="shared" si="381"/>
        <v>45313</v>
      </c>
      <c r="I625" s="118">
        <f t="shared" si="370"/>
        <v>45313</v>
      </c>
      <c r="J625" s="119">
        <f t="shared" si="376"/>
        <v>21</v>
      </c>
      <c r="K625" s="119">
        <f t="shared" si="392"/>
        <v>3</v>
      </c>
      <c r="L625" s="8">
        <f t="shared" si="377"/>
        <v>1.0003995800000001</v>
      </c>
      <c r="M625" s="120">
        <f t="shared" si="393"/>
        <v>1.0023997600000001</v>
      </c>
      <c r="N625" s="120">
        <f t="shared" si="387"/>
        <v>1.0802496945206637</v>
      </c>
      <c r="O625" s="113">
        <f t="shared" si="389"/>
        <v>1.0806813399999999</v>
      </c>
      <c r="P625" s="113">
        <f t="shared" si="371"/>
        <v>1206.7899546900001</v>
      </c>
      <c r="Q625" s="11">
        <f t="shared" si="382"/>
        <v>0</v>
      </c>
      <c r="R625" s="30">
        <f t="shared" si="378"/>
        <v>0</v>
      </c>
      <c r="S625" s="8">
        <f t="shared" si="372"/>
        <v>0</v>
      </c>
      <c r="T625" s="122">
        <f t="shared" si="379"/>
        <v>0.13059999999999999</v>
      </c>
      <c r="U625" s="121">
        <f t="shared" si="388"/>
        <v>3</v>
      </c>
      <c r="V625" s="121">
        <v>252</v>
      </c>
      <c r="W625" s="120">
        <f t="shared" si="373"/>
        <v>1.001462359</v>
      </c>
      <c r="X625" s="113">
        <f t="shared" si="385"/>
        <v>1.7647601500000001</v>
      </c>
      <c r="Y625" s="113">
        <f t="shared" si="394"/>
        <v>0</v>
      </c>
      <c r="Z625" s="125" t="str">
        <f t="shared" si="383"/>
        <v>A+J=</v>
      </c>
      <c r="AA625" s="118">
        <f t="shared" si="384"/>
        <v>45313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74"/>
        <v>45287</v>
      </c>
      <c r="B626" s="113">
        <f t="shared" si="368"/>
        <v>1209.3045706299999</v>
      </c>
      <c r="C626" s="113">
        <f t="shared" si="380"/>
        <v>1116.6936172799999</v>
      </c>
      <c r="D626" s="114">
        <f t="shared" si="375"/>
        <v>6716.74</v>
      </c>
      <c r="E626" s="115">
        <f t="shared" si="390"/>
        <v>6735.55</v>
      </c>
      <c r="F626" s="116">
        <f t="shared" si="391"/>
        <v>45250</v>
      </c>
      <c r="G626" s="117">
        <f t="shared" si="369"/>
        <v>2.8004657021114543E-3</v>
      </c>
      <c r="H626" s="118">
        <f t="shared" si="381"/>
        <v>45313</v>
      </c>
      <c r="I626" s="118">
        <f t="shared" si="370"/>
        <v>45313</v>
      </c>
      <c r="J626" s="119">
        <f t="shared" si="376"/>
        <v>21</v>
      </c>
      <c r="K626" s="119">
        <f t="shared" si="392"/>
        <v>4</v>
      </c>
      <c r="L626" s="8">
        <f t="shared" si="377"/>
        <v>1.0005328099999999</v>
      </c>
      <c r="M626" s="120">
        <f t="shared" si="393"/>
        <v>1.0023997600000001</v>
      </c>
      <c r="N626" s="120">
        <f t="shared" si="387"/>
        <v>1.0802496945206637</v>
      </c>
      <c r="O626" s="113">
        <f t="shared" si="389"/>
        <v>1.0808252599999999</v>
      </c>
      <c r="P626" s="113">
        <f t="shared" si="371"/>
        <v>1206.9506692299999</v>
      </c>
      <c r="Q626" s="11">
        <f t="shared" si="382"/>
        <v>0</v>
      </c>
      <c r="R626" s="30">
        <f t="shared" si="378"/>
        <v>0</v>
      </c>
      <c r="S626" s="8">
        <f t="shared" si="372"/>
        <v>0</v>
      </c>
      <c r="T626" s="122">
        <f t="shared" si="379"/>
        <v>0.13059999999999999</v>
      </c>
      <c r="U626" s="121">
        <f t="shared" si="388"/>
        <v>4</v>
      </c>
      <c r="V626" s="121">
        <v>252</v>
      </c>
      <c r="W626" s="120">
        <f t="shared" si="373"/>
        <v>1.001950288</v>
      </c>
      <c r="X626" s="113">
        <f t="shared" si="385"/>
        <v>2.3539013999999998</v>
      </c>
      <c r="Y626" s="113">
        <f t="shared" si="394"/>
        <v>0</v>
      </c>
      <c r="Z626" s="125" t="str">
        <f t="shared" si="383"/>
        <v>A+J=</v>
      </c>
      <c r="AA626" s="118">
        <f t="shared" si="384"/>
        <v>45313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74"/>
        <v>45288</v>
      </c>
      <c r="B627" s="113">
        <f t="shared" si="368"/>
        <v>1210.0548917399999</v>
      </c>
      <c r="C627" s="113">
        <f t="shared" si="380"/>
        <v>1116.6936172799999</v>
      </c>
      <c r="D627" s="114">
        <f t="shared" si="375"/>
        <v>6716.74</v>
      </c>
      <c r="E627" s="115">
        <f t="shared" si="390"/>
        <v>6735.55</v>
      </c>
      <c r="F627" s="116">
        <f t="shared" si="391"/>
        <v>45250</v>
      </c>
      <c r="G627" s="117">
        <f t="shared" si="369"/>
        <v>2.8004657021114543E-3</v>
      </c>
      <c r="H627" s="118">
        <f t="shared" si="381"/>
        <v>45313</v>
      </c>
      <c r="I627" s="118">
        <f t="shared" si="370"/>
        <v>45313</v>
      </c>
      <c r="J627" s="119">
        <f t="shared" si="376"/>
        <v>21</v>
      </c>
      <c r="K627" s="119">
        <f t="shared" si="392"/>
        <v>5</v>
      </c>
      <c r="L627" s="8">
        <f t="shared" si="377"/>
        <v>1.0006660599999999</v>
      </c>
      <c r="M627" s="120">
        <f t="shared" si="393"/>
        <v>1.0023997600000001</v>
      </c>
      <c r="N627" s="120">
        <f t="shared" si="387"/>
        <v>1.0802496945206637</v>
      </c>
      <c r="O627" s="113">
        <f t="shared" si="389"/>
        <v>1.0809692</v>
      </c>
      <c r="P627" s="113">
        <f t="shared" si="371"/>
        <v>1207.11140611</v>
      </c>
      <c r="Q627" s="11">
        <f t="shared" si="382"/>
        <v>0</v>
      </c>
      <c r="R627" s="30">
        <f t="shared" si="378"/>
        <v>0</v>
      </c>
      <c r="S627" s="8">
        <f t="shared" si="372"/>
        <v>0</v>
      </c>
      <c r="T627" s="122">
        <f t="shared" si="379"/>
        <v>0.13059999999999999</v>
      </c>
      <c r="U627" s="121">
        <f t="shared" si="388"/>
        <v>5</v>
      </c>
      <c r="V627" s="121">
        <v>252</v>
      </c>
      <c r="W627" s="120">
        <f t="shared" si="373"/>
        <v>1.002438454</v>
      </c>
      <c r="X627" s="113">
        <f t="shared" si="385"/>
        <v>2.9434856300000001</v>
      </c>
      <c r="Y627" s="113">
        <f t="shared" si="394"/>
        <v>0</v>
      </c>
      <c r="Z627" s="125" t="str">
        <f t="shared" si="383"/>
        <v>A+J=</v>
      </c>
      <c r="AA627" s="118">
        <f t="shared" si="384"/>
        <v>45313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74"/>
        <v>45289</v>
      </c>
      <c r="B628" s="113">
        <f t="shared" si="368"/>
        <v>1210.8056895100001</v>
      </c>
      <c r="C628" s="113">
        <f t="shared" si="380"/>
        <v>1116.6936172799999</v>
      </c>
      <c r="D628" s="114">
        <f t="shared" si="375"/>
        <v>6716.74</v>
      </c>
      <c r="E628" s="115">
        <f t="shared" si="390"/>
        <v>6735.55</v>
      </c>
      <c r="F628" s="116">
        <f t="shared" si="391"/>
        <v>45250</v>
      </c>
      <c r="G628" s="117">
        <f t="shared" si="369"/>
        <v>2.8004657021114543E-3</v>
      </c>
      <c r="H628" s="118">
        <f t="shared" si="381"/>
        <v>45313</v>
      </c>
      <c r="I628" s="118">
        <f t="shared" si="370"/>
        <v>45313</v>
      </c>
      <c r="J628" s="119">
        <f t="shared" si="376"/>
        <v>21</v>
      </c>
      <c r="K628" s="119">
        <f t="shared" si="392"/>
        <v>6</v>
      </c>
      <c r="L628" s="8">
        <f t="shared" si="377"/>
        <v>1.00079933</v>
      </c>
      <c r="M628" s="120">
        <f t="shared" si="393"/>
        <v>1.0023997600000001</v>
      </c>
      <c r="N628" s="120">
        <f t="shared" si="387"/>
        <v>1.0802496945206637</v>
      </c>
      <c r="O628" s="113">
        <f t="shared" si="389"/>
        <v>1.0811131700000001</v>
      </c>
      <c r="P628" s="113">
        <f t="shared" si="371"/>
        <v>1207.27217649</v>
      </c>
      <c r="Q628" s="11">
        <f t="shared" si="382"/>
        <v>0</v>
      </c>
      <c r="R628" s="30">
        <f t="shared" si="378"/>
        <v>0</v>
      </c>
      <c r="S628" s="8">
        <f t="shared" si="372"/>
        <v>0</v>
      </c>
      <c r="T628" s="122">
        <f t="shared" si="379"/>
        <v>0.13059999999999999</v>
      </c>
      <c r="U628" s="121">
        <f t="shared" si="388"/>
        <v>6</v>
      </c>
      <c r="V628" s="121">
        <v>252</v>
      </c>
      <c r="W628" s="120">
        <f t="shared" si="373"/>
        <v>1.0029268570000001</v>
      </c>
      <c r="X628" s="113">
        <f t="shared" si="385"/>
        <v>3.53351302</v>
      </c>
      <c r="Y628" s="113">
        <f t="shared" si="394"/>
        <v>0</v>
      </c>
      <c r="Z628" s="125" t="str">
        <f t="shared" si="383"/>
        <v>A+J=</v>
      </c>
      <c r="AA628" s="118">
        <f t="shared" si="384"/>
        <v>45313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74"/>
        <v>45290</v>
      </c>
      <c r="B629" s="113">
        <f t="shared" si="368"/>
        <v>1211.5569328900001</v>
      </c>
      <c r="C629" s="113">
        <f t="shared" si="380"/>
        <v>1116.6936172799999</v>
      </c>
      <c r="D629" s="114">
        <f t="shared" si="375"/>
        <v>6716.74</v>
      </c>
      <c r="E629" s="115">
        <f t="shared" si="390"/>
        <v>6735.55</v>
      </c>
      <c r="F629" s="116">
        <f t="shared" si="391"/>
        <v>45250</v>
      </c>
      <c r="G629" s="117">
        <f t="shared" si="369"/>
        <v>2.8004657021114543E-3</v>
      </c>
      <c r="H629" s="118">
        <f t="shared" si="381"/>
        <v>45313</v>
      </c>
      <c r="I629" s="118">
        <f t="shared" si="370"/>
        <v>45313</v>
      </c>
      <c r="J629" s="119">
        <f t="shared" si="376"/>
        <v>21</v>
      </c>
      <c r="K629" s="119">
        <f t="shared" si="392"/>
        <v>7</v>
      </c>
      <c r="L629" s="8">
        <f t="shared" si="377"/>
        <v>1.00093261</v>
      </c>
      <c r="M629" s="120">
        <f t="shared" si="393"/>
        <v>1.0023997600000001</v>
      </c>
      <c r="N629" s="120">
        <f t="shared" si="387"/>
        <v>1.0802496945206637</v>
      </c>
      <c r="O629" s="113">
        <f t="shared" si="389"/>
        <v>1.0812571399999999</v>
      </c>
      <c r="P629" s="113">
        <f t="shared" si="371"/>
        <v>1207.43294687</v>
      </c>
      <c r="Q629" s="11">
        <f t="shared" si="382"/>
        <v>0</v>
      </c>
      <c r="R629" s="30">
        <f t="shared" si="378"/>
        <v>0</v>
      </c>
      <c r="S629" s="8">
        <f t="shared" si="372"/>
        <v>0</v>
      </c>
      <c r="T629" s="122">
        <f t="shared" si="379"/>
        <v>0.13059999999999999</v>
      </c>
      <c r="U629" s="121">
        <f t="shared" si="388"/>
        <v>7</v>
      </c>
      <c r="V629" s="121">
        <v>252</v>
      </c>
      <c r="W629" s="120">
        <f t="shared" si="373"/>
        <v>1.0034154989999999</v>
      </c>
      <c r="X629" s="113">
        <f t="shared" si="385"/>
        <v>4.1239860200000003</v>
      </c>
      <c r="Y629" s="113">
        <f t="shared" si="394"/>
        <v>0</v>
      </c>
      <c r="Z629" s="125" t="str">
        <f t="shared" si="383"/>
        <v>A+J=</v>
      </c>
      <c r="AA629" s="118">
        <f t="shared" si="384"/>
        <v>45313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74"/>
        <v>45291</v>
      </c>
      <c r="B630" s="113">
        <f t="shared" si="368"/>
        <v>1211.5569328900001</v>
      </c>
      <c r="C630" s="113">
        <f t="shared" si="380"/>
        <v>1116.6936172799999</v>
      </c>
      <c r="D630" s="114">
        <f t="shared" si="375"/>
        <v>6716.74</v>
      </c>
      <c r="E630" s="115">
        <f t="shared" si="390"/>
        <v>6735.55</v>
      </c>
      <c r="F630" s="116">
        <f t="shared" si="391"/>
        <v>45250</v>
      </c>
      <c r="G630" s="117">
        <f t="shared" si="369"/>
        <v>2.8004657021114543E-3</v>
      </c>
      <c r="H630" s="118">
        <f t="shared" si="381"/>
        <v>45313</v>
      </c>
      <c r="I630" s="118">
        <f t="shared" si="370"/>
        <v>45313</v>
      </c>
      <c r="J630" s="119">
        <f t="shared" si="376"/>
        <v>21</v>
      </c>
      <c r="K630" s="119">
        <f t="shared" si="392"/>
        <v>7</v>
      </c>
      <c r="L630" s="8">
        <f t="shared" si="377"/>
        <v>1.00093261</v>
      </c>
      <c r="M630" s="120">
        <f t="shared" si="393"/>
        <v>1.0023997600000001</v>
      </c>
      <c r="N630" s="120">
        <f t="shared" si="387"/>
        <v>1.0802496945206637</v>
      </c>
      <c r="O630" s="113">
        <f t="shared" si="389"/>
        <v>1.0812571399999999</v>
      </c>
      <c r="P630" s="113">
        <f t="shared" si="371"/>
        <v>1207.43294687</v>
      </c>
      <c r="Q630" s="11">
        <f t="shared" si="382"/>
        <v>0</v>
      </c>
      <c r="R630" s="30">
        <f t="shared" si="378"/>
        <v>0</v>
      </c>
      <c r="S630" s="8">
        <f t="shared" si="372"/>
        <v>0</v>
      </c>
      <c r="T630" s="122">
        <f t="shared" si="379"/>
        <v>0.13059999999999999</v>
      </c>
      <c r="U630" s="121">
        <f t="shared" si="388"/>
        <v>7</v>
      </c>
      <c r="V630" s="121">
        <v>252</v>
      </c>
      <c r="W630" s="120">
        <f t="shared" si="373"/>
        <v>1.0034154989999999</v>
      </c>
      <c r="X630" s="113">
        <f t="shared" si="385"/>
        <v>4.1239860200000003</v>
      </c>
      <c r="Y630" s="113">
        <f t="shared" si="394"/>
        <v>0</v>
      </c>
      <c r="Z630" s="125" t="str">
        <f t="shared" si="383"/>
        <v>A+J=</v>
      </c>
      <c r="AA630" s="118">
        <f t="shared" si="384"/>
        <v>45313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74"/>
        <v>45292</v>
      </c>
      <c r="B631" s="113">
        <f t="shared" si="368"/>
        <v>1211.5569328900001</v>
      </c>
      <c r="C631" s="113">
        <f t="shared" si="380"/>
        <v>1116.6936172799999</v>
      </c>
      <c r="D631" s="114">
        <f t="shared" si="375"/>
        <v>6716.74</v>
      </c>
      <c r="E631" s="115">
        <f t="shared" si="390"/>
        <v>6735.55</v>
      </c>
      <c r="F631" s="116">
        <f t="shared" si="391"/>
        <v>45250</v>
      </c>
      <c r="G631" s="117">
        <f t="shared" si="369"/>
        <v>2.8004657021114543E-3</v>
      </c>
      <c r="H631" s="118">
        <f t="shared" si="381"/>
        <v>45313</v>
      </c>
      <c r="I631" s="118">
        <f t="shared" si="370"/>
        <v>45313</v>
      </c>
      <c r="J631" s="119">
        <f t="shared" si="376"/>
        <v>21</v>
      </c>
      <c r="K631" s="119">
        <f t="shared" si="392"/>
        <v>7</v>
      </c>
      <c r="L631" s="8">
        <f t="shared" si="377"/>
        <v>1.00093261</v>
      </c>
      <c r="M631" s="120">
        <f t="shared" si="393"/>
        <v>1.0023997600000001</v>
      </c>
      <c r="N631" s="120">
        <f t="shared" si="387"/>
        <v>1.0802496945206637</v>
      </c>
      <c r="O631" s="113">
        <f t="shared" si="389"/>
        <v>1.0812571399999999</v>
      </c>
      <c r="P631" s="113">
        <f t="shared" si="371"/>
        <v>1207.43294687</v>
      </c>
      <c r="Q631" s="11">
        <f t="shared" si="382"/>
        <v>0</v>
      </c>
      <c r="R631" s="30">
        <f t="shared" si="378"/>
        <v>0</v>
      </c>
      <c r="S631" s="8">
        <f t="shared" si="372"/>
        <v>0</v>
      </c>
      <c r="T631" s="122">
        <f t="shared" si="379"/>
        <v>0.13059999999999999</v>
      </c>
      <c r="U631" s="121">
        <f t="shared" si="388"/>
        <v>7</v>
      </c>
      <c r="V631" s="121">
        <v>252</v>
      </c>
      <c r="W631" s="120">
        <f t="shared" si="373"/>
        <v>1.0034154989999999</v>
      </c>
      <c r="X631" s="113">
        <f t="shared" si="385"/>
        <v>4.1239860200000003</v>
      </c>
      <c r="Y631" s="113">
        <f t="shared" si="394"/>
        <v>0</v>
      </c>
      <c r="Z631" s="125" t="str">
        <f t="shared" si="383"/>
        <v>A+J=</v>
      </c>
      <c r="AA631" s="118">
        <f t="shared" si="384"/>
        <v>45313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74"/>
        <v>45293</v>
      </c>
      <c r="B632" s="113">
        <f t="shared" si="368"/>
        <v>1211.5569328900001</v>
      </c>
      <c r="C632" s="113">
        <f t="shared" si="380"/>
        <v>1116.6936172799999</v>
      </c>
      <c r="D632" s="114">
        <f t="shared" si="375"/>
        <v>6716.74</v>
      </c>
      <c r="E632" s="115">
        <f t="shared" si="390"/>
        <v>6735.55</v>
      </c>
      <c r="F632" s="116">
        <f t="shared" si="391"/>
        <v>45250</v>
      </c>
      <c r="G632" s="117">
        <f t="shared" si="369"/>
        <v>2.8004657021114543E-3</v>
      </c>
      <c r="H632" s="118">
        <f t="shared" si="381"/>
        <v>45313</v>
      </c>
      <c r="I632" s="118">
        <f t="shared" si="370"/>
        <v>45313</v>
      </c>
      <c r="J632" s="119">
        <f t="shared" si="376"/>
        <v>21</v>
      </c>
      <c r="K632" s="119">
        <f t="shared" si="392"/>
        <v>7</v>
      </c>
      <c r="L632" s="8">
        <f t="shared" si="377"/>
        <v>1.00093261</v>
      </c>
      <c r="M632" s="120">
        <f t="shared" si="393"/>
        <v>1.0023997600000001</v>
      </c>
      <c r="N632" s="120">
        <f t="shared" si="387"/>
        <v>1.0802496945206637</v>
      </c>
      <c r="O632" s="113">
        <f t="shared" si="389"/>
        <v>1.0812571399999999</v>
      </c>
      <c r="P632" s="113">
        <f t="shared" si="371"/>
        <v>1207.43294687</v>
      </c>
      <c r="Q632" s="11">
        <f t="shared" si="382"/>
        <v>0</v>
      </c>
      <c r="R632" s="30">
        <f t="shared" si="378"/>
        <v>0</v>
      </c>
      <c r="S632" s="8">
        <f t="shared" si="372"/>
        <v>0</v>
      </c>
      <c r="T632" s="122">
        <f t="shared" si="379"/>
        <v>0.13059999999999999</v>
      </c>
      <c r="U632" s="121">
        <f t="shared" si="388"/>
        <v>7</v>
      </c>
      <c r="V632" s="121">
        <v>252</v>
      </c>
      <c r="W632" s="120">
        <f t="shared" si="373"/>
        <v>1.0034154989999999</v>
      </c>
      <c r="X632" s="113">
        <f t="shared" si="385"/>
        <v>4.1239860200000003</v>
      </c>
      <c r="Y632" s="113">
        <f t="shared" si="394"/>
        <v>0</v>
      </c>
      <c r="Z632" s="125" t="str">
        <f t="shared" si="383"/>
        <v>A+J=</v>
      </c>
      <c r="AA632" s="118">
        <f t="shared" si="384"/>
        <v>45313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74"/>
        <v>45294</v>
      </c>
      <c r="B633" s="113">
        <f t="shared" si="368"/>
        <v>1212.3086656399998</v>
      </c>
      <c r="C633" s="113">
        <f t="shared" si="380"/>
        <v>1116.6936172799999</v>
      </c>
      <c r="D633" s="114">
        <f t="shared" si="375"/>
        <v>6716.74</v>
      </c>
      <c r="E633" s="115">
        <f t="shared" si="390"/>
        <v>6735.55</v>
      </c>
      <c r="F633" s="116">
        <f t="shared" si="391"/>
        <v>45250</v>
      </c>
      <c r="G633" s="117">
        <f t="shared" si="369"/>
        <v>2.8004657021114543E-3</v>
      </c>
      <c r="H633" s="118">
        <f t="shared" si="381"/>
        <v>45313</v>
      </c>
      <c r="I633" s="118">
        <f t="shared" si="370"/>
        <v>45313</v>
      </c>
      <c r="J633" s="119">
        <f t="shared" si="376"/>
        <v>21</v>
      </c>
      <c r="K633" s="119">
        <f t="shared" si="392"/>
        <v>8</v>
      </c>
      <c r="L633" s="8">
        <f t="shared" si="377"/>
        <v>1.0010659200000001</v>
      </c>
      <c r="M633" s="120">
        <f t="shared" si="393"/>
        <v>1.0023997600000001</v>
      </c>
      <c r="N633" s="120">
        <f t="shared" si="387"/>
        <v>1.0802496945206637</v>
      </c>
      <c r="O633" s="113">
        <f t="shared" si="389"/>
        <v>1.08140115</v>
      </c>
      <c r="P633" s="113">
        <f t="shared" si="371"/>
        <v>1207.5937619199999</v>
      </c>
      <c r="Q633" s="11">
        <f t="shared" si="382"/>
        <v>0</v>
      </c>
      <c r="R633" s="30">
        <f t="shared" si="378"/>
        <v>0</v>
      </c>
      <c r="S633" s="8">
        <f t="shared" si="372"/>
        <v>0</v>
      </c>
      <c r="T633" s="122">
        <f t="shared" si="379"/>
        <v>0.13059999999999999</v>
      </c>
      <c r="U633" s="121">
        <f t="shared" si="388"/>
        <v>8</v>
      </c>
      <c r="V633" s="121">
        <v>252</v>
      </c>
      <c r="W633" s="120">
        <f t="shared" si="373"/>
        <v>1.003904379</v>
      </c>
      <c r="X633" s="113">
        <f t="shared" si="385"/>
        <v>4.7149037199999997</v>
      </c>
      <c r="Y633" s="113">
        <f t="shared" si="394"/>
        <v>0</v>
      </c>
      <c r="Z633" s="125" t="str">
        <f t="shared" si="383"/>
        <v>A+J=</v>
      </c>
      <c r="AA633" s="118">
        <f t="shared" si="384"/>
        <v>45313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74"/>
        <v>45295</v>
      </c>
      <c r="B634" s="113">
        <f t="shared" si="368"/>
        <v>1213.0608542800001</v>
      </c>
      <c r="C634" s="113">
        <f t="shared" si="380"/>
        <v>1116.6936172799999</v>
      </c>
      <c r="D634" s="114">
        <f t="shared" si="375"/>
        <v>6716.74</v>
      </c>
      <c r="E634" s="115">
        <f t="shared" si="390"/>
        <v>6735.55</v>
      </c>
      <c r="F634" s="116">
        <f t="shared" si="391"/>
        <v>45250</v>
      </c>
      <c r="G634" s="117">
        <f t="shared" si="369"/>
        <v>2.8004657021114543E-3</v>
      </c>
      <c r="H634" s="118">
        <f t="shared" si="381"/>
        <v>45313</v>
      </c>
      <c r="I634" s="118">
        <f t="shared" si="370"/>
        <v>45313</v>
      </c>
      <c r="J634" s="119">
        <f t="shared" si="376"/>
        <v>21</v>
      </c>
      <c r="K634" s="119">
        <f t="shared" si="392"/>
        <v>9</v>
      </c>
      <c r="L634" s="8">
        <f t="shared" si="377"/>
        <v>1.00119924</v>
      </c>
      <c r="M634" s="120">
        <f t="shared" si="393"/>
        <v>1.0023997600000001</v>
      </c>
      <c r="N634" s="120">
        <f t="shared" si="387"/>
        <v>1.0802496945206637</v>
      </c>
      <c r="O634" s="113">
        <f t="shared" si="389"/>
        <v>1.0815451700000001</v>
      </c>
      <c r="P634" s="113">
        <f t="shared" si="371"/>
        <v>1207.75458813</v>
      </c>
      <c r="Q634" s="11">
        <f t="shared" si="382"/>
        <v>0</v>
      </c>
      <c r="R634" s="30">
        <f t="shared" si="378"/>
        <v>0</v>
      </c>
      <c r="S634" s="8">
        <f t="shared" si="372"/>
        <v>0</v>
      </c>
      <c r="T634" s="122">
        <f t="shared" si="379"/>
        <v>0.13059999999999999</v>
      </c>
      <c r="U634" s="121">
        <f t="shared" si="388"/>
        <v>9</v>
      </c>
      <c r="V634" s="121">
        <v>252</v>
      </c>
      <c r="W634" s="120">
        <f t="shared" si="373"/>
        <v>1.0043934969999999</v>
      </c>
      <c r="X634" s="113">
        <f t="shared" si="385"/>
        <v>5.3062661499999999</v>
      </c>
      <c r="Y634" s="113">
        <f t="shared" si="394"/>
        <v>0</v>
      </c>
      <c r="Z634" s="125" t="str">
        <f t="shared" si="383"/>
        <v>A+J=</v>
      </c>
      <c r="AA634" s="118">
        <f t="shared" si="384"/>
        <v>45313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74"/>
        <v>45296</v>
      </c>
      <c r="B635" s="113">
        <f t="shared" si="368"/>
        <v>1213.8134989700002</v>
      </c>
      <c r="C635" s="113">
        <f t="shared" si="380"/>
        <v>1116.6936172799999</v>
      </c>
      <c r="D635" s="114">
        <f t="shared" si="375"/>
        <v>6716.74</v>
      </c>
      <c r="E635" s="115">
        <f t="shared" si="390"/>
        <v>6735.55</v>
      </c>
      <c r="F635" s="116">
        <f t="shared" si="391"/>
        <v>45250</v>
      </c>
      <c r="G635" s="117">
        <f t="shared" si="369"/>
        <v>2.8004657021114543E-3</v>
      </c>
      <c r="H635" s="118">
        <f t="shared" si="381"/>
        <v>45313</v>
      </c>
      <c r="I635" s="118">
        <f t="shared" si="370"/>
        <v>45313</v>
      </c>
      <c r="J635" s="119">
        <f t="shared" si="376"/>
        <v>21</v>
      </c>
      <c r="K635" s="119">
        <f t="shared" si="392"/>
        <v>10</v>
      </c>
      <c r="L635" s="8">
        <f t="shared" si="377"/>
        <v>1.00133257</v>
      </c>
      <c r="M635" s="120">
        <f t="shared" si="393"/>
        <v>1.0023997600000001</v>
      </c>
      <c r="N635" s="120">
        <f t="shared" si="387"/>
        <v>1.0802496945206637</v>
      </c>
      <c r="O635" s="113">
        <f t="shared" si="389"/>
        <v>1.0816892</v>
      </c>
      <c r="P635" s="113">
        <f t="shared" si="371"/>
        <v>1207.9154255200001</v>
      </c>
      <c r="Q635" s="11">
        <f t="shared" si="382"/>
        <v>0</v>
      </c>
      <c r="R635" s="30">
        <f t="shared" si="378"/>
        <v>0</v>
      </c>
      <c r="S635" s="8">
        <f t="shared" si="372"/>
        <v>0</v>
      </c>
      <c r="T635" s="122">
        <f t="shared" si="379"/>
        <v>0.13059999999999999</v>
      </c>
      <c r="U635" s="121">
        <f t="shared" si="388"/>
        <v>10</v>
      </c>
      <c r="V635" s="121">
        <v>252</v>
      </c>
      <c r="W635" s="120">
        <f t="shared" si="373"/>
        <v>1.004882853</v>
      </c>
      <c r="X635" s="113">
        <f t="shared" si="385"/>
        <v>5.8980734500000001</v>
      </c>
      <c r="Y635" s="113">
        <f t="shared" si="394"/>
        <v>0</v>
      </c>
      <c r="Z635" s="125" t="str">
        <f t="shared" si="383"/>
        <v>A+J=</v>
      </c>
      <c r="AA635" s="118">
        <f t="shared" si="384"/>
        <v>45313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74"/>
        <v>45297</v>
      </c>
      <c r="B636" s="113">
        <f t="shared" si="368"/>
        <v>1214.5666234800001</v>
      </c>
      <c r="C636" s="113">
        <f t="shared" si="380"/>
        <v>1116.6936172799999</v>
      </c>
      <c r="D636" s="114">
        <f t="shared" si="375"/>
        <v>6716.74</v>
      </c>
      <c r="E636" s="115">
        <f t="shared" si="390"/>
        <v>6735.55</v>
      </c>
      <c r="F636" s="116">
        <f t="shared" si="391"/>
        <v>45250</v>
      </c>
      <c r="G636" s="117">
        <f t="shared" si="369"/>
        <v>2.8004657021114543E-3</v>
      </c>
      <c r="H636" s="118">
        <f t="shared" si="381"/>
        <v>45313</v>
      </c>
      <c r="I636" s="118">
        <f t="shared" si="370"/>
        <v>45313</v>
      </c>
      <c r="J636" s="119">
        <f t="shared" si="376"/>
        <v>21</v>
      </c>
      <c r="K636" s="119">
        <f t="shared" si="392"/>
        <v>11</v>
      </c>
      <c r="L636" s="8">
        <f t="shared" si="377"/>
        <v>1.0014659299999999</v>
      </c>
      <c r="M636" s="120">
        <f t="shared" si="393"/>
        <v>1.0023997600000001</v>
      </c>
      <c r="N636" s="120">
        <f t="shared" si="387"/>
        <v>1.0802496945206637</v>
      </c>
      <c r="O636" s="113">
        <f t="shared" si="389"/>
        <v>1.08183326</v>
      </c>
      <c r="P636" s="113">
        <f t="shared" si="371"/>
        <v>1208.0762964</v>
      </c>
      <c r="Q636" s="11">
        <f t="shared" si="382"/>
        <v>0</v>
      </c>
      <c r="R636" s="30">
        <f t="shared" si="378"/>
        <v>0</v>
      </c>
      <c r="S636" s="8">
        <f t="shared" si="372"/>
        <v>0</v>
      </c>
      <c r="T636" s="122">
        <f t="shared" si="379"/>
        <v>0.13059999999999999</v>
      </c>
      <c r="U636" s="121">
        <f t="shared" si="388"/>
        <v>11</v>
      </c>
      <c r="V636" s="121">
        <v>252</v>
      </c>
      <c r="W636" s="120">
        <f t="shared" si="373"/>
        <v>1.0053724479999999</v>
      </c>
      <c r="X636" s="113">
        <f t="shared" si="385"/>
        <v>6.4903270800000001</v>
      </c>
      <c r="Y636" s="113">
        <f t="shared" si="394"/>
        <v>0</v>
      </c>
      <c r="Z636" s="125" t="str">
        <f t="shared" si="383"/>
        <v>A+J=</v>
      </c>
      <c r="AA636" s="118">
        <f t="shared" si="384"/>
        <v>45313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74"/>
        <v>45298</v>
      </c>
      <c r="B637" s="113">
        <f t="shared" si="368"/>
        <v>1214.5666234800001</v>
      </c>
      <c r="C637" s="113">
        <f t="shared" si="380"/>
        <v>1116.6936172799999</v>
      </c>
      <c r="D637" s="114">
        <f t="shared" si="375"/>
        <v>6716.74</v>
      </c>
      <c r="E637" s="115">
        <f t="shared" si="390"/>
        <v>6735.55</v>
      </c>
      <c r="F637" s="116">
        <f t="shared" si="391"/>
        <v>45250</v>
      </c>
      <c r="G637" s="117">
        <f t="shared" si="369"/>
        <v>2.8004657021114543E-3</v>
      </c>
      <c r="H637" s="118">
        <f t="shared" si="381"/>
        <v>45313</v>
      </c>
      <c r="I637" s="118">
        <f t="shared" si="370"/>
        <v>45313</v>
      </c>
      <c r="J637" s="119">
        <f t="shared" si="376"/>
        <v>21</v>
      </c>
      <c r="K637" s="119">
        <f t="shared" si="392"/>
        <v>11</v>
      </c>
      <c r="L637" s="8">
        <f t="shared" si="377"/>
        <v>1.0014659299999999</v>
      </c>
      <c r="M637" s="120">
        <f t="shared" si="393"/>
        <v>1.0023997600000001</v>
      </c>
      <c r="N637" s="120">
        <f t="shared" si="387"/>
        <v>1.0802496945206637</v>
      </c>
      <c r="O637" s="113">
        <f t="shared" si="389"/>
        <v>1.08183326</v>
      </c>
      <c r="P637" s="113">
        <f t="shared" si="371"/>
        <v>1208.0762964</v>
      </c>
      <c r="Q637" s="11">
        <f t="shared" si="382"/>
        <v>0</v>
      </c>
      <c r="R637" s="30">
        <f t="shared" si="378"/>
        <v>0</v>
      </c>
      <c r="S637" s="8">
        <f t="shared" si="372"/>
        <v>0</v>
      </c>
      <c r="T637" s="122">
        <f t="shared" si="379"/>
        <v>0.13059999999999999</v>
      </c>
      <c r="U637" s="121">
        <f t="shared" si="388"/>
        <v>11</v>
      </c>
      <c r="V637" s="121">
        <v>252</v>
      </c>
      <c r="W637" s="120">
        <f t="shared" si="373"/>
        <v>1.0053724479999999</v>
      </c>
      <c r="X637" s="113">
        <f t="shared" si="385"/>
        <v>6.4903270800000001</v>
      </c>
      <c r="Y637" s="113">
        <f t="shared" si="394"/>
        <v>0</v>
      </c>
      <c r="Z637" s="125" t="str">
        <f t="shared" si="383"/>
        <v>A+J=</v>
      </c>
      <c r="AA637" s="118">
        <f t="shared" si="384"/>
        <v>45313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74"/>
        <v>45299</v>
      </c>
      <c r="B638" s="113">
        <f t="shared" si="368"/>
        <v>1214.5666234800001</v>
      </c>
      <c r="C638" s="113">
        <f t="shared" si="380"/>
        <v>1116.6936172799999</v>
      </c>
      <c r="D638" s="114">
        <f t="shared" si="375"/>
        <v>6716.74</v>
      </c>
      <c r="E638" s="115">
        <f t="shared" si="390"/>
        <v>6735.55</v>
      </c>
      <c r="F638" s="116">
        <f t="shared" si="391"/>
        <v>45250</v>
      </c>
      <c r="G638" s="117">
        <f t="shared" si="369"/>
        <v>2.8004657021114543E-3</v>
      </c>
      <c r="H638" s="118">
        <f t="shared" si="381"/>
        <v>45313</v>
      </c>
      <c r="I638" s="118">
        <f t="shared" si="370"/>
        <v>45313</v>
      </c>
      <c r="J638" s="119">
        <f t="shared" si="376"/>
        <v>21</v>
      </c>
      <c r="K638" s="119">
        <f t="shared" si="392"/>
        <v>11</v>
      </c>
      <c r="L638" s="8">
        <f t="shared" si="377"/>
        <v>1.0014659299999999</v>
      </c>
      <c r="M638" s="120">
        <f t="shared" si="393"/>
        <v>1.0023997600000001</v>
      </c>
      <c r="N638" s="120">
        <f t="shared" si="387"/>
        <v>1.0802496945206637</v>
      </c>
      <c r="O638" s="113">
        <f t="shared" si="389"/>
        <v>1.08183326</v>
      </c>
      <c r="P638" s="113">
        <f t="shared" si="371"/>
        <v>1208.0762964</v>
      </c>
      <c r="Q638" s="11">
        <f t="shared" si="382"/>
        <v>0</v>
      </c>
      <c r="R638" s="30">
        <f t="shared" si="378"/>
        <v>0</v>
      </c>
      <c r="S638" s="8">
        <f t="shared" si="372"/>
        <v>0</v>
      </c>
      <c r="T638" s="122">
        <f t="shared" si="379"/>
        <v>0.13059999999999999</v>
      </c>
      <c r="U638" s="121">
        <f t="shared" si="388"/>
        <v>11</v>
      </c>
      <c r="V638" s="121">
        <v>252</v>
      </c>
      <c r="W638" s="120">
        <f t="shared" si="373"/>
        <v>1.0053724479999999</v>
      </c>
      <c r="X638" s="113">
        <f t="shared" si="385"/>
        <v>6.4903270800000001</v>
      </c>
      <c r="Y638" s="113">
        <f t="shared" si="394"/>
        <v>0</v>
      </c>
      <c r="Z638" s="125" t="str">
        <f t="shared" si="383"/>
        <v>A+J=</v>
      </c>
      <c r="AA638" s="118">
        <f t="shared" si="384"/>
        <v>45313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74"/>
        <v>45300</v>
      </c>
      <c r="B639" s="113">
        <f t="shared" si="368"/>
        <v>1215.3202043000001</v>
      </c>
      <c r="C639" s="113">
        <f t="shared" si="380"/>
        <v>1116.6936172799999</v>
      </c>
      <c r="D639" s="114">
        <f t="shared" si="375"/>
        <v>6716.74</v>
      </c>
      <c r="E639" s="115">
        <f t="shared" si="390"/>
        <v>6735.55</v>
      </c>
      <c r="F639" s="116">
        <f t="shared" si="391"/>
        <v>45250</v>
      </c>
      <c r="G639" s="117">
        <f t="shared" si="369"/>
        <v>2.8004657021114543E-3</v>
      </c>
      <c r="H639" s="118">
        <f t="shared" si="381"/>
        <v>45313</v>
      </c>
      <c r="I639" s="118">
        <f t="shared" si="370"/>
        <v>45313</v>
      </c>
      <c r="J639" s="119">
        <f t="shared" si="376"/>
        <v>21</v>
      </c>
      <c r="K639" s="119">
        <f t="shared" si="392"/>
        <v>12</v>
      </c>
      <c r="L639" s="8">
        <f t="shared" si="377"/>
        <v>1.0015993000000001</v>
      </c>
      <c r="M639" s="120">
        <f t="shared" si="393"/>
        <v>1.0023997600000001</v>
      </c>
      <c r="N639" s="120">
        <f t="shared" si="387"/>
        <v>1.0802496945206637</v>
      </c>
      <c r="O639" s="113">
        <f t="shared" si="389"/>
        <v>1.08197733</v>
      </c>
      <c r="P639" s="113">
        <f t="shared" si="371"/>
        <v>1208.2371784500001</v>
      </c>
      <c r="Q639" s="11">
        <f t="shared" si="382"/>
        <v>0</v>
      </c>
      <c r="R639" s="30">
        <f t="shared" si="378"/>
        <v>0</v>
      </c>
      <c r="S639" s="8">
        <f t="shared" si="372"/>
        <v>0</v>
      </c>
      <c r="T639" s="122">
        <f t="shared" si="379"/>
        <v>0.13059999999999999</v>
      </c>
      <c r="U639" s="121">
        <f t="shared" si="388"/>
        <v>12</v>
      </c>
      <c r="V639" s="121">
        <v>252</v>
      </c>
      <c r="W639" s="120">
        <f t="shared" si="373"/>
        <v>1.005862281</v>
      </c>
      <c r="X639" s="113">
        <f t="shared" si="385"/>
        <v>7.0830258500000003</v>
      </c>
      <c r="Y639" s="113">
        <f t="shared" si="394"/>
        <v>0</v>
      </c>
      <c r="Z639" s="125" t="str">
        <f t="shared" si="383"/>
        <v>A+J=</v>
      </c>
      <c r="AA639" s="118">
        <f t="shared" si="384"/>
        <v>45313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74"/>
        <v>45301</v>
      </c>
      <c r="B640" s="113">
        <f t="shared" si="368"/>
        <v>1216.0742652499998</v>
      </c>
      <c r="C640" s="113">
        <f t="shared" si="380"/>
        <v>1116.6936172799999</v>
      </c>
      <c r="D640" s="114">
        <f t="shared" si="375"/>
        <v>6716.74</v>
      </c>
      <c r="E640" s="115">
        <f t="shared" si="390"/>
        <v>6735.55</v>
      </c>
      <c r="F640" s="116">
        <f t="shared" si="391"/>
        <v>45250</v>
      </c>
      <c r="G640" s="117">
        <f t="shared" si="369"/>
        <v>2.8004657021114543E-3</v>
      </c>
      <c r="H640" s="118">
        <f t="shared" si="381"/>
        <v>45313</v>
      </c>
      <c r="I640" s="118">
        <f t="shared" si="370"/>
        <v>45313</v>
      </c>
      <c r="J640" s="119">
        <f t="shared" si="376"/>
        <v>21</v>
      </c>
      <c r="K640" s="119">
        <f t="shared" si="392"/>
        <v>13</v>
      </c>
      <c r="L640" s="8">
        <f t="shared" si="377"/>
        <v>1.0017326900000001</v>
      </c>
      <c r="M640" s="120">
        <f t="shared" si="393"/>
        <v>1.0023997600000001</v>
      </c>
      <c r="N640" s="120">
        <f t="shared" si="387"/>
        <v>1.0802496945206637</v>
      </c>
      <c r="O640" s="113">
        <f t="shared" si="389"/>
        <v>1.0821214299999999</v>
      </c>
      <c r="P640" s="113">
        <f t="shared" si="371"/>
        <v>1208.3980939999999</v>
      </c>
      <c r="Q640" s="11">
        <f t="shared" si="382"/>
        <v>0</v>
      </c>
      <c r="R640" s="30">
        <f t="shared" si="378"/>
        <v>0</v>
      </c>
      <c r="S640" s="8">
        <f t="shared" si="372"/>
        <v>0</v>
      </c>
      <c r="T640" s="122">
        <f t="shared" si="379"/>
        <v>0.13059999999999999</v>
      </c>
      <c r="U640" s="121">
        <f t="shared" si="388"/>
        <v>13</v>
      </c>
      <c r="V640" s="121">
        <v>252</v>
      </c>
      <c r="W640" s="120">
        <f t="shared" si="373"/>
        <v>1.006352353</v>
      </c>
      <c r="X640" s="113">
        <f t="shared" si="385"/>
        <v>7.6761712500000003</v>
      </c>
      <c r="Y640" s="113">
        <f t="shared" si="394"/>
        <v>0</v>
      </c>
      <c r="Z640" s="125" t="str">
        <f t="shared" si="383"/>
        <v>A+J=</v>
      </c>
      <c r="AA640" s="118">
        <f t="shared" si="384"/>
        <v>45313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74"/>
        <v>45302</v>
      </c>
      <c r="B641" s="113">
        <f t="shared" si="368"/>
        <v>1216.8287840200001</v>
      </c>
      <c r="C641" s="113">
        <f t="shared" si="380"/>
        <v>1116.6936172799999</v>
      </c>
      <c r="D641" s="114">
        <f t="shared" si="375"/>
        <v>6716.74</v>
      </c>
      <c r="E641" s="115">
        <f t="shared" si="390"/>
        <v>6735.55</v>
      </c>
      <c r="F641" s="116">
        <f t="shared" si="391"/>
        <v>45250</v>
      </c>
      <c r="G641" s="117">
        <f t="shared" si="369"/>
        <v>2.8004657021114543E-3</v>
      </c>
      <c r="H641" s="118">
        <f t="shared" si="381"/>
        <v>45313</v>
      </c>
      <c r="I641" s="118">
        <f t="shared" si="370"/>
        <v>45313</v>
      </c>
      <c r="J641" s="119">
        <f t="shared" si="376"/>
        <v>21</v>
      </c>
      <c r="K641" s="119">
        <f t="shared" si="392"/>
        <v>14</v>
      </c>
      <c r="L641" s="8">
        <f t="shared" si="377"/>
        <v>1.0018661</v>
      </c>
      <c r="M641" s="120">
        <f t="shared" si="393"/>
        <v>1.0023997600000001</v>
      </c>
      <c r="N641" s="120">
        <f t="shared" si="387"/>
        <v>1.0802496945206637</v>
      </c>
      <c r="O641" s="113">
        <f t="shared" si="389"/>
        <v>1.0822655400000001</v>
      </c>
      <c r="P641" s="113">
        <f t="shared" si="371"/>
        <v>1208.55902072</v>
      </c>
      <c r="Q641" s="11">
        <f t="shared" si="382"/>
        <v>0</v>
      </c>
      <c r="R641" s="30">
        <f t="shared" si="378"/>
        <v>0</v>
      </c>
      <c r="S641" s="8">
        <f t="shared" si="372"/>
        <v>0</v>
      </c>
      <c r="T641" s="122">
        <f t="shared" si="379"/>
        <v>0.13059999999999999</v>
      </c>
      <c r="U641" s="121">
        <f t="shared" si="388"/>
        <v>14</v>
      </c>
      <c r="V641" s="121">
        <v>252</v>
      </c>
      <c r="W641" s="120">
        <f t="shared" si="373"/>
        <v>1.0068426640000001</v>
      </c>
      <c r="X641" s="113">
        <f t="shared" si="385"/>
        <v>8.2697632999999993</v>
      </c>
      <c r="Y641" s="113">
        <f t="shared" si="394"/>
        <v>0</v>
      </c>
      <c r="Z641" s="125" t="str">
        <f t="shared" si="383"/>
        <v>A+J=</v>
      </c>
      <c r="AA641" s="118">
        <f t="shared" si="384"/>
        <v>45313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74"/>
        <v>45303</v>
      </c>
      <c r="B642" s="113">
        <f t="shared" si="368"/>
        <v>1217.5837819999999</v>
      </c>
      <c r="C642" s="113">
        <f t="shared" si="380"/>
        <v>1116.6936172799999</v>
      </c>
      <c r="D642" s="114">
        <f t="shared" si="375"/>
        <v>6716.74</v>
      </c>
      <c r="E642" s="115">
        <f t="shared" si="390"/>
        <v>6735.55</v>
      </c>
      <c r="F642" s="116">
        <f t="shared" si="391"/>
        <v>45250</v>
      </c>
      <c r="G642" s="117">
        <f t="shared" si="369"/>
        <v>2.8004657021114543E-3</v>
      </c>
      <c r="H642" s="118">
        <f t="shared" si="381"/>
        <v>45313</v>
      </c>
      <c r="I642" s="118">
        <f t="shared" si="370"/>
        <v>45313</v>
      </c>
      <c r="J642" s="119">
        <f t="shared" si="376"/>
        <v>21</v>
      </c>
      <c r="K642" s="119">
        <f t="shared" si="392"/>
        <v>15</v>
      </c>
      <c r="L642" s="8">
        <f t="shared" si="377"/>
        <v>1.00199953</v>
      </c>
      <c r="M642" s="120">
        <f t="shared" si="393"/>
        <v>1.0023997600000001</v>
      </c>
      <c r="N642" s="120">
        <f t="shared" si="387"/>
        <v>1.0802496945206637</v>
      </c>
      <c r="O642" s="113">
        <f t="shared" si="389"/>
        <v>1.08240968</v>
      </c>
      <c r="P642" s="113">
        <f t="shared" si="371"/>
        <v>1208.71998093</v>
      </c>
      <c r="Q642" s="11">
        <f t="shared" si="382"/>
        <v>0</v>
      </c>
      <c r="R642" s="30">
        <f t="shared" si="378"/>
        <v>0</v>
      </c>
      <c r="S642" s="8">
        <f t="shared" si="372"/>
        <v>0</v>
      </c>
      <c r="T642" s="122">
        <f t="shared" si="379"/>
        <v>0.13059999999999999</v>
      </c>
      <c r="U642" s="121">
        <f t="shared" si="388"/>
        <v>15</v>
      </c>
      <c r="V642" s="121">
        <v>252</v>
      </c>
      <c r="W642" s="120">
        <f t="shared" si="373"/>
        <v>1.0073332129999999</v>
      </c>
      <c r="X642" s="113">
        <f t="shared" si="385"/>
        <v>8.8638010699999992</v>
      </c>
      <c r="Y642" s="113">
        <f t="shared" si="394"/>
        <v>0</v>
      </c>
      <c r="Z642" s="125" t="str">
        <f t="shared" si="383"/>
        <v>A+J=</v>
      </c>
      <c r="AA642" s="118">
        <f t="shared" si="384"/>
        <v>45313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74"/>
        <v>45304</v>
      </c>
      <c r="B643" s="113">
        <f t="shared" si="368"/>
        <v>1218.3392392999999</v>
      </c>
      <c r="C643" s="113">
        <f t="shared" si="380"/>
        <v>1116.6936172799999</v>
      </c>
      <c r="D643" s="114">
        <f t="shared" si="375"/>
        <v>6716.74</v>
      </c>
      <c r="E643" s="115">
        <f t="shared" si="390"/>
        <v>6735.55</v>
      </c>
      <c r="F643" s="116">
        <f t="shared" si="391"/>
        <v>45250</v>
      </c>
      <c r="G643" s="117">
        <f t="shared" si="369"/>
        <v>2.8004657021114543E-3</v>
      </c>
      <c r="H643" s="118">
        <f t="shared" si="381"/>
        <v>45313</v>
      </c>
      <c r="I643" s="118">
        <f t="shared" si="370"/>
        <v>45313</v>
      </c>
      <c r="J643" s="119">
        <f t="shared" si="376"/>
        <v>21</v>
      </c>
      <c r="K643" s="119">
        <f t="shared" si="392"/>
        <v>16</v>
      </c>
      <c r="L643" s="8">
        <f t="shared" si="377"/>
        <v>1.0021329699999999</v>
      </c>
      <c r="M643" s="120">
        <f t="shared" si="393"/>
        <v>1.0023997600000001</v>
      </c>
      <c r="N643" s="120">
        <f t="shared" si="387"/>
        <v>1.0802496945206637</v>
      </c>
      <c r="O643" s="113">
        <f t="shared" si="389"/>
        <v>1.0825538299999999</v>
      </c>
      <c r="P643" s="113">
        <f t="shared" si="371"/>
        <v>1208.88095232</v>
      </c>
      <c r="Q643" s="11">
        <f t="shared" si="382"/>
        <v>0</v>
      </c>
      <c r="R643" s="30">
        <f t="shared" si="378"/>
        <v>0</v>
      </c>
      <c r="S643" s="8">
        <f t="shared" si="372"/>
        <v>0</v>
      </c>
      <c r="T643" s="122">
        <f t="shared" si="379"/>
        <v>0.13059999999999999</v>
      </c>
      <c r="U643" s="121">
        <f t="shared" si="388"/>
        <v>16</v>
      </c>
      <c r="V643" s="121">
        <v>252</v>
      </c>
      <c r="W643" s="120">
        <f t="shared" si="373"/>
        <v>1.007824002</v>
      </c>
      <c r="X643" s="113">
        <f t="shared" si="385"/>
        <v>9.4582869800000005</v>
      </c>
      <c r="Y643" s="113">
        <f t="shared" si="394"/>
        <v>0</v>
      </c>
      <c r="Z643" s="125" t="str">
        <f t="shared" si="383"/>
        <v>A+J=</v>
      </c>
      <c r="AA643" s="118">
        <f t="shared" si="384"/>
        <v>45313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74"/>
        <v>45305</v>
      </c>
      <c r="B644" s="113">
        <f t="shared" si="368"/>
        <v>1218.3392392999999</v>
      </c>
      <c r="C644" s="113">
        <f t="shared" si="380"/>
        <v>1116.6936172799999</v>
      </c>
      <c r="D644" s="114">
        <f t="shared" si="375"/>
        <v>6716.74</v>
      </c>
      <c r="E644" s="115">
        <f t="shared" si="390"/>
        <v>6735.55</v>
      </c>
      <c r="F644" s="116">
        <f t="shared" si="391"/>
        <v>45250</v>
      </c>
      <c r="G644" s="117">
        <f t="shared" si="369"/>
        <v>2.8004657021114543E-3</v>
      </c>
      <c r="H644" s="118">
        <f t="shared" si="381"/>
        <v>45313</v>
      </c>
      <c r="I644" s="118">
        <f t="shared" si="370"/>
        <v>45313</v>
      </c>
      <c r="J644" s="119">
        <f t="shared" si="376"/>
        <v>21</v>
      </c>
      <c r="K644" s="119">
        <f t="shared" si="392"/>
        <v>16</v>
      </c>
      <c r="L644" s="8">
        <f t="shared" si="377"/>
        <v>1.0021329699999999</v>
      </c>
      <c r="M644" s="120">
        <f t="shared" si="393"/>
        <v>1.0023997600000001</v>
      </c>
      <c r="N644" s="120">
        <f t="shared" si="387"/>
        <v>1.0802496945206637</v>
      </c>
      <c r="O644" s="113">
        <f t="shared" si="389"/>
        <v>1.0825538299999999</v>
      </c>
      <c r="P644" s="113">
        <f t="shared" si="371"/>
        <v>1208.88095232</v>
      </c>
      <c r="Q644" s="11">
        <f t="shared" si="382"/>
        <v>0</v>
      </c>
      <c r="R644" s="30">
        <f t="shared" si="378"/>
        <v>0</v>
      </c>
      <c r="S644" s="8">
        <f t="shared" si="372"/>
        <v>0</v>
      </c>
      <c r="T644" s="122">
        <f t="shared" si="379"/>
        <v>0.13059999999999999</v>
      </c>
      <c r="U644" s="121">
        <f t="shared" si="388"/>
        <v>16</v>
      </c>
      <c r="V644" s="121">
        <v>252</v>
      </c>
      <c r="W644" s="120">
        <f t="shared" si="373"/>
        <v>1.007824002</v>
      </c>
      <c r="X644" s="113">
        <f t="shared" si="385"/>
        <v>9.4582869800000005</v>
      </c>
      <c r="Y644" s="113">
        <f t="shared" si="394"/>
        <v>0</v>
      </c>
      <c r="Z644" s="125" t="str">
        <f t="shared" si="383"/>
        <v>A+J=</v>
      </c>
      <c r="AA644" s="118">
        <f t="shared" si="384"/>
        <v>45313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74"/>
        <v>45306</v>
      </c>
      <c r="B645" s="113">
        <f t="shared" si="368"/>
        <v>1218.3392392999999</v>
      </c>
      <c r="C645" s="113">
        <f t="shared" si="380"/>
        <v>1116.6936172799999</v>
      </c>
      <c r="D645" s="114">
        <f t="shared" si="375"/>
        <v>6716.74</v>
      </c>
      <c r="E645" s="115">
        <f t="shared" si="390"/>
        <v>6735.55</v>
      </c>
      <c r="F645" s="116">
        <f t="shared" si="391"/>
        <v>45250</v>
      </c>
      <c r="G645" s="117">
        <f t="shared" si="369"/>
        <v>2.8004657021114543E-3</v>
      </c>
      <c r="H645" s="118">
        <f t="shared" si="381"/>
        <v>45313</v>
      </c>
      <c r="I645" s="118">
        <f t="shared" si="370"/>
        <v>45313</v>
      </c>
      <c r="J645" s="119">
        <f t="shared" si="376"/>
        <v>21</v>
      </c>
      <c r="K645" s="119">
        <f t="shared" si="392"/>
        <v>16</v>
      </c>
      <c r="L645" s="8">
        <f t="shared" si="377"/>
        <v>1.0021329699999999</v>
      </c>
      <c r="M645" s="120">
        <f t="shared" si="393"/>
        <v>1.0023997600000001</v>
      </c>
      <c r="N645" s="120">
        <f t="shared" si="387"/>
        <v>1.0802496945206637</v>
      </c>
      <c r="O645" s="113">
        <f t="shared" si="389"/>
        <v>1.0825538299999999</v>
      </c>
      <c r="P645" s="113">
        <f t="shared" si="371"/>
        <v>1208.88095232</v>
      </c>
      <c r="Q645" s="11">
        <f t="shared" si="382"/>
        <v>0</v>
      </c>
      <c r="R645" s="30">
        <f t="shared" si="378"/>
        <v>0</v>
      </c>
      <c r="S645" s="8">
        <f t="shared" si="372"/>
        <v>0</v>
      </c>
      <c r="T645" s="122">
        <f t="shared" si="379"/>
        <v>0.13059999999999999</v>
      </c>
      <c r="U645" s="121">
        <f t="shared" si="388"/>
        <v>16</v>
      </c>
      <c r="V645" s="121">
        <v>252</v>
      </c>
      <c r="W645" s="120">
        <f t="shared" si="373"/>
        <v>1.007824002</v>
      </c>
      <c r="X645" s="113">
        <f t="shared" si="385"/>
        <v>9.4582869800000005</v>
      </c>
      <c r="Y645" s="113">
        <f t="shared" si="394"/>
        <v>0</v>
      </c>
      <c r="Z645" s="125" t="str">
        <f t="shared" si="383"/>
        <v>A+J=</v>
      </c>
      <c r="AA645" s="118">
        <f t="shared" si="384"/>
        <v>45313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74"/>
        <v>45307</v>
      </c>
      <c r="B646" s="113">
        <f t="shared" si="368"/>
        <v>1219.09516609</v>
      </c>
      <c r="C646" s="113">
        <f t="shared" si="380"/>
        <v>1116.6936172799999</v>
      </c>
      <c r="D646" s="114">
        <f t="shared" si="375"/>
        <v>6716.74</v>
      </c>
      <c r="E646" s="115">
        <f t="shared" si="390"/>
        <v>6735.55</v>
      </c>
      <c r="F646" s="116">
        <f t="shared" si="391"/>
        <v>45250</v>
      </c>
      <c r="G646" s="117">
        <f t="shared" si="369"/>
        <v>2.8004657021114543E-3</v>
      </c>
      <c r="H646" s="118">
        <f t="shared" si="381"/>
        <v>45313</v>
      </c>
      <c r="I646" s="118">
        <f t="shared" si="370"/>
        <v>45313</v>
      </c>
      <c r="J646" s="119">
        <f t="shared" si="376"/>
        <v>21</v>
      </c>
      <c r="K646" s="119">
        <f t="shared" si="392"/>
        <v>17</v>
      </c>
      <c r="L646" s="8">
        <f t="shared" si="377"/>
        <v>1.0022664299999999</v>
      </c>
      <c r="M646" s="120">
        <f t="shared" si="393"/>
        <v>1.0023997600000001</v>
      </c>
      <c r="N646" s="120">
        <f t="shared" si="387"/>
        <v>1.0802496945206637</v>
      </c>
      <c r="O646" s="113">
        <f t="shared" si="389"/>
        <v>1.0826979999999999</v>
      </c>
      <c r="P646" s="113">
        <f t="shared" si="371"/>
        <v>1209.0419460400001</v>
      </c>
      <c r="Q646" s="11">
        <f t="shared" si="382"/>
        <v>0</v>
      </c>
      <c r="R646" s="30">
        <f t="shared" si="378"/>
        <v>0</v>
      </c>
      <c r="S646" s="8">
        <f t="shared" si="372"/>
        <v>0</v>
      </c>
      <c r="T646" s="122">
        <f t="shared" si="379"/>
        <v>0.13059999999999999</v>
      </c>
      <c r="U646" s="121">
        <f t="shared" si="388"/>
        <v>17</v>
      </c>
      <c r="V646" s="121">
        <v>252</v>
      </c>
      <c r="W646" s="120">
        <f t="shared" si="373"/>
        <v>1.0083150299999999</v>
      </c>
      <c r="X646" s="113">
        <f t="shared" si="385"/>
        <v>10.05322005</v>
      </c>
      <c r="Y646" s="113">
        <f t="shared" si="394"/>
        <v>0</v>
      </c>
      <c r="Z646" s="125" t="str">
        <f t="shared" si="383"/>
        <v>A+J=</v>
      </c>
      <c r="AA646" s="118">
        <f t="shared" si="384"/>
        <v>45313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74"/>
        <v>45308</v>
      </c>
      <c r="B647" s="113">
        <f t="shared" si="368"/>
        <v>1219.8515625</v>
      </c>
      <c r="C647" s="113">
        <f t="shared" si="380"/>
        <v>1116.6936172799999</v>
      </c>
      <c r="D647" s="114">
        <f t="shared" si="375"/>
        <v>6716.74</v>
      </c>
      <c r="E647" s="115">
        <f t="shared" si="390"/>
        <v>6735.55</v>
      </c>
      <c r="F647" s="116">
        <f t="shared" si="391"/>
        <v>45250</v>
      </c>
      <c r="G647" s="117">
        <f t="shared" si="369"/>
        <v>2.8004657021114543E-3</v>
      </c>
      <c r="H647" s="118">
        <f t="shared" si="381"/>
        <v>45313</v>
      </c>
      <c r="I647" s="118">
        <f t="shared" si="370"/>
        <v>45313</v>
      </c>
      <c r="J647" s="119">
        <f t="shared" si="376"/>
        <v>21</v>
      </c>
      <c r="K647" s="119">
        <f t="shared" si="392"/>
        <v>18</v>
      </c>
      <c r="L647" s="8">
        <f t="shared" si="377"/>
        <v>1.0023999100000001</v>
      </c>
      <c r="M647" s="120">
        <f t="shared" si="393"/>
        <v>1.0023997600000001</v>
      </c>
      <c r="N647" s="120">
        <f t="shared" si="387"/>
        <v>1.0802496945206637</v>
      </c>
      <c r="O647" s="113">
        <f t="shared" si="389"/>
        <v>1.08284219</v>
      </c>
      <c r="P647" s="113">
        <f t="shared" si="371"/>
        <v>1209.20296209</v>
      </c>
      <c r="Q647" s="11">
        <f t="shared" si="382"/>
        <v>0</v>
      </c>
      <c r="R647" s="30">
        <f t="shared" si="378"/>
        <v>0</v>
      </c>
      <c r="S647" s="8">
        <f t="shared" si="372"/>
        <v>0</v>
      </c>
      <c r="T647" s="122">
        <f t="shared" si="379"/>
        <v>0.13059999999999999</v>
      </c>
      <c r="U647" s="121">
        <f t="shared" si="388"/>
        <v>18</v>
      </c>
      <c r="V647" s="121">
        <v>252</v>
      </c>
      <c r="W647" s="120">
        <f t="shared" si="373"/>
        <v>1.008806297</v>
      </c>
      <c r="X647" s="113">
        <f t="shared" si="385"/>
        <v>10.64860041</v>
      </c>
      <c r="Y647" s="113">
        <f t="shared" si="394"/>
        <v>0</v>
      </c>
      <c r="Z647" s="125" t="str">
        <f t="shared" si="383"/>
        <v>A+J=</v>
      </c>
      <c r="AA647" s="118">
        <f t="shared" si="384"/>
        <v>45313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74"/>
        <v>45309</v>
      </c>
      <c r="B648" s="113">
        <f t="shared" si="368"/>
        <v>1220.60842871</v>
      </c>
      <c r="C648" s="113">
        <f t="shared" si="380"/>
        <v>1116.6936172799999</v>
      </c>
      <c r="D648" s="114">
        <f t="shared" si="375"/>
        <v>6716.74</v>
      </c>
      <c r="E648" s="115">
        <f t="shared" si="390"/>
        <v>6735.55</v>
      </c>
      <c r="F648" s="116">
        <f t="shared" si="391"/>
        <v>45250</v>
      </c>
      <c r="G648" s="117">
        <f t="shared" si="369"/>
        <v>2.8004657021114543E-3</v>
      </c>
      <c r="H648" s="118">
        <f t="shared" si="381"/>
        <v>45313</v>
      </c>
      <c r="I648" s="118">
        <f t="shared" si="370"/>
        <v>45313</v>
      </c>
      <c r="J648" s="119">
        <f t="shared" si="376"/>
        <v>21</v>
      </c>
      <c r="K648" s="119">
        <f t="shared" si="392"/>
        <v>19</v>
      </c>
      <c r="L648" s="8">
        <f t="shared" si="377"/>
        <v>1.0025334100000001</v>
      </c>
      <c r="M648" s="120">
        <f t="shared" si="393"/>
        <v>1.0023997600000001</v>
      </c>
      <c r="N648" s="120">
        <f t="shared" si="387"/>
        <v>1.0802496945206637</v>
      </c>
      <c r="O648" s="113">
        <f t="shared" si="389"/>
        <v>1.0829864</v>
      </c>
      <c r="P648" s="113">
        <f t="shared" si="371"/>
        <v>1209.36400048</v>
      </c>
      <c r="Q648" s="11">
        <f t="shared" si="382"/>
        <v>0</v>
      </c>
      <c r="R648" s="30">
        <f t="shared" si="378"/>
        <v>0</v>
      </c>
      <c r="S648" s="8">
        <f t="shared" si="372"/>
        <v>0</v>
      </c>
      <c r="T648" s="122">
        <f t="shared" si="379"/>
        <v>0.13059999999999999</v>
      </c>
      <c r="U648" s="121">
        <f t="shared" si="388"/>
        <v>19</v>
      </c>
      <c r="V648" s="121">
        <v>252</v>
      </c>
      <c r="W648" s="120">
        <f t="shared" si="373"/>
        <v>1.0092978029999999</v>
      </c>
      <c r="X648" s="113">
        <f t="shared" si="385"/>
        <v>11.24442823</v>
      </c>
      <c r="Y648" s="113">
        <f t="shared" si="394"/>
        <v>0</v>
      </c>
      <c r="Z648" s="125" t="str">
        <f t="shared" si="383"/>
        <v>A+J=</v>
      </c>
      <c r="AA648" s="118">
        <f t="shared" si="384"/>
        <v>45313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74"/>
        <v>45310</v>
      </c>
      <c r="B649" s="113">
        <f t="shared" si="368"/>
        <v>1221.36577732</v>
      </c>
      <c r="C649" s="113">
        <f t="shared" si="380"/>
        <v>1116.6936172799999</v>
      </c>
      <c r="D649" s="114">
        <f t="shared" si="375"/>
        <v>6716.74</v>
      </c>
      <c r="E649" s="115">
        <f t="shared" si="390"/>
        <v>6735.55</v>
      </c>
      <c r="F649" s="116">
        <f t="shared" si="391"/>
        <v>45250</v>
      </c>
      <c r="G649" s="117">
        <f t="shared" si="369"/>
        <v>2.8004657021114543E-3</v>
      </c>
      <c r="H649" s="118">
        <f t="shared" si="381"/>
        <v>45313</v>
      </c>
      <c r="I649" s="118">
        <f t="shared" si="370"/>
        <v>45313</v>
      </c>
      <c r="J649" s="119">
        <f t="shared" si="376"/>
        <v>21</v>
      </c>
      <c r="K649" s="119">
        <f t="shared" si="392"/>
        <v>20</v>
      </c>
      <c r="L649" s="8">
        <f t="shared" si="377"/>
        <v>1.00266693</v>
      </c>
      <c r="M649" s="120">
        <f t="shared" si="393"/>
        <v>1.0023997600000001</v>
      </c>
      <c r="N649" s="120">
        <f t="shared" si="387"/>
        <v>1.0802496945206637</v>
      </c>
      <c r="O649" s="113">
        <f t="shared" si="389"/>
        <v>1.08313064</v>
      </c>
      <c r="P649" s="113">
        <f t="shared" si="371"/>
        <v>1209.52507236</v>
      </c>
      <c r="Q649" s="11">
        <f t="shared" si="382"/>
        <v>0</v>
      </c>
      <c r="R649" s="30">
        <f t="shared" si="378"/>
        <v>0</v>
      </c>
      <c r="S649" s="8">
        <f t="shared" si="372"/>
        <v>0</v>
      </c>
      <c r="T649" s="122">
        <f t="shared" si="379"/>
        <v>0.13059999999999999</v>
      </c>
      <c r="U649" s="121">
        <f t="shared" si="388"/>
        <v>20</v>
      </c>
      <c r="V649" s="121">
        <v>252</v>
      </c>
      <c r="W649" s="120">
        <f t="shared" si="373"/>
        <v>1.009789549</v>
      </c>
      <c r="X649" s="113">
        <f t="shared" si="385"/>
        <v>11.84070496</v>
      </c>
      <c r="Y649" s="113">
        <f t="shared" si="394"/>
        <v>0</v>
      </c>
      <c r="Z649" s="125" t="str">
        <f t="shared" si="383"/>
        <v>A+J=</v>
      </c>
      <c r="AA649" s="118">
        <f t="shared" si="384"/>
        <v>45313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74"/>
        <v>45311</v>
      </c>
      <c r="B650" s="113">
        <f t="shared" ref="B650:B713" si="395">(P650+X650)</f>
        <v>1222.12358475</v>
      </c>
      <c r="C650" s="113">
        <f t="shared" si="380"/>
        <v>1116.6936172799999</v>
      </c>
      <c r="D650" s="114">
        <f t="shared" si="375"/>
        <v>6716.74</v>
      </c>
      <c r="E650" s="115">
        <f t="shared" si="390"/>
        <v>6735.55</v>
      </c>
      <c r="F650" s="116">
        <f t="shared" si="391"/>
        <v>45250</v>
      </c>
      <c r="G650" s="117">
        <f t="shared" ref="G650:G713" si="396">(E650/D650)-1</f>
        <v>2.8004657021114543E-3</v>
      </c>
      <c r="H650" s="118">
        <f t="shared" si="381"/>
        <v>45342</v>
      </c>
      <c r="I650" s="118">
        <f t="shared" ref="I650:I713" si="397">IF(A650&gt;I649,H650,I649)</f>
        <v>45313</v>
      </c>
      <c r="J650" s="119">
        <f t="shared" si="376"/>
        <v>21</v>
      </c>
      <c r="K650" s="119">
        <f t="shared" si="392"/>
        <v>21</v>
      </c>
      <c r="L650" s="8">
        <f t="shared" si="377"/>
        <v>1.00280046</v>
      </c>
      <c r="M650" s="120">
        <f t="shared" si="393"/>
        <v>1.0023997600000001</v>
      </c>
      <c r="N650" s="120">
        <f t="shared" si="387"/>
        <v>1.0802496945206637</v>
      </c>
      <c r="O650" s="113">
        <f t="shared" si="389"/>
        <v>1.08327489</v>
      </c>
      <c r="P650" s="113">
        <f t="shared" ref="P650:P713" si="398">TRUNC(C650*O650,8)</f>
        <v>1209.68615542</v>
      </c>
      <c r="Q650" s="11">
        <f t="shared" si="382"/>
        <v>0</v>
      </c>
      <c r="R650" s="30">
        <f t="shared" si="378"/>
        <v>0</v>
      </c>
      <c r="S650" s="8">
        <f t="shared" ref="S650:S713" si="399">IF(R650&gt;0,TRUNC(R650*P650,8),0)</f>
        <v>0</v>
      </c>
      <c r="T650" s="122">
        <f t="shared" si="379"/>
        <v>0.13059999999999999</v>
      </c>
      <c r="U650" s="121">
        <f t="shared" si="388"/>
        <v>21</v>
      </c>
      <c r="V650" s="121">
        <v>252</v>
      </c>
      <c r="W650" s="120">
        <f t="shared" ref="W650:W713" si="400">ROUND((1+T650)^TRUNC((U650/V650),9),9)</f>
        <v>1.010281534</v>
      </c>
      <c r="X650" s="113">
        <f t="shared" si="385"/>
        <v>12.437429330000001</v>
      </c>
      <c r="Y650" s="113">
        <f t="shared" ref="Y650:Y713" si="401">IF(Q650&gt;0,S650+X650,0)</f>
        <v>0</v>
      </c>
      <c r="Z650" s="125" t="str">
        <f t="shared" si="383"/>
        <v>A+J=</v>
      </c>
      <c r="AA650" s="118">
        <f t="shared" si="384"/>
        <v>45313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02">(A650+1)</f>
        <v>45312</v>
      </c>
      <c r="B651" s="113">
        <f t="shared" si="395"/>
        <v>1222.12358475</v>
      </c>
      <c r="C651" s="113">
        <f t="shared" si="380"/>
        <v>1116.6936172799999</v>
      </c>
      <c r="D651" s="114">
        <f t="shared" ref="D651:D714" si="403">IF(E651=E650,D650,E650)</f>
        <v>6716.74</v>
      </c>
      <c r="E651" s="115">
        <f t="shared" si="390"/>
        <v>6735.55</v>
      </c>
      <c r="F651" s="116">
        <f t="shared" si="391"/>
        <v>45250</v>
      </c>
      <c r="G651" s="117">
        <f t="shared" si="396"/>
        <v>2.8004657021114543E-3</v>
      </c>
      <c r="H651" s="118">
        <f t="shared" si="381"/>
        <v>45342</v>
      </c>
      <c r="I651" s="118">
        <f t="shared" si="397"/>
        <v>45313</v>
      </c>
      <c r="J651" s="119">
        <f t="shared" ref="J651:J714" si="404">IF(I651=I650,J650,NETWORKDAYS(I650,I651,$AD$176:$AD$502)-1)</f>
        <v>21</v>
      </c>
      <c r="K651" s="119">
        <f t="shared" si="392"/>
        <v>21</v>
      </c>
      <c r="L651" s="8">
        <f t="shared" ref="L651:L714" si="405">IF(E651&lt;D651,1,TRUNC((E651/D651)^TRUNC((K651/J651),9),8))</f>
        <v>1.00280046</v>
      </c>
      <c r="M651" s="120">
        <f t="shared" si="393"/>
        <v>1.0023997600000001</v>
      </c>
      <c r="N651" s="120">
        <f t="shared" si="387"/>
        <v>1.0802496945206637</v>
      </c>
      <c r="O651" s="113">
        <f t="shared" si="389"/>
        <v>1.08327489</v>
      </c>
      <c r="P651" s="113">
        <f t="shared" si="398"/>
        <v>1209.68615542</v>
      </c>
      <c r="Q651" s="11">
        <f t="shared" si="382"/>
        <v>0</v>
      </c>
      <c r="R651" s="30">
        <f t="shared" ref="R651:R714" si="406">IF(Q651&gt;0,VLOOKUP($A651,$AD$10:$AI$170,6),0)</f>
        <v>0</v>
      </c>
      <c r="S651" s="8">
        <f t="shared" si="399"/>
        <v>0</v>
      </c>
      <c r="T651" s="122">
        <f t="shared" ref="T651:T714" si="407">(T650)</f>
        <v>0.13059999999999999</v>
      </c>
      <c r="U651" s="121">
        <f t="shared" si="388"/>
        <v>21</v>
      </c>
      <c r="V651" s="121">
        <v>252</v>
      </c>
      <c r="W651" s="120">
        <f t="shared" si="400"/>
        <v>1.010281534</v>
      </c>
      <c r="X651" s="113">
        <f t="shared" si="385"/>
        <v>12.437429330000001</v>
      </c>
      <c r="Y651" s="113">
        <f t="shared" si="401"/>
        <v>0</v>
      </c>
      <c r="Z651" s="125" t="str">
        <f t="shared" si="383"/>
        <v>A+J=</v>
      </c>
      <c r="AA651" s="118">
        <f t="shared" si="384"/>
        <v>45313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5">
      <c r="A652" s="192">
        <f t="shared" si="402"/>
        <v>45313</v>
      </c>
      <c r="B652" s="189">
        <f t="shared" si="395"/>
        <v>1222.12358475</v>
      </c>
      <c r="C652" s="189">
        <f t="shared" ref="C652:C715" si="408">TRUNC(IF(Q651&gt;0,VLOOKUP(A651,$AD$12:$AE$170,2),C651),8)</f>
        <v>1116.6936172799999</v>
      </c>
      <c r="D652" s="193">
        <f t="shared" si="403"/>
        <v>6716.74</v>
      </c>
      <c r="E652" s="194">
        <f t="shared" si="390"/>
        <v>6735.55</v>
      </c>
      <c r="F652" s="195">
        <f t="shared" si="391"/>
        <v>45250</v>
      </c>
      <c r="G652" s="196">
        <f t="shared" si="396"/>
        <v>2.8004657021114543E-3</v>
      </c>
      <c r="H652" s="192">
        <f t="shared" ref="H652:H715" si="409">IF(DAY(A652)=H$9,VLOOKUP(A652,AH$118:AN$450,4),H651)</f>
        <v>45342</v>
      </c>
      <c r="I652" s="192">
        <f t="shared" si="397"/>
        <v>45313</v>
      </c>
      <c r="J652" s="190">
        <f t="shared" si="404"/>
        <v>21</v>
      </c>
      <c r="K652" s="190">
        <f t="shared" si="392"/>
        <v>21</v>
      </c>
      <c r="L652" s="189">
        <f t="shared" si="405"/>
        <v>1.00280046</v>
      </c>
      <c r="M652" s="197">
        <f t="shared" si="393"/>
        <v>1.0023997600000001</v>
      </c>
      <c r="N652" s="197">
        <f t="shared" si="387"/>
        <v>1.0802496945206637</v>
      </c>
      <c r="O652" s="189">
        <f t="shared" si="389"/>
        <v>1.08327489</v>
      </c>
      <c r="P652" s="189">
        <f t="shared" si="398"/>
        <v>1209.68615542</v>
      </c>
      <c r="Q652" s="198">
        <v>0</v>
      </c>
      <c r="R652" s="199">
        <f t="shared" si="406"/>
        <v>0</v>
      </c>
      <c r="S652" s="189">
        <f t="shared" si="399"/>
        <v>0</v>
      </c>
      <c r="T652" s="200">
        <f t="shared" si="407"/>
        <v>0.13059999999999999</v>
      </c>
      <c r="U652" s="198">
        <f t="shared" si="388"/>
        <v>21</v>
      </c>
      <c r="V652" s="198">
        <v>252</v>
      </c>
      <c r="W652" s="197">
        <f t="shared" si="400"/>
        <v>1.010281534</v>
      </c>
      <c r="X652" s="189">
        <f t="shared" si="385"/>
        <v>12.437429330000001</v>
      </c>
      <c r="Y652" s="189">
        <f t="shared" si="401"/>
        <v>0</v>
      </c>
      <c r="Z652" s="201" t="str">
        <f t="shared" ref="Z652:Z715" si="410">IF($Q651&gt;0,VLOOKUP($A651,$AD$10:$AM$170,9),Z651)</f>
        <v>A+J=</v>
      </c>
      <c r="AA652" s="192">
        <f t="shared" ref="AA652:AA715" si="411">IF($Q651&gt;0,VLOOKUP($A651,$AD$10:$AM$170,10),AA651)</f>
        <v>45313</v>
      </c>
      <c r="AB652" s="190" t="s">
        <v>127</v>
      </c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02"/>
        <v>45314</v>
      </c>
      <c r="B653" s="113">
        <f t="shared" si="395"/>
        <v>1223.0784535799999</v>
      </c>
      <c r="C653" s="113">
        <f t="shared" si="408"/>
        <v>1116.6936172799999</v>
      </c>
      <c r="D653" s="114">
        <f t="shared" si="403"/>
        <v>6735.55</v>
      </c>
      <c r="E653" s="115">
        <f t="shared" si="390"/>
        <v>6773.27</v>
      </c>
      <c r="F653" s="116">
        <f t="shared" si="391"/>
        <v>45282</v>
      </c>
      <c r="G653" s="117">
        <f t="shared" si="396"/>
        <v>5.6001365886972909E-3</v>
      </c>
      <c r="H653" s="118">
        <f t="shared" si="409"/>
        <v>45342</v>
      </c>
      <c r="I653" s="118">
        <f t="shared" si="397"/>
        <v>45342</v>
      </c>
      <c r="J653" s="119">
        <f t="shared" si="404"/>
        <v>19</v>
      </c>
      <c r="K653" s="119">
        <f t="shared" si="392"/>
        <v>1</v>
      </c>
      <c r="L653" s="8">
        <f t="shared" si="405"/>
        <v>1.00029396</v>
      </c>
      <c r="M653" s="120">
        <f t="shared" si="393"/>
        <v>1.00280046</v>
      </c>
      <c r="N653" s="120">
        <f t="shared" si="387"/>
        <v>1.083274890580181</v>
      </c>
      <c r="O653" s="113">
        <f t="shared" si="389"/>
        <v>1.08359333</v>
      </c>
      <c r="P653" s="113">
        <f t="shared" si="398"/>
        <v>1210.0417553299999</v>
      </c>
      <c r="Q653" s="11">
        <f t="shared" ref="Q653:Q715" si="412">IF(VLOOKUP(A653,AD$10:AK$170,8)=VLOOKUP(A652,AD$10:AK$170,8),0,VLOOKUP(A653,AD$10:AK$170,8))</f>
        <v>0</v>
      </c>
      <c r="R653" s="30">
        <f t="shared" si="406"/>
        <v>0</v>
      </c>
      <c r="S653" s="8">
        <f t="shared" si="399"/>
        <v>0</v>
      </c>
      <c r="T653" s="122">
        <f t="shared" si="407"/>
        <v>0.13059999999999999</v>
      </c>
      <c r="U653" s="121">
        <f t="shared" si="388"/>
        <v>22</v>
      </c>
      <c r="V653" s="121">
        <v>252</v>
      </c>
      <c r="W653" s="120">
        <f t="shared" si="400"/>
        <v>1.0107737590000001</v>
      </c>
      <c r="X653" s="113">
        <f t="shared" si="385"/>
        <v>13.036698250000001</v>
      </c>
      <c r="Y653" s="113">
        <f t="shared" si="401"/>
        <v>0</v>
      </c>
      <c r="Z653" s="125" t="str">
        <f t="shared" si="410"/>
        <v>A+J=</v>
      </c>
      <c r="AA653" s="118">
        <f t="shared" si="411"/>
        <v>45313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02"/>
        <v>45315</v>
      </c>
      <c r="B654" s="113">
        <f t="shared" si="395"/>
        <v>1224.0340646100001</v>
      </c>
      <c r="C654" s="113">
        <f t="shared" si="408"/>
        <v>1116.6936172799999</v>
      </c>
      <c r="D654" s="114">
        <f t="shared" si="403"/>
        <v>6735.55</v>
      </c>
      <c r="E654" s="115">
        <f t="shared" si="390"/>
        <v>6773.27</v>
      </c>
      <c r="F654" s="116">
        <f t="shared" si="391"/>
        <v>45282</v>
      </c>
      <c r="G654" s="117">
        <f t="shared" si="396"/>
        <v>5.6001365886972909E-3</v>
      </c>
      <c r="H654" s="118">
        <f t="shared" si="409"/>
        <v>45342</v>
      </c>
      <c r="I654" s="118">
        <f t="shared" si="397"/>
        <v>45342</v>
      </c>
      <c r="J654" s="119">
        <f t="shared" si="404"/>
        <v>19</v>
      </c>
      <c r="K654" s="119">
        <f t="shared" si="392"/>
        <v>2</v>
      </c>
      <c r="L654" s="8">
        <f t="shared" si="405"/>
        <v>1.00058801</v>
      </c>
      <c r="M654" s="120">
        <f t="shared" si="393"/>
        <v>1.00280046</v>
      </c>
      <c r="N654" s="120">
        <f t="shared" si="387"/>
        <v>1.083274890580181</v>
      </c>
      <c r="O654" s="113">
        <f t="shared" si="389"/>
        <v>1.0839118599999999</v>
      </c>
      <c r="P654" s="113">
        <f t="shared" si="398"/>
        <v>1210.3974557500001</v>
      </c>
      <c r="Q654" s="11">
        <f t="shared" si="412"/>
        <v>0</v>
      </c>
      <c r="R654" s="30">
        <f t="shared" si="406"/>
        <v>0</v>
      </c>
      <c r="S654" s="8">
        <f t="shared" si="399"/>
        <v>0</v>
      </c>
      <c r="T654" s="122">
        <f t="shared" si="407"/>
        <v>0.13059999999999999</v>
      </c>
      <c r="U654" s="121">
        <f t="shared" si="388"/>
        <v>23</v>
      </c>
      <c r="V654" s="121">
        <v>252</v>
      </c>
      <c r="W654" s="120">
        <f t="shared" si="400"/>
        <v>1.0112662240000001</v>
      </c>
      <c r="X654" s="113">
        <f t="shared" si="385"/>
        <v>13.636608860000001</v>
      </c>
      <c r="Y654" s="113">
        <f t="shared" si="401"/>
        <v>0</v>
      </c>
      <c r="Z654" s="125" t="str">
        <f t="shared" si="410"/>
        <v>A+J=</v>
      </c>
      <c r="AA654" s="118">
        <f t="shared" si="411"/>
        <v>45313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02"/>
        <v>45316</v>
      </c>
      <c r="B655" s="113">
        <f t="shared" si="395"/>
        <v>1224.9904408499999</v>
      </c>
      <c r="C655" s="113">
        <f t="shared" si="408"/>
        <v>1116.6936172799999</v>
      </c>
      <c r="D655" s="114">
        <f t="shared" si="403"/>
        <v>6735.55</v>
      </c>
      <c r="E655" s="115">
        <f t="shared" si="390"/>
        <v>6773.27</v>
      </c>
      <c r="F655" s="116">
        <f t="shared" si="391"/>
        <v>45282</v>
      </c>
      <c r="G655" s="117">
        <f t="shared" si="396"/>
        <v>5.6001365886972909E-3</v>
      </c>
      <c r="H655" s="118">
        <f t="shared" si="409"/>
        <v>45342</v>
      </c>
      <c r="I655" s="118">
        <f t="shared" si="397"/>
        <v>45342</v>
      </c>
      <c r="J655" s="119">
        <f t="shared" si="404"/>
        <v>19</v>
      </c>
      <c r="K655" s="119">
        <f t="shared" si="392"/>
        <v>3</v>
      </c>
      <c r="L655" s="8">
        <f t="shared" si="405"/>
        <v>1.00088215</v>
      </c>
      <c r="M655" s="120">
        <f t="shared" si="393"/>
        <v>1.00280046</v>
      </c>
      <c r="N655" s="120">
        <f t="shared" si="387"/>
        <v>1.083274890580181</v>
      </c>
      <c r="O655" s="113">
        <f t="shared" si="389"/>
        <v>1.0842305000000001</v>
      </c>
      <c r="P655" s="113">
        <f t="shared" si="398"/>
        <v>1210.7532790099999</v>
      </c>
      <c r="Q655" s="11">
        <f t="shared" si="412"/>
        <v>0</v>
      </c>
      <c r="R655" s="30">
        <f t="shared" si="406"/>
        <v>0</v>
      </c>
      <c r="S655" s="8">
        <f t="shared" si="399"/>
        <v>0</v>
      </c>
      <c r="T655" s="122">
        <f t="shared" si="407"/>
        <v>0.13059999999999999</v>
      </c>
      <c r="U655" s="121">
        <f t="shared" si="388"/>
        <v>24</v>
      </c>
      <c r="V655" s="121">
        <v>252</v>
      </c>
      <c r="W655" s="120">
        <f t="shared" si="400"/>
        <v>1.011758929</v>
      </c>
      <c r="X655" s="113">
        <f t="shared" si="385"/>
        <v>14.237161840000001</v>
      </c>
      <c r="Y655" s="113">
        <f t="shared" si="401"/>
        <v>0</v>
      </c>
      <c r="Z655" s="125" t="str">
        <f t="shared" si="410"/>
        <v>A+J=</v>
      </c>
      <c r="AA655" s="118">
        <f t="shared" si="411"/>
        <v>45313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02"/>
        <v>45317</v>
      </c>
      <c r="B656" s="113">
        <f t="shared" si="395"/>
        <v>1225.9475488099999</v>
      </c>
      <c r="C656" s="113">
        <f t="shared" si="408"/>
        <v>1116.6936172799999</v>
      </c>
      <c r="D656" s="114">
        <f t="shared" si="403"/>
        <v>6735.55</v>
      </c>
      <c r="E656" s="115">
        <f t="shared" si="390"/>
        <v>6773.27</v>
      </c>
      <c r="F656" s="116">
        <f t="shared" si="391"/>
        <v>45282</v>
      </c>
      <c r="G656" s="117">
        <f t="shared" si="396"/>
        <v>5.6001365886972909E-3</v>
      </c>
      <c r="H656" s="118">
        <f t="shared" si="409"/>
        <v>45342</v>
      </c>
      <c r="I656" s="118">
        <f t="shared" si="397"/>
        <v>45342</v>
      </c>
      <c r="J656" s="119">
        <f t="shared" si="404"/>
        <v>19</v>
      </c>
      <c r="K656" s="119">
        <f t="shared" si="392"/>
        <v>4</v>
      </c>
      <c r="L656" s="8">
        <f t="shared" si="405"/>
        <v>1.00117637</v>
      </c>
      <c r="M656" s="120">
        <f t="shared" si="393"/>
        <v>1.00280046</v>
      </c>
      <c r="N656" s="120">
        <f t="shared" si="387"/>
        <v>1.083274890580181</v>
      </c>
      <c r="O656" s="113">
        <f t="shared" si="389"/>
        <v>1.08454922</v>
      </c>
      <c r="P656" s="113">
        <f t="shared" si="398"/>
        <v>1211.1091916</v>
      </c>
      <c r="Q656" s="11">
        <f t="shared" si="412"/>
        <v>0</v>
      </c>
      <c r="R656" s="30">
        <f t="shared" si="406"/>
        <v>0</v>
      </c>
      <c r="S656" s="8">
        <f t="shared" si="399"/>
        <v>0</v>
      </c>
      <c r="T656" s="122">
        <f t="shared" si="407"/>
        <v>0.13059999999999999</v>
      </c>
      <c r="U656" s="121">
        <f t="shared" si="388"/>
        <v>25</v>
      </c>
      <c r="V656" s="121">
        <v>252</v>
      </c>
      <c r="W656" s="120">
        <f t="shared" si="400"/>
        <v>1.0122518739999999</v>
      </c>
      <c r="X656" s="113">
        <f t="shared" si="385"/>
        <v>14.83835721</v>
      </c>
      <c r="Y656" s="113">
        <f t="shared" si="401"/>
        <v>0</v>
      </c>
      <c r="Z656" s="125" t="str">
        <f t="shared" si="410"/>
        <v>A+J=</v>
      </c>
      <c r="AA656" s="118">
        <f t="shared" si="411"/>
        <v>45313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02"/>
        <v>45318</v>
      </c>
      <c r="B657" s="113">
        <f t="shared" si="395"/>
        <v>1226.9054115000001</v>
      </c>
      <c r="C657" s="113">
        <f t="shared" si="408"/>
        <v>1116.6936172799999</v>
      </c>
      <c r="D657" s="114">
        <f t="shared" si="403"/>
        <v>6735.55</v>
      </c>
      <c r="E657" s="115">
        <f t="shared" si="390"/>
        <v>6773.27</v>
      </c>
      <c r="F657" s="116">
        <f t="shared" si="391"/>
        <v>45282</v>
      </c>
      <c r="G657" s="117">
        <f t="shared" si="396"/>
        <v>5.6001365886972909E-3</v>
      </c>
      <c r="H657" s="118">
        <f t="shared" si="409"/>
        <v>45342</v>
      </c>
      <c r="I657" s="118">
        <f t="shared" si="397"/>
        <v>45342</v>
      </c>
      <c r="J657" s="119">
        <f t="shared" si="404"/>
        <v>19</v>
      </c>
      <c r="K657" s="119">
        <f t="shared" si="392"/>
        <v>5</v>
      </c>
      <c r="L657" s="8">
        <f t="shared" si="405"/>
        <v>1.0014706799999999</v>
      </c>
      <c r="M657" s="120">
        <f t="shared" si="393"/>
        <v>1.00280046</v>
      </c>
      <c r="N657" s="120">
        <f t="shared" si="387"/>
        <v>1.083274890580181</v>
      </c>
      <c r="O657" s="113">
        <f t="shared" si="389"/>
        <v>1.0848680399999999</v>
      </c>
      <c r="P657" s="113">
        <f t="shared" si="398"/>
        <v>1211.46521585</v>
      </c>
      <c r="Q657" s="11">
        <f t="shared" si="412"/>
        <v>0</v>
      </c>
      <c r="R657" s="30">
        <f t="shared" si="406"/>
        <v>0</v>
      </c>
      <c r="S657" s="8">
        <f t="shared" si="399"/>
        <v>0</v>
      </c>
      <c r="T657" s="122">
        <f t="shared" si="407"/>
        <v>0.13059999999999999</v>
      </c>
      <c r="U657" s="121">
        <f t="shared" si="388"/>
        <v>26</v>
      </c>
      <c r="V657" s="121">
        <v>252</v>
      </c>
      <c r="W657" s="120">
        <f t="shared" si="400"/>
        <v>1.012745059</v>
      </c>
      <c r="X657" s="113">
        <f t="shared" si="385"/>
        <v>15.44019565</v>
      </c>
      <c r="Y657" s="113">
        <f t="shared" si="401"/>
        <v>0</v>
      </c>
      <c r="Z657" s="125" t="str">
        <f t="shared" si="410"/>
        <v>A+J=</v>
      </c>
      <c r="AA657" s="118">
        <f t="shared" si="411"/>
        <v>45313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02"/>
        <v>45319</v>
      </c>
      <c r="B658" s="113">
        <f t="shared" si="395"/>
        <v>1226.9054115000001</v>
      </c>
      <c r="C658" s="113">
        <f t="shared" si="408"/>
        <v>1116.6936172799999</v>
      </c>
      <c r="D658" s="114">
        <f t="shared" si="403"/>
        <v>6735.55</v>
      </c>
      <c r="E658" s="115">
        <f t="shared" si="390"/>
        <v>6773.27</v>
      </c>
      <c r="F658" s="116">
        <f t="shared" si="391"/>
        <v>45282</v>
      </c>
      <c r="G658" s="117">
        <f t="shared" si="396"/>
        <v>5.6001365886972909E-3</v>
      </c>
      <c r="H658" s="118">
        <f t="shared" si="409"/>
        <v>45342</v>
      </c>
      <c r="I658" s="118">
        <f t="shared" si="397"/>
        <v>45342</v>
      </c>
      <c r="J658" s="119">
        <f t="shared" si="404"/>
        <v>19</v>
      </c>
      <c r="K658" s="119">
        <f t="shared" si="392"/>
        <v>5</v>
      </c>
      <c r="L658" s="8">
        <f t="shared" si="405"/>
        <v>1.0014706799999999</v>
      </c>
      <c r="M658" s="120">
        <f t="shared" si="393"/>
        <v>1.00280046</v>
      </c>
      <c r="N658" s="120">
        <f t="shared" si="387"/>
        <v>1.083274890580181</v>
      </c>
      <c r="O658" s="113">
        <f t="shared" si="389"/>
        <v>1.0848680399999999</v>
      </c>
      <c r="P658" s="113">
        <f t="shared" si="398"/>
        <v>1211.46521585</v>
      </c>
      <c r="Q658" s="11">
        <f t="shared" si="412"/>
        <v>0</v>
      </c>
      <c r="R658" s="30">
        <f t="shared" si="406"/>
        <v>0</v>
      </c>
      <c r="S658" s="8">
        <f t="shared" si="399"/>
        <v>0</v>
      </c>
      <c r="T658" s="122">
        <f t="shared" si="407"/>
        <v>0.13059999999999999</v>
      </c>
      <c r="U658" s="121">
        <f t="shared" si="388"/>
        <v>26</v>
      </c>
      <c r="V658" s="121">
        <v>252</v>
      </c>
      <c r="W658" s="120">
        <f t="shared" si="400"/>
        <v>1.012745059</v>
      </c>
      <c r="X658" s="113">
        <f t="shared" si="385"/>
        <v>15.44019565</v>
      </c>
      <c r="Y658" s="113">
        <f t="shared" si="401"/>
        <v>0</v>
      </c>
      <c r="Z658" s="125" t="str">
        <f t="shared" si="410"/>
        <v>A+J=</v>
      </c>
      <c r="AA658" s="118">
        <f t="shared" si="411"/>
        <v>45313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02"/>
        <v>45320</v>
      </c>
      <c r="B659" s="113">
        <f t="shared" si="395"/>
        <v>1226.9054115000001</v>
      </c>
      <c r="C659" s="113">
        <f t="shared" si="408"/>
        <v>1116.6936172799999</v>
      </c>
      <c r="D659" s="114">
        <f t="shared" si="403"/>
        <v>6735.55</v>
      </c>
      <c r="E659" s="115">
        <f t="shared" si="390"/>
        <v>6773.27</v>
      </c>
      <c r="F659" s="116">
        <f t="shared" si="391"/>
        <v>45282</v>
      </c>
      <c r="G659" s="117">
        <f t="shared" si="396"/>
        <v>5.6001365886972909E-3</v>
      </c>
      <c r="H659" s="118">
        <f t="shared" si="409"/>
        <v>45342</v>
      </c>
      <c r="I659" s="118">
        <f t="shared" si="397"/>
        <v>45342</v>
      </c>
      <c r="J659" s="119">
        <f t="shared" si="404"/>
        <v>19</v>
      </c>
      <c r="K659" s="119">
        <f t="shared" si="392"/>
        <v>5</v>
      </c>
      <c r="L659" s="8">
        <f t="shared" si="405"/>
        <v>1.0014706799999999</v>
      </c>
      <c r="M659" s="120">
        <f t="shared" si="393"/>
        <v>1.00280046</v>
      </c>
      <c r="N659" s="120">
        <f t="shared" si="387"/>
        <v>1.083274890580181</v>
      </c>
      <c r="O659" s="113">
        <f t="shared" si="389"/>
        <v>1.0848680399999999</v>
      </c>
      <c r="P659" s="113">
        <f t="shared" si="398"/>
        <v>1211.46521585</v>
      </c>
      <c r="Q659" s="11">
        <f t="shared" si="412"/>
        <v>0</v>
      </c>
      <c r="R659" s="30">
        <f t="shared" si="406"/>
        <v>0</v>
      </c>
      <c r="S659" s="8">
        <f t="shared" si="399"/>
        <v>0</v>
      </c>
      <c r="T659" s="122">
        <f t="shared" si="407"/>
        <v>0.13059999999999999</v>
      </c>
      <c r="U659" s="121">
        <f t="shared" si="388"/>
        <v>26</v>
      </c>
      <c r="V659" s="121">
        <v>252</v>
      </c>
      <c r="W659" s="120">
        <f t="shared" si="400"/>
        <v>1.012745059</v>
      </c>
      <c r="X659" s="113">
        <f t="shared" si="385"/>
        <v>15.44019565</v>
      </c>
      <c r="Y659" s="113">
        <f t="shared" si="401"/>
        <v>0</v>
      </c>
      <c r="Z659" s="125" t="str">
        <f t="shared" si="410"/>
        <v>A+J=</v>
      </c>
      <c r="AA659" s="118">
        <f t="shared" si="411"/>
        <v>45313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02"/>
        <v>45321</v>
      </c>
      <c r="B660" s="113">
        <f t="shared" si="395"/>
        <v>1227.86401804</v>
      </c>
      <c r="C660" s="113">
        <f t="shared" si="408"/>
        <v>1116.6936172799999</v>
      </c>
      <c r="D660" s="114">
        <f t="shared" si="403"/>
        <v>6735.55</v>
      </c>
      <c r="E660" s="115">
        <f t="shared" si="390"/>
        <v>6773.27</v>
      </c>
      <c r="F660" s="116">
        <f t="shared" si="391"/>
        <v>45282</v>
      </c>
      <c r="G660" s="117">
        <f t="shared" si="396"/>
        <v>5.6001365886972909E-3</v>
      </c>
      <c r="H660" s="118">
        <f t="shared" si="409"/>
        <v>45342</v>
      </c>
      <c r="I660" s="118">
        <f t="shared" si="397"/>
        <v>45342</v>
      </c>
      <c r="J660" s="119">
        <f t="shared" si="404"/>
        <v>19</v>
      </c>
      <c r="K660" s="119">
        <f t="shared" si="392"/>
        <v>6</v>
      </c>
      <c r="L660" s="8">
        <f t="shared" si="405"/>
        <v>1.00176508</v>
      </c>
      <c r="M660" s="120">
        <f t="shared" si="393"/>
        <v>1.00280046</v>
      </c>
      <c r="N660" s="120">
        <f t="shared" si="387"/>
        <v>1.083274890580181</v>
      </c>
      <c r="O660" s="113">
        <f t="shared" si="389"/>
        <v>1.08518695</v>
      </c>
      <c r="P660" s="113">
        <f t="shared" si="398"/>
        <v>1211.82134062</v>
      </c>
      <c r="Q660" s="11">
        <f t="shared" si="412"/>
        <v>0</v>
      </c>
      <c r="R660" s="30">
        <f t="shared" si="406"/>
        <v>0</v>
      </c>
      <c r="S660" s="8">
        <f t="shared" si="399"/>
        <v>0</v>
      </c>
      <c r="T660" s="122">
        <f t="shared" si="407"/>
        <v>0.13059999999999999</v>
      </c>
      <c r="U660" s="121">
        <f t="shared" si="388"/>
        <v>27</v>
      </c>
      <c r="V660" s="121">
        <v>252</v>
      </c>
      <c r="W660" s="120">
        <f t="shared" si="400"/>
        <v>1.0132384839999999</v>
      </c>
      <c r="X660" s="113">
        <f t="shared" si="385"/>
        <v>16.04267742</v>
      </c>
      <c r="Y660" s="113">
        <f t="shared" si="401"/>
        <v>0</v>
      </c>
      <c r="Z660" s="125" t="str">
        <f t="shared" si="410"/>
        <v>A+J=</v>
      </c>
      <c r="AA660" s="118">
        <f t="shared" si="411"/>
        <v>45313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02"/>
        <v>45322</v>
      </c>
      <c r="B661" s="113">
        <f t="shared" si="395"/>
        <v>1228.82339267</v>
      </c>
      <c r="C661" s="113">
        <f t="shared" si="408"/>
        <v>1116.6936172799999</v>
      </c>
      <c r="D661" s="114">
        <f t="shared" si="403"/>
        <v>6735.55</v>
      </c>
      <c r="E661" s="115">
        <f t="shared" si="390"/>
        <v>6773.27</v>
      </c>
      <c r="F661" s="116">
        <f t="shared" si="391"/>
        <v>45282</v>
      </c>
      <c r="G661" s="117">
        <f t="shared" si="396"/>
        <v>5.6001365886972909E-3</v>
      </c>
      <c r="H661" s="118">
        <f t="shared" si="409"/>
        <v>45342</v>
      </c>
      <c r="I661" s="118">
        <f t="shared" si="397"/>
        <v>45342</v>
      </c>
      <c r="J661" s="119">
        <f t="shared" si="404"/>
        <v>19</v>
      </c>
      <c r="K661" s="119">
        <f t="shared" si="392"/>
        <v>7</v>
      </c>
      <c r="L661" s="8">
        <f t="shared" si="405"/>
        <v>1.0020595699999999</v>
      </c>
      <c r="M661" s="120">
        <f t="shared" si="393"/>
        <v>1.00280046</v>
      </c>
      <c r="N661" s="120">
        <f t="shared" si="387"/>
        <v>1.083274890580181</v>
      </c>
      <c r="O661" s="113">
        <f t="shared" si="389"/>
        <v>1.08550597</v>
      </c>
      <c r="P661" s="113">
        <f t="shared" si="398"/>
        <v>1212.1775882100001</v>
      </c>
      <c r="Q661" s="11">
        <f t="shared" si="412"/>
        <v>0</v>
      </c>
      <c r="R661" s="30">
        <f t="shared" si="406"/>
        <v>0</v>
      </c>
      <c r="S661" s="8">
        <f t="shared" si="399"/>
        <v>0</v>
      </c>
      <c r="T661" s="122">
        <f t="shared" si="407"/>
        <v>0.13059999999999999</v>
      </c>
      <c r="U661" s="121">
        <f t="shared" si="388"/>
        <v>28</v>
      </c>
      <c r="V661" s="121">
        <v>252</v>
      </c>
      <c r="W661" s="120">
        <f t="shared" si="400"/>
        <v>1.0137321500000001</v>
      </c>
      <c r="X661" s="113">
        <f t="shared" si="385"/>
        <v>16.645804460000001</v>
      </c>
      <c r="Y661" s="113">
        <f t="shared" si="401"/>
        <v>0</v>
      </c>
      <c r="Z661" s="125" t="str">
        <f t="shared" si="410"/>
        <v>A+J=</v>
      </c>
      <c r="AA661" s="118">
        <f t="shared" si="411"/>
        <v>45313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02"/>
        <v>45323</v>
      </c>
      <c r="B662" s="113">
        <f t="shared" si="395"/>
        <v>1229.78350067</v>
      </c>
      <c r="C662" s="113">
        <f t="shared" si="408"/>
        <v>1116.6936172799999</v>
      </c>
      <c r="D662" s="114">
        <f t="shared" si="403"/>
        <v>6735.55</v>
      </c>
      <c r="E662" s="115">
        <f t="shared" si="390"/>
        <v>6773.27</v>
      </c>
      <c r="F662" s="116">
        <f t="shared" si="391"/>
        <v>45282</v>
      </c>
      <c r="G662" s="117">
        <f t="shared" si="396"/>
        <v>5.6001365886972909E-3</v>
      </c>
      <c r="H662" s="118">
        <f t="shared" si="409"/>
        <v>45342</v>
      </c>
      <c r="I662" s="118">
        <f t="shared" si="397"/>
        <v>45342</v>
      </c>
      <c r="J662" s="119">
        <f t="shared" si="404"/>
        <v>19</v>
      </c>
      <c r="K662" s="119">
        <f t="shared" si="392"/>
        <v>8</v>
      </c>
      <c r="L662" s="8">
        <f t="shared" si="405"/>
        <v>1.00235414</v>
      </c>
      <c r="M662" s="120">
        <f t="shared" si="393"/>
        <v>1.00280046</v>
      </c>
      <c r="N662" s="120">
        <f t="shared" si="387"/>
        <v>1.083274890580181</v>
      </c>
      <c r="O662" s="113">
        <f t="shared" si="389"/>
        <v>1.0858250700000001</v>
      </c>
      <c r="P662" s="113">
        <f t="shared" si="398"/>
        <v>1212.53392515</v>
      </c>
      <c r="Q662" s="11">
        <f t="shared" si="412"/>
        <v>0</v>
      </c>
      <c r="R662" s="30">
        <f t="shared" si="406"/>
        <v>0</v>
      </c>
      <c r="S662" s="8">
        <f t="shared" si="399"/>
        <v>0</v>
      </c>
      <c r="T662" s="122">
        <f t="shared" si="407"/>
        <v>0.13059999999999999</v>
      </c>
      <c r="U662" s="121">
        <f t="shared" si="388"/>
        <v>29</v>
      </c>
      <c r="V662" s="121">
        <v>252</v>
      </c>
      <c r="W662" s="120">
        <f t="shared" si="400"/>
        <v>1.014226056</v>
      </c>
      <c r="X662" s="113">
        <f t="shared" si="385"/>
        <v>17.24957552</v>
      </c>
      <c r="Y662" s="113">
        <f t="shared" si="401"/>
        <v>0</v>
      </c>
      <c r="Z662" s="125" t="str">
        <f t="shared" si="410"/>
        <v>A+J=</v>
      </c>
      <c r="AA662" s="118">
        <f t="shared" si="411"/>
        <v>45313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02"/>
        <v>45324</v>
      </c>
      <c r="B663" s="113">
        <f t="shared" si="395"/>
        <v>1230.7443435999999</v>
      </c>
      <c r="C663" s="113">
        <f t="shared" si="408"/>
        <v>1116.6936172799999</v>
      </c>
      <c r="D663" s="114">
        <f t="shared" si="403"/>
        <v>6735.55</v>
      </c>
      <c r="E663" s="115">
        <f t="shared" si="390"/>
        <v>6773.27</v>
      </c>
      <c r="F663" s="116">
        <f t="shared" si="391"/>
        <v>45282</v>
      </c>
      <c r="G663" s="117">
        <f t="shared" si="396"/>
        <v>5.6001365886972909E-3</v>
      </c>
      <c r="H663" s="118">
        <f t="shared" si="409"/>
        <v>45342</v>
      </c>
      <c r="I663" s="118">
        <f t="shared" si="397"/>
        <v>45342</v>
      </c>
      <c r="J663" s="119">
        <f t="shared" si="404"/>
        <v>19</v>
      </c>
      <c r="K663" s="119">
        <f t="shared" si="392"/>
        <v>9</v>
      </c>
      <c r="L663" s="8">
        <f t="shared" si="405"/>
        <v>1.0026487900000001</v>
      </c>
      <c r="M663" s="120">
        <f t="shared" si="393"/>
        <v>1.00280046</v>
      </c>
      <c r="N663" s="120">
        <f t="shared" si="387"/>
        <v>1.083274890580181</v>
      </c>
      <c r="O663" s="113">
        <f t="shared" si="389"/>
        <v>1.08614425</v>
      </c>
      <c r="P663" s="113">
        <f t="shared" si="398"/>
        <v>1212.8903514199999</v>
      </c>
      <c r="Q663" s="11">
        <f t="shared" si="412"/>
        <v>0</v>
      </c>
      <c r="R663" s="30">
        <f t="shared" si="406"/>
        <v>0</v>
      </c>
      <c r="S663" s="8">
        <f t="shared" si="399"/>
        <v>0</v>
      </c>
      <c r="T663" s="122">
        <f t="shared" si="407"/>
        <v>0.13059999999999999</v>
      </c>
      <c r="U663" s="121">
        <f t="shared" si="388"/>
        <v>30</v>
      </c>
      <c r="V663" s="121">
        <v>252</v>
      </c>
      <c r="W663" s="120">
        <f t="shared" si="400"/>
        <v>1.014720203</v>
      </c>
      <c r="X663" s="113">
        <f t="shared" si="385"/>
        <v>17.853992179999999</v>
      </c>
      <c r="Y663" s="113">
        <f t="shared" si="401"/>
        <v>0</v>
      </c>
      <c r="Z663" s="125" t="str">
        <f t="shared" si="410"/>
        <v>A+J=</v>
      </c>
      <c r="AA663" s="118">
        <f t="shared" si="411"/>
        <v>45313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02"/>
        <v>45325</v>
      </c>
      <c r="B664" s="113">
        <f t="shared" si="395"/>
        <v>1231.7059672299999</v>
      </c>
      <c r="C664" s="113">
        <f t="shared" si="408"/>
        <v>1116.6936172799999</v>
      </c>
      <c r="D664" s="114">
        <f t="shared" si="403"/>
        <v>6735.55</v>
      </c>
      <c r="E664" s="115">
        <f t="shared" si="390"/>
        <v>6773.27</v>
      </c>
      <c r="F664" s="116">
        <f t="shared" si="391"/>
        <v>45282</v>
      </c>
      <c r="G664" s="117">
        <f t="shared" si="396"/>
        <v>5.6001365886972909E-3</v>
      </c>
      <c r="H664" s="118">
        <f t="shared" si="409"/>
        <v>45342</v>
      </c>
      <c r="I664" s="118">
        <f t="shared" si="397"/>
        <v>45342</v>
      </c>
      <c r="J664" s="119">
        <f t="shared" si="404"/>
        <v>19</v>
      </c>
      <c r="K664" s="119">
        <f t="shared" si="392"/>
        <v>10</v>
      </c>
      <c r="L664" s="8">
        <f t="shared" si="405"/>
        <v>1.00294354</v>
      </c>
      <c r="M664" s="120">
        <f t="shared" si="393"/>
        <v>1.00280046</v>
      </c>
      <c r="N664" s="120">
        <f t="shared" si="387"/>
        <v>1.083274890580181</v>
      </c>
      <c r="O664" s="113">
        <f t="shared" si="389"/>
        <v>1.0864635499999999</v>
      </c>
      <c r="P664" s="113">
        <f t="shared" si="398"/>
        <v>1213.2469116899999</v>
      </c>
      <c r="Q664" s="11">
        <f t="shared" si="412"/>
        <v>0</v>
      </c>
      <c r="R664" s="30">
        <f t="shared" si="406"/>
        <v>0</v>
      </c>
      <c r="S664" s="8">
        <f t="shared" si="399"/>
        <v>0</v>
      </c>
      <c r="T664" s="122">
        <f t="shared" si="407"/>
        <v>0.13059999999999999</v>
      </c>
      <c r="U664" s="121">
        <f t="shared" si="388"/>
        <v>31</v>
      </c>
      <c r="V664" s="121">
        <v>252</v>
      </c>
      <c r="W664" s="120">
        <f t="shared" si="400"/>
        <v>1.0152145910000001</v>
      </c>
      <c r="X664" s="113">
        <f t="shared" si="385"/>
        <v>18.459055540000001</v>
      </c>
      <c r="Y664" s="113">
        <f t="shared" si="401"/>
        <v>0</v>
      </c>
      <c r="Z664" s="125" t="str">
        <f t="shared" si="410"/>
        <v>A+J=</v>
      </c>
      <c r="AA664" s="118">
        <f t="shared" si="411"/>
        <v>45313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02"/>
        <v>45326</v>
      </c>
      <c r="B665" s="113">
        <f t="shared" si="395"/>
        <v>1231.7059672299999</v>
      </c>
      <c r="C665" s="113">
        <f t="shared" si="408"/>
        <v>1116.6936172799999</v>
      </c>
      <c r="D665" s="114">
        <f t="shared" si="403"/>
        <v>6735.55</v>
      </c>
      <c r="E665" s="115">
        <f t="shared" si="390"/>
        <v>6773.27</v>
      </c>
      <c r="F665" s="116">
        <f t="shared" si="391"/>
        <v>45282</v>
      </c>
      <c r="G665" s="117">
        <f t="shared" si="396"/>
        <v>5.6001365886972909E-3</v>
      </c>
      <c r="H665" s="118">
        <f t="shared" si="409"/>
        <v>45342</v>
      </c>
      <c r="I665" s="118">
        <f t="shared" si="397"/>
        <v>45342</v>
      </c>
      <c r="J665" s="119">
        <f t="shared" si="404"/>
        <v>19</v>
      </c>
      <c r="K665" s="119">
        <f t="shared" si="392"/>
        <v>10</v>
      </c>
      <c r="L665" s="8">
        <f t="shared" si="405"/>
        <v>1.00294354</v>
      </c>
      <c r="M665" s="120">
        <f t="shared" si="393"/>
        <v>1.00280046</v>
      </c>
      <c r="N665" s="120">
        <f t="shared" si="387"/>
        <v>1.083274890580181</v>
      </c>
      <c r="O665" s="113">
        <f t="shared" si="389"/>
        <v>1.0864635499999999</v>
      </c>
      <c r="P665" s="113">
        <f t="shared" si="398"/>
        <v>1213.2469116899999</v>
      </c>
      <c r="Q665" s="11">
        <f t="shared" si="412"/>
        <v>0</v>
      </c>
      <c r="R665" s="30">
        <f t="shared" si="406"/>
        <v>0</v>
      </c>
      <c r="S665" s="8">
        <f t="shared" si="399"/>
        <v>0</v>
      </c>
      <c r="T665" s="122">
        <f t="shared" si="407"/>
        <v>0.13059999999999999</v>
      </c>
      <c r="U665" s="121">
        <f t="shared" si="388"/>
        <v>31</v>
      </c>
      <c r="V665" s="121">
        <v>252</v>
      </c>
      <c r="W665" s="120">
        <f t="shared" si="400"/>
        <v>1.0152145910000001</v>
      </c>
      <c r="X665" s="113">
        <f t="shared" si="385"/>
        <v>18.459055540000001</v>
      </c>
      <c r="Y665" s="113">
        <f t="shared" si="401"/>
        <v>0</v>
      </c>
      <c r="Z665" s="125" t="str">
        <f t="shared" si="410"/>
        <v>A+J=</v>
      </c>
      <c r="AA665" s="118">
        <f t="shared" si="411"/>
        <v>45313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02"/>
        <v>45327</v>
      </c>
      <c r="B666" s="113">
        <f t="shared" si="395"/>
        <v>1231.7059672299999</v>
      </c>
      <c r="C666" s="113">
        <f t="shared" si="408"/>
        <v>1116.6936172799999</v>
      </c>
      <c r="D666" s="114">
        <f t="shared" si="403"/>
        <v>6735.55</v>
      </c>
      <c r="E666" s="115">
        <f t="shared" si="390"/>
        <v>6773.27</v>
      </c>
      <c r="F666" s="116">
        <f t="shared" si="391"/>
        <v>45282</v>
      </c>
      <c r="G666" s="117">
        <f t="shared" si="396"/>
        <v>5.6001365886972909E-3</v>
      </c>
      <c r="H666" s="118">
        <f t="shared" si="409"/>
        <v>45342</v>
      </c>
      <c r="I666" s="118">
        <f t="shared" si="397"/>
        <v>45342</v>
      </c>
      <c r="J666" s="119">
        <f t="shared" si="404"/>
        <v>19</v>
      </c>
      <c r="K666" s="119">
        <f t="shared" si="392"/>
        <v>10</v>
      </c>
      <c r="L666" s="8">
        <f t="shared" si="405"/>
        <v>1.00294354</v>
      </c>
      <c r="M666" s="120">
        <f t="shared" si="393"/>
        <v>1.00280046</v>
      </c>
      <c r="N666" s="120">
        <f t="shared" si="387"/>
        <v>1.083274890580181</v>
      </c>
      <c r="O666" s="113">
        <f t="shared" si="389"/>
        <v>1.0864635499999999</v>
      </c>
      <c r="P666" s="113">
        <f t="shared" si="398"/>
        <v>1213.2469116899999</v>
      </c>
      <c r="Q666" s="11">
        <f t="shared" si="412"/>
        <v>0</v>
      </c>
      <c r="R666" s="30">
        <f t="shared" si="406"/>
        <v>0</v>
      </c>
      <c r="S666" s="8">
        <f t="shared" si="399"/>
        <v>0</v>
      </c>
      <c r="T666" s="122">
        <f t="shared" si="407"/>
        <v>0.13059999999999999</v>
      </c>
      <c r="U666" s="121">
        <f t="shared" si="388"/>
        <v>31</v>
      </c>
      <c r="V666" s="121">
        <v>252</v>
      </c>
      <c r="W666" s="120">
        <f t="shared" si="400"/>
        <v>1.0152145910000001</v>
      </c>
      <c r="X666" s="113">
        <f t="shared" si="385"/>
        <v>18.459055540000001</v>
      </c>
      <c r="Y666" s="113">
        <f t="shared" si="401"/>
        <v>0</v>
      </c>
      <c r="Z666" s="125" t="str">
        <f t="shared" si="410"/>
        <v>A+J=</v>
      </c>
      <c r="AA666" s="118">
        <f t="shared" si="411"/>
        <v>45313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02"/>
        <v>45328</v>
      </c>
      <c r="B667" s="113">
        <f t="shared" si="395"/>
        <v>1232.6683254100001</v>
      </c>
      <c r="C667" s="113">
        <f t="shared" si="408"/>
        <v>1116.6936172799999</v>
      </c>
      <c r="D667" s="114">
        <f t="shared" si="403"/>
        <v>6735.55</v>
      </c>
      <c r="E667" s="115">
        <f t="shared" si="390"/>
        <v>6773.27</v>
      </c>
      <c r="F667" s="116">
        <f t="shared" si="391"/>
        <v>45282</v>
      </c>
      <c r="G667" s="117">
        <f t="shared" si="396"/>
        <v>5.6001365886972909E-3</v>
      </c>
      <c r="H667" s="118">
        <f t="shared" si="409"/>
        <v>45342</v>
      </c>
      <c r="I667" s="118">
        <f t="shared" si="397"/>
        <v>45342</v>
      </c>
      <c r="J667" s="119">
        <f t="shared" si="404"/>
        <v>19</v>
      </c>
      <c r="K667" s="119">
        <f t="shared" si="392"/>
        <v>11</v>
      </c>
      <c r="L667" s="8">
        <f t="shared" si="405"/>
        <v>1.00323837</v>
      </c>
      <c r="M667" s="120">
        <f t="shared" si="393"/>
        <v>1.00280046</v>
      </c>
      <c r="N667" s="120">
        <f t="shared" si="387"/>
        <v>1.083274890580181</v>
      </c>
      <c r="O667" s="113">
        <f t="shared" si="389"/>
        <v>1.08678293</v>
      </c>
      <c r="P667" s="113">
        <f t="shared" si="398"/>
        <v>1213.60356129</v>
      </c>
      <c r="Q667" s="11">
        <f t="shared" si="412"/>
        <v>0</v>
      </c>
      <c r="R667" s="30">
        <f t="shared" si="406"/>
        <v>0</v>
      </c>
      <c r="S667" s="8">
        <f t="shared" si="399"/>
        <v>0</v>
      </c>
      <c r="T667" s="122">
        <f t="shared" si="407"/>
        <v>0.13059999999999999</v>
      </c>
      <c r="U667" s="121">
        <f t="shared" si="388"/>
        <v>32</v>
      </c>
      <c r="V667" s="121">
        <v>252</v>
      </c>
      <c r="W667" s="120">
        <f t="shared" si="400"/>
        <v>1.0157092190000001</v>
      </c>
      <c r="X667" s="113">
        <f t="shared" si="385"/>
        <v>19.06476412</v>
      </c>
      <c r="Y667" s="113">
        <f t="shared" si="401"/>
        <v>0</v>
      </c>
      <c r="Z667" s="125" t="str">
        <f t="shared" si="410"/>
        <v>A+J=</v>
      </c>
      <c r="AA667" s="118">
        <f t="shared" si="411"/>
        <v>45313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02"/>
        <v>45329</v>
      </c>
      <c r="B668" s="113">
        <f t="shared" si="395"/>
        <v>1233.6314323199999</v>
      </c>
      <c r="C668" s="113">
        <f t="shared" si="408"/>
        <v>1116.6936172799999</v>
      </c>
      <c r="D668" s="114">
        <f t="shared" si="403"/>
        <v>6735.55</v>
      </c>
      <c r="E668" s="115">
        <f t="shared" si="390"/>
        <v>6773.27</v>
      </c>
      <c r="F668" s="116">
        <f t="shared" si="391"/>
        <v>45282</v>
      </c>
      <c r="G668" s="117">
        <f t="shared" si="396"/>
        <v>5.6001365886972909E-3</v>
      </c>
      <c r="H668" s="118">
        <f t="shared" si="409"/>
        <v>45342</v>
      </c>
      <c r="I668" s="118">
        <f t="shared" si="397"/>
        <v>45342</v>
      </c>
      <c r="J668" s="119">
        <f t="shared" si="404"/>
        <v>19</v>
      </c>
      <c r="K668" s="119">
        <f t="shared" si="392"/>
        <v>12</v>
      </c>
      <c r="L668" s="8">
        <f t="shared" si="405"/>
        <v>1.0035332800000001</v>
      </c>
      <c r="M668" s="120">
        <f t="shared" si="393"/>
        <v>1.00280046</v>
      </c>
      <c r="N668" s="120">
        <f t="shared" si="387"/>
        <v>1.083274890580181</v>
      </c>
      <c r="O668" s="113">
        <f t="shared" si="389"/>
        <v>1.0871024</v>
      </c>
      <c r="P668" s="113">
        <f t="shared" si="398"/>
        <v>1213.9603113999999</v>
      </c>
      <c r="Q668" s="11">
        <f t="shared" si="412"/>
        <v>0</v>
      </c>
      <c r="R668" s="30">
        <f t="shared" si="406"/>
        <v>0</v>
      </c>
      <c r="S668" s="8">
        <f t="shared" si="399"/>
        <v>0</v>
      </c>
      <c r="T668" s="122">
        <f t="shared" si="407"/>
        <v>0.13059999999999999</v>
      </c>
      <c r="U668" s="121">
        <f t="shared" si="388"/>
        <v>33</v>
      </c>
      <c r="V668" s="121">
        <v>252</v>
      </c>
      <c r="W668" s="120">
        <f t="shared" si="400"/>
        <v>1.0162040889999999</v>
      </c>
      <c r="X668" s="113">
        <f t="shared" si="385"/>
        <v>19.67112092</v>
      </c>
      <c r="Y668" s="113">
        <f t="shared" si="401"/>
        <v>0</v>
      </c>
      <c r="Z668" s="125" t="str">
        <f t="shared" si="410"/>
        <v>A+J=</v>
      </c>
      <c r="AA668" s="118">
        <f t="shared" si="411"/>
        <v>45313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02"/>
        <v>45330</v>
      </c>
      <c r="B669" s="113">
        <f t="shared" si="395"/>
        <v>1234.59530866</v>
      </c>
      <c r="C669" s="113">
        <f t="shared" si="408"/>
        <v>1116.6936172799999</v>
      </c>
      <c r="D669" s="114">
        <f t="shared" si="403"/>
        <v>6735.55</v>
      </c>
      <c r="E669" s="115">
        <f t="shared" si="390"/>
        <v>6773.27</v>
      </c>
      <c r="F669" s="116">
        <f t="shared" si="391"/>
        <v>45282</v>
      </c>
      <c r="G669" s="117">
        <f t="shared" si="396"/>
        <v>5.6001365886972909E-3</v>
      </c>
      <c r="H669" s="118">
        <f t="shared" si="409"/>
        <v>45342</v>
      </c>
      <c r="I669" s="118">
        <f t="shared" si="397"/>
        <v>45342</v>
      </c>
      <c r="J669" s="119">
        <f t="shared" si="404"/>
        <v>19</v>
      </c>
      <c r="K669" s="119">
        <f t="shared" si="392"/>
        <v>13</v>
      </c>
      <c r="L669" s="8">
        <f t="shared" si="405"/>
        <v>1.00382829</v>
      </c>
      <c r="M669" s="120">
        <f t="shared" si="393"/>
        <v>1.00280046</v>
      </c>
      <c r="N669" s="120">
        <f t="shared" si="387"/>
        <v>1.083274890580181</v>
      </c>
      <c r="O669" s="113">
        <f t="shared" si="389"/>
        <v>1.08742198</v>
      </c>
      <c r="P669" s="113">
        <f t="shared" si="398"/>
        <v>1214.3171843499999</v>
      </c>
      <c r="Q669" s="11">
        <f t="shared" si="412"/>
        <v>0</v>
      </c>
      <c r="R669" s="30">
        <f t="shared" si="406"/>
        <v>0</v>
      </c>
      <c r="S669" s="8">
        <f t="shared" si="399"/>
        <v>0</v>
      </c>
      <c r="T669" s="122">
        <f t="shared" si="407"/>
        <v>0.13059999999999999</v>
      </c>
      <c r="U669" s="121">
        <f t="shared" si="388"/>
        <v>34</v>
      </c>
      <c r="V669" s="121">
        <v>252</v>
      </c>
      <c r="W669" s="120">
        <f t="shared" si="400"/>
        <v>1.0166991990000001</v>
      </c>
      <c r="X669" s="113">
        <f t="shared" si="385"/>
        <v>20.278124309999999</v>
      </c>
      <c r="Y669" s="113">
        <f t="shared" si="401"/>
        <v>0</v>
      </c>
      <c r="Z669" s="125" t="str">
        <f t="shared" si="410"/>
        <v>A+J=</v>
      </c>
      <c r="AA669" s="118">
        <f t="shared" si="411"/>
        <v>45313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02"/>
        <v>45331</v>
      </c>
      <c r="B670" s="113">
        <f t="shared" si="395"/>
        <v>1235.5599231900001</v>
      </c>
      <c r="C670" s="113">
        <f t="shared" si="408"/>
        <v>1116.6936172799999</v>
      </c>
      <c r="D670" s="114">
        <f t="shared" si="403"/>
        <v>6735.55</v>
      </c>
      <c r="E670" s="115">
        <f t="shared" si="390"/>
        <v>6773.27</v>
      </c>
      <c r="F670" s="116">
        <f t="shared" si="391"/>
        <v>45282</v>
      </c>
      <c r="G670" s="117">
        <f t="shared" si="396"/>
        <v>5.6001365886972909E-3</v>
      </c>
      <c r="H670" s="118">
        <f t="shared" si="409"/>
        <v>45342</v>
      </c>
      <c r="I670" s="118">
        <f t="shared" si="397"/>
        <v>45342</v>
      </c>
      <c r="J670" s="119">
        <f t="shared" si="404"/>
        <v>19</v>
      </c>
      <c r="K670" s="119">
        <f t="shared" si="392"/>
        <v>14</v>
      </c>
      <c r="L670" s="8">
        <f t="shared" si="405"/>
        <v>1.00412338</v>
      </c>
      <c r="M670" s="120">
        <f t="shared" si="393"/>
        <v>1.00280046</v>
      </c>
      <c r="N670" s="120">
        <f t="shared" si="387"/>
        <v>1.083274890580181</v>
      </c>
      <c r="O670" s="113">
        <f t="shared" si="389"/>
        <v>1.08774164</v>
      </c>
      <c r="P670" s="113">
        <f t="shared" si="398"/>
        <v>1214.67414663</v>
      </c>
      <c r="Q670" s="11">
        <f t="shared" si="412"/>
        <v>0</v>
      </c>
      <c r="R670" s="30">
        <f t="shared" si="406"/>
        <v>0</v>
      </c>
      <c r="S670" s="8">
        <f t="shared" si="399"/>
        <v>0</v>
      </c>
      <c r="T670" s="122">
        <f t="shared" si="407"/>
        <v>0.13059999999999999</v>
      </c>
      <c r="U670" s="121">
        <f t="shared" si="388"/>
        <v>35</v>
      </c>
      <c r="V670" s="121">
        <v>252</v>
      </c>
      <c r="W670" s="120">
        <f t="shared" si="400"/>
        <v>1.017194551</v>
      </c>
      <c r="X670" s="113">
        <f t="shared" ref="X670:X733" si="413">TRUNC((P670*(W670-1)),8)</f>
        <v>20.88577656</v>
      </c>
      <c r="Y670" s="113">
        <f t="shared" si="401"/>
        <v>0</v>
      </c>
      <c r="Z670" s="125" t="str">
        <f t="shared" si="410"/>
        <v>A+J=</v>
      </c>
      <c r="AA670" s="118">
        <f t="shared" si="411"/>
        <v>45313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02"/>
        <v>45332</v>
      </c>
      <c r="B671" s="113">
        <f t="shared" si="395"/>
        <v>1236.52529783</v>
      </c>
      <c r="C671" s="113">
        <f t="shared" si="408"/>
        <v>1116.6936172799999</v>
      </c>
      <c r="D671" s="114">
        <f t="shared" si="403"/>
        <v>6735.55</v>
      </c>
      <c r="E671" s="115">
        <f t="shared" si="390"/>
        <v>6773.27</v>
      </c>
      <c r="F671" s="116">
        <f t="shared" si="391"/>
        <v>45282</v>
      </c>
      <c r="G671" s="117">
        <f t="shared" si="396"/>
        <v>5.6001365886972909E-3</v>
      </c>
      <c r="H671" s="118">
        <f t="shared" si="409"/>
        <v>45342</v>
      </c>
      <c r="I671" s="118">
        <f t="shared" si="397"/>
        <v>45342</v>
      </c>
      <c r="J671" s="119">
        <f t="shared" si="404"/>
        <v>19</v>
      </c>
      <c r="K671" s="119">
        <f t="shared" si="392"/>
        <v>15</v>
      </c>
      <c r="L671" s="8">
        <f t="shared" si="405"/>
        <v>1.00441856</v>
      </c>
      <c r="M671" s="120">
        <f t="shared" si="393"/>
        <v>1.00280046</v>
      </c>
      <c r="N671" s="120">
        <f t="shared" ref="N671:N734" si="414">IF(I671&gt;I670,N670*M671,N670)</f>
        <v>1.083274890580181</v>
      </c>
      <c r="O671" s="113">
        <f t="shared" si="389"/>
        <v>1.0880614</v>
      </c>
      <c r="P671" s="113">
        <f t="shared" si="398"/>
        <v>1215.0312205800001</v>
      </c>
      <c r="Q671" s="11">
        <f t="shared" si="412"/>
        <v>0</v>
      </c>
      <c r="R671" s="30">
        <f t="shared" si="406"/>
        <v>0</v>
      </c>
      <c r="S671" s="8">
        <f t="shared" si="399"/>
        <v>0</v>
      </c>
      <c r="T671" s="122">
        <f t="shared" si="407"/>
        <v>0.13059999999999999</v>
      </c>
      <c r="U671" s="121">
        <f t="shared" si="388"/>
        <v>36</v>
      </c>
      <c r="V671" s="121">
        <v>252</v>
      </c>
      <c r="W671" s="120">
        <f t="shared" si="400"/>
        <v>1.0176901439999999</v>
      </c>
      <c r="X671" s="113">
        <f t="shared" si="413"/>
        <v>21.49407725</v>
      </c>
      <c r="Y671" s="113">
        <f t="shared" si="401"/>
        <v>0</v>
      </c>
      <c r="Z671" s="125" t="str">
        <f t="shared" si="410"/>
        <v>A+J=</v>
      </c>
      <c r="AA671" s="118">
        <f t="shared" si="411"/>
        <v>45313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02"/>
        <v>45333</v>
      </c>
      <c r="B672" s="113">
        <f t="shared" si="395"/>
        <v>1236.52529783</v>
      </c>
      <c r="C672" s="113">
        <f t="shared" si="408"/>
        <v>1116.6936172799999</v>
      </c>
      <c r="D672" s="114">
        <f t="shared" si="403"/>
        <v>6735.55</v>
      </c>
      <c r="E672" s="115">
        <f t="shared" si="390"/>
        <v>6773.27</v>
      </c>
      <c r="F672" s="116">
        <f t="shared" si="391"/>
        <v>45282</v>
      </c>
      <c r="G672" s="117">
        <f t="shared" si="396"/>
        <v>5.6001365886972909E-3</v>
      </c>
      <c r="H672" s="118">
        <f t="shared" si="409"/>
        <v>45342</v>
      </c>
      <c r="I672" s="118">
        <f t="shared" si="397"/>
        <v>45342</v>
      </c>
      <c r="J672" s="119">
        <f t="shared" si="404"/>
        <v>19</v>
      </c>
      <c r="K672" s="119">
        <f t="shared" si="392"/>
        <v>15</v>
      </c>
      <c r="L672" s="8">
        <f t="shared" si="405"/>
        <v>1.00441856</v>
      </c>
      <c r="M672" s="120">
        <f t="shared" si="393"/>
        <v>1.00280046</v>
      </c>
      <c r="N672" s="120">
        <f t="shared" si="414"/>
        <v>1.083274890580181</v>
      </c>
      <c r="O672" s="113">
        <f t="shared" si="389"/>
        <v>1.0880614</v>
      </c>
      <c r="P672" s="113">
        <f t="shared" si="398"/>
        <v>1215.0312205800001</v>
      </c>
      <c r="Q672" s="11">
        <f t="shared" si="412"/>
        <v>0</v>
      </c>
      <c r="R672" s="30">
        <f t="shared" si="406"/>
        <v>0</v>
      </c>
      <c r="S672" s="8">
        <f t="shared" si="399"/>
        <v>0</v>
      </c>
      <c r="T672" s="122">
        <f t="shared" si="407"/>
        <v>0.13059999999999999</v>
      </c>
      <c r="U672" s="121">
        <f t="shared" si="388"/>
        <v>36</v>
      </c>
      <c r="V672" s="121">
        <v>252</v>
      </c>
      <c r="W672" s="120">
        <f t="shared" si="400"/>
        <v>1.0176901439999999</v>
      </c>
      <c r="X672" s="113">
        <f t="shared" si="413"/>
        <v>21.49407725</v>
      </c>
      <c r="Y672" s="113">
        <f t="shared" si="401"/>
        <v>0</v>
      </c>
      <c r="Z672" s="125" t="str">
        <f t="shared" si="410"/>
        <v>A+J=</v>
      </c>
      <c r="AA672" s="118">
        <f t="shared" si="411"/>
        <v>45313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02"/>
        <v>45334</v>
      </c>
      <c r="B673" s="113">
        <f t="shared" si="395"/>
        <v>1236.52529783</v>
      </c>
      <c r="C673" s="113">
        <f t="shared" si="408"/>
        <v>1116.6936172799999</v>
      </c>
      <c r="D673" s="114">
        <f t="shared" si="403"/>
        <v>6735.55</v>
      </c>
      <c r="E673" s="115">
        <f t="shared" si="390"/>
        <v>6773.27</v>
      </c>
      <c r="F673" s="116">
        <f t="shared" si="391"/>
        <v>45282</v>
      </c>
      <c r="G673" s="117">
        <f t="shared" si="396"/>
        <v>5.6001365886972909E-3</v>
      </c>
      <c r="H673" s="118">
        <f t="shared" si="409"/>
        <v>45342</v>
      </c>
      <c r="I673" s="118">
        <f t="shared" si="397"/>
        <v>45342</v>
      </c>
      <c r="J673" s="119">
        <f t="shared" si="404"/>
        <v>19</v>
      </c>
      <c r="K673" s="119">
        <f t="shared" si="392"/>
        <v>15</v>
      </c>
      <c r="L673" s="8">
        <f t="shared" si="405"/>
        <v>1.00441856</v>
      </c>
      <c r="M673" s="120">
        <f t="shared" si="393"/>
        <v>1.00280046</v>
      </c>
      <c r="N673" s="120">
        <f t="shared" si="414"/>
        <v>1.083274890580181</v>
      </c>
      <c r="O673" s="113">
        <f t="shared" si="389"/>
        <v>1.0880614</v>
      </c>
      <c r="P673" s="113">
        <f t="shared" si="398"/>
        <v>1215.0312205800001</v>
      </c>
      <c r="Q673" s="11">
        <f t="shared" si="412"/>
        <v>0</v>
      </c>
      <c r="R673" s="30">
        <f t="shared" si="406"/>
        <v>0</v>
      </c>
      <c r="S673" s="8">
        <f t="shared" si="399"/>
        <v>0</v>
      </c>
      <c r="T673" s="122">
        <f t="shared" si="407"/>
        <v>0.13059999999999999</v>
      </c>
      <c r="U673" s="121">
        <f t="shared" si="388"/>
        <v>36</v>
      </c>
      <c r="V673" s="121">
        <v>252</v>
      </c>
      <c r="W673" s="120">
        <f t="shared" si="400"/>
        <v>1.0176901439999999</v>
      </c>
      <c r="X673" s="113">
        <f t="shared" si="413"/>
        <v>21.49407725</v>
      </c>
      <c r="Y673" s="113">
        <f t="shared" si="401"/>
        <v>0</v>
      </c>
      <c r="Z673" s="125" t="str">
        <f t="shared" si="410"/>
        <v>A+J=</v>
      </c>
      <c r="AA673" s="118">
        <f t="shared" si="411"/>
        <v>45313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02"/>
        <v>45335</v>
      </c>
      <c r="B674" s="113">
        <f t="shared" si="395"/>
        <v>1236.52529783</v>
      </c>
      <c r="C674" s="113">
        <f t="shared" si="408"/>
        <v>1116.6936172799999</v>
      </c>
      <c r="D674" s="114">
        <f t="shared" si="403"/>
        <v>6735.55</v>
      </c>
      <c r="E674" s="115">
        <f t="shared" si="390"/>
        <v>6773.27</v>
      </c>
      <c r="F674" s="116">
        <f t="shared" si="391"/>
        <v>45282</v>
      </c>
      <c r="G674" s="117">
        <f t="shared" si="396"/>
        <v>5.6001365886972909E-3</v>
      </c>
      <c r="H674" s="118">
        <f t="shared" si="409"/>
        <v>45342</v>
      </c>
      <c r="I674" s="118">
        <f t="shared" si="397"/>
        <v>45342</v>
      </c>
      <c r="J674" s="119">
        <f t="shared" si="404"/>
        <v>19</v>
      </c>
      <c r="K674" s="119">
        <f t="shared" si="392"/>
        <v>15</v>
      </c>
      <c r="L674" s="8">
        <f t="shared" si="405"/>
        <v>1.00441856</v>
      </c>
      <c r="M674" s="120">
        <f t="shared" si="393"/>
        <v>1.00280046</v>
      </c>
      <c r="N674" s="120">
        <f t="shared" si="414"/>
        <v>1.083274890580181</v>
      </c>
      <c r="O674" s="113">
        <f t="shared" si="389"/>
        <v>1.0880614</v>
      </c>
      <c r="P674" s="113">
        <f t="shared" si="398"/>
        <v>1215.0312205800001</v>
      </c>
      <c r="Q674" s="11">
        <f t="shared" si="412"/>
        <v>0</v>
      </c>
      <c r="R674" s="30">
        <f t="shared" si="406"/>
        <v>0</v>
      </c>
      <c r="S674" s="8">
        <f t="shared" si="399"/>
        <v>0</v>
      </c>
      <c r="T674" s="122">
        <f t="shared" si="407"/>
        <v>0.13059999999999999</v>
      </c>
      <c r="U674" s="121">
        <f t="shared" si="388"/>
        <v>36</v>
      </c>
      <c r="V674" s="121">
        <v>252</v>
      </c>
      <c r="W674" s="120">
        <f t="shared" si="400"/>
        <v>1.0176901439999999</v>
      </c>
      <c r="X674" s="113">
        <f t="shared" si="413"/>
        <v>21.49407725</v>
      </c>
      <c r="Y674" s="113">
        <f t="shared" si="401"/>
        <v>0</v>
      </c>
      <c r="Z674" s="125" t="str">
        <f t="shared" si="410"/>
        <v>A+J=</v>
      </c>
      <c r="AA674" s="118">
        <f t="shared" si="411"/>
        <v>45313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02"/>
        <v>45336</v>
      </c>
      <c r="B675" s="113">
        <f t="shared" si="395"/>
        <v>1236.52529783</v>
      </c>
      <c r="C675" s="113">
        <f t="shared" si="408"/>
        <v>1116.6936172799999</v>
      </c>
      <c r="D675" s="114">
        <f t="shared" si="403"/>
        <v>6735.55</v>
      </c>
      <c r="E675" s="115">
        <f t="shared" si="390"/>
        <v>6773.27</v>
      </c>
      <c r="F675" s="116">
        <f t="shared" si="391"/>
        <v>45282</v>
      </c>
      <c r="G675" s="117">
        <f t="shared" si="396"/>
        <v>5.6001365886972909E-3</v>
      </c>
      <c r="H675" s="118">
        <f t="shared" si="409"/>
        <v>45342</v>
      </c>
      <c r="I675" s="118">
        <f t="shared" si="397"/>
        <v>45342</v>
      </c>
      <c r="J675" s="119">
        <f t="shared" si="404"/>
        <v>19</v>
      </c>
      <c r="K675" s="119">
        <f t="shared" si="392"/>
        <v>15</v>
      </c>
      <c r="L675" s="8">
        <f t="shared" si="405"/>
        <v>1.00441856</v>
      </c>
      <c r="M675" s="120">
        <f t="shared" si="393"/>
        <v>1.00280046</v>
      </c>
      <c r="N675" s="120">
        <f t="shared" si="414"/>
        <v>1.083274890580181</v>
      </c>
      <c r="O675" s="113">
        <f t="shared" si="389"/>
        <v>1.0880614</v>
      </c>
      <c r="P675" s="113">
        <f t="shared" si="398"/>
        <v>1215.0312205800001</v>
      </c>
      <c r="Q675" s="11">
        <f t="shared" si="412"/>
        <v>0</v>
      </c>
      <c r="R675" s="30">
        <f t="shared" si="406"/>
        <v>0</v>
      </c>
      <c r="S675" s="8">
        <f t="shared" si="399"/>
        <v>0</v>
      </c>
      <c r="T675" s="122">
        <f t="shared" si="407"/>
        <v>0.13059999999999999</v>
      </c>
      <c r="U675" s="121">
        <f t="shared" si="388"/>
        <v>36</v>
      </c>
      <c r="V675" s="121">
        <v>252</v>
      </c>
      <c r="W675" s="120">
        <f t="shared" si="400"/>
        <v>1.0176901439999999</v>
      </c>
      <c r="X675" s="113">
        <f t="shared" si="413"/>
        <v>21.49407725</v>
      </c>
      <c r="Y675" s="113">
        <f t="shared" si="401"/>
        <v>0</v>
      </c>
      <c r="Z675" s="125" t="str">
        <f t="shared" si="410"/>
        <v>A+J=</v>
      </c>
      <c r="AA675" s="118">
        <f t="shared" si="411"/>
        <v>45313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02"/>
        <v>45337</v>
      </c>
      <c r="B676" s="113">
        <f t="shared" si="395"/>
        <v>1237.4914228600001</v>
      </c>
      <c r="C676" s="113">
        <f t="shared" si="408"/>
        <v>1116.6936172799999</v>
      </c>
      <c r="D676" s="114">
        <f t="shared" si="403"/>
        <v>6735.55</v>
      </c>
      <c r="E676" s="115">
        <f t="shared" si="390"/>
        <v>6773.27</v>
      </c>
      <c r="F676" s="116">
        <f t="shared" si="391"/>
        <v>45282</v>
      </c>
      <c r="G676" s="117">
        <f t="shared" si="396"/>
        <v>5.6001365886972909E-3</v>
      </c>
      <c r="H676" s="118">
        <f t="shared" si="409"/>
        <v>45342</v>
      </c>
      <c r="I676" s="118">
        <f t="shared" si="397"/>
        <v>45342</v>
      </c>
      <c r="J676" s="119">
        <f t="shared" si="404"/>
        <v>19</v>
      </c>
      <c r="K676" s="119">
        <f t="shared" si="392"/>
        <v>16</v>
      </c>
      <c r="L676" s="8">
        <f t="shared" si="405"/>
        <v>1.0047138200000001</v>
      </c>
      <c r="M676" s="120">
        <f t="shared" si="393"/>
        <v>1.00280046</v>
      </c>
      <c r="N676" s="120">
        <f t="shared" si="414"/>
        <v>1.083274890580181</v>
      </c>
      <c r="O676" s="113">
        <f t="shared" si="389"/>
        <v>1.0883812500000001</v>
      </c>
      <c r="P676" s="113">
        <f t="shared" si="398"/>
        <v>1215.38839504</v>
      </c>
      <c r="Q676" s="11">
        <f t="shared" si="412"/>
        <v>0</v>
      </c>
      <c r="R676" s="30">
        <f t="shared" si="406"/>
        <v>0</v>
      </c>
      <c r="S676" s="8">
        <f t="shared" si="399"/>
        <v>0</v>
      </c>
      <c r="T676" s="122">
        <f t="shared" si="407"/>
        <v>0.13059999999999999</v>
      </c>
      <c r="U676" s="121">
        <f t="shared" si="388"/>
        <v>37</v>
      </c>
      <c r="V676" s="121">
        <v>252</v>
      </c>
      <c r="W676" s="120">
        <f t="shared" si="400"/>
        <v>1.0181859790000001</v>
      </c>
      <c r="X676" s="113">
        <f t="shared" si="413"/>
        <v>22.103027820000001</v>
      </c>
      <c r="Y676" s="113">
        <f t="shared" si="401"/>
        <v>0</v>
      </c>
      <c r="Z676" s="125" t="str">
        <f t="shared" si="410"/>
        <v>A+J=</v>
      </c>
      <c r="AA676" s="118">
        <f t="shared" si="411"/>
        <v>45313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02"/>
        <v>45338</v>
      </c>
      <c r="B677" s="113">
        <f t="shared" si="395"/>
        <v>1238.4582974599998</v>
      </c>
      <c r="C677" s="113">
        <f t="shared" si="408"/>
        <v>1116.6936172799999</v>
      </c>
      <c r="D677" s="114">
        <f t="shared" si="403"/>
        <v>6735.55</v>
      </c>
      <c r="E677" s="115">
        <f t="shared" si="390"/>
        <v>6773.27</v>
      </c>
      <c r="F677" s="116">
        <f t="shared" si="391"/>
        <v>45282</v>
      </c>
      <c r="G677" s="117">
        <f t="shared" si="396"/>
        <v>5.6001365886972909E-3</v>
      </c>
      <c r="H677" s="118">
        <f t="shared" si="409"/>
        <v>45342</v>
      </c>
      <c r="I677" s="118">
        <f t="shared" si="397"/>
        <v>45342</v>
      </c>
      <c r="J677" s="119">
        <f t="shared" si="404"/>
        <v>19</v>
      </c>
      <c r="K677" s="119">
        <f t="shared" si="392"/>
        <v>17</v>
      </c>
      <c r="L677" s="8">
        <f t="shared" si="405"/>
        <v>1.0050091699999999</v>
      </c>
      <c r="M677" s="120">
        <f t="shared" si="393"/>
        <v>1.00280046</v>
      </c>
      <c r="N677" s="120">
        <f t="shared" si="414"/>
        <v>1.083274890580181</v>
      </c>
      <c r="O677" s="113">
        <f t="shared" si="389"/>
        <v>1.0887011900000001</v>
      </c>
      <c r="P677" s="113">
        <f t="shared" si="398"/>
        <v>1215.7456699899999</v>
      </c>
      <c r="Q677" s="11">
        <f t="shared" si="412"/>
        <v>0</v>
      </c>
      <c r="R677" s="30">
        <f t="shared" si="406"/>
        <v>0</v>
      </c>
      <c r="S677" s="8">
        <f t="shared" si="399"/>
        <v>0</v>
      </c>
      <c r="T677" s="122">
        <f t="shared" si="407"/>
        <v>0.13059999999999999</v>
      </c>
      <c r="U677" s="121">
        <f t="shared" ref="U677:U740" si="415">IF(Q676&gt;0,1,IF(K677=K676,U676,U676+1))</f>
        <v>38</v>
      </c>
      <c r="V677" s="121">
        <v>252</v>
      </c>
      <c r="W677" s="120">
        <f t="shared" si="400"/>
        <v>1.018682055</v>
      </c>
      <c r="X677" s="113">
        <f t="shared" si="413"/>
        <v>22.712627470000001</v>
      </c>
      <c r="Y677" s="113">
        <f t="shared" si="401"/>
        <v>0</v>
      </c>
      <c r="Z677" s="125" t="str">
        <f t="shared" si="410"/>
        <v>A+J=</v>
      </c>
      <c r="AA677" s="118">
        <f t="shared" si="411"/>
        <v>45313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02"/>
        <v>45339</v>
      </c>
      <c r="B678" s="113">
        <f t="shared" si="395"/>
        <v>1239.42594603</v>
      </c>
      <c r="C678" s="113">
        <f t="shared" si="408"/>
        <v>1116.6936172799999</v>
      </c>
      <c r="D678" s="114">
        <f t="shared" si="403"/>
        <v>6735.55</v>
      </c>
      <c r="E678" s="115">
        <f t="shared" si="390"/>
        <v>6773.27</v>
      </c>
      <c r="F678" s="116">
        <f t="shared" si="391"/>
        <v>45282</v>
      </c>
      <c r="G678" s="117">
        <f t="shared" si="396"/>
        <v>5.6001365886972909E-3</v>
      </c>
      <c r="H678" s="118">
        <f t="shared" si="409"/>
        <v>45342</v>
      </c>
      <c r="I678" s="118">
        <f t="shared" si="397"/>
        <v>45342</v>
      </c>
      <c r="J678" s="119">
        <f t="shared" si="404"/>
        <v>19</v>
      </c>
      <c r="K678" s="119">
        <f t="shared" si="392"/>
        <v>18</v>
      </c>
      <c r="L678" s="8">
        <f t="shared" si="405"/>
        <v>1.00530461</v>
      </c>
      <c r="M678" s="120">
        <f t="shared" si="393"/>
        <v>1.00280046</v>
      </c>
      <c r="N678" s="120">
        <f t="shared" si="414"/>
        <v>1.083274890580181</v>
      </c>
      <c r="O678" s="113">
        <f t="shared" si="389"/>
        <v>1.0890212399999999</v>
      </c>
      <c r="P678" s="113">
        <f t="shared" si="398"/>
        <v>1216.1030677900001</v>
      </c>
      <c r="Q678" s="11">
        <f t="shared" si="412"/>
        <v>0</v>
      </c>
      <c r="R678" s="30">
        <f t="shared" si="406"/>
        <v>0</v>
      </c>
      <c r="S678" s="8">
        <f t="shared" si="399"/>
        <v>0</v>
      </c>
      <c r="T678" s="122">
        <f t="shared" si="407"/>
        <v>0.13059999999999999</v>
      </c>
      <c r="U678" s="121">
        <f t="shared" si="415"/>
        <v>39</v>
      </c>
      <c r="V678" s="121">
        <v>252</v>
      </c>
      <c r="W678" s="120">
        <f t="shared" si="400"/>
        <v>1.0191783729999999</v>
      </c>
      <c r="X678" s="113">
        <f t="shared" si="413"/>
        <v>23.322878240000001</v>
      </c>
      <c r="Y678" s="113">
        <f t="shared" si="401"/>
        <v>0</v>
      </c>
      <c r="Z678" s="125" t="str">
        <f t="shared" si="410"/>
        <v>A+J=</v>
      </c>
      <c r="AA678" s="118">
        <f t="shared" si="411"/>
        <v>45313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02"/>
        <v>45340</v>
      </c>
      <c r="B679" s="113">
        <f t="shared" si="395"/>
        <v>1239.42594603</v>
      </c>
      <c r="C679" s="113">
        <f t="shared" si="408"/>
        <v>1116.6936172799999</v>
      </c>
      <c r="D679" s="114">
        <f t="shared" si="403"/>
        <v>6735.55</v>
      </c>
      <c r="E679" s="115">
        <f t="shared" si="390"/>
        <v>6773.27</v>
      </c>
      <c r="F679" s="116">
        <f t="shared" si="391"/>
        <v>45282</v>
      </c>
      <c r="G679" s="117">
        <f t="shared" si="396"/>
        <v>5.6001365886972909E-3</v>
      </c>
      <c r="H679" s="118">
        <f t="shared" si="409"/>
        <v>45342</v>
      </c>
      <c r="I679" s="118">
        <f t="shared" si="397"/>
        <v>45342</v>
      </c>
      <c r="J679" s="119">
        <f t="shared" si="404"/>
        <v>19</v>
      </c>
      <c r="K679" s="119">
        <f t="shared" si="392"/>
        <v>18</v>
      </c>
      <c r="L679" s="8">
        <f t="shared" si="405"/>
        <v>1.00530461</v>
      </c>
      <c r="M679" s="120">
        <f t="shared" si="393"/>
        <v>1.00280046</v>
      </c>
      <c r="N679" s="120">
        <f t="shared" si="414"/>
        <v>1.083274890580181</v>
      </c>
      <c r="O679" s="113">
        <f t="shared" si="389"/>
        <v>1.0890212399999999</v>
      </c>
      <c r="P679" s="113">
        <f t="shared" si="398"/>
        <v>1216.1030677900001</v>
      </c>
      <c r="Q679" s="11">
        <f t="shared" si="412"/>
        <v>0</v>
      </c>
      <c r="R679" s="30">
        <f t="shared" si="406"/>
        <v>0</v>
      </c>
      <c r="S679" s="8">
        <f t="shared" si="399"/>
        <v>0</v>
      </c>
      <c r="T679" s="122">
        <f t="shared" si="407"/>
        <v>0.13059999999999999</v>
      </c>
      <c r="U679" s="121">
        <f t="shared" si="415"/>
        <v>39</v>
      </c>
      <c r="V679" s="121">
        <v>252</v>
      </c>
      <c r="W679" s="120">
        <f t="shared" si="400"/>
        <v>1.0191783729999999</v>
      </c>
      <c r="X679" s="113">
        <f t="shared" si="413"/>
        <v>23.322878240000001</v>
      </c>
      <c r="Y679" s="113">
        <f t="shared" si="401"/>
        <v>0</v>
      </c>
      <c r="Z679" s="125" t="str">
        <f t="shared" si="410"/>
        <v>A+J=</v>
      </c>
      <c r="AA679" s="118">
        <f t="shared" si="411"/>
        <v>45313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02"/>
        <v>45341</v>
      </c>
      <c r="B680" s="113">
        <f t="shared" si="395"/>
        <v>1239.42594603</v>
      </c>
      <c r="C680" s="113">
        <f t="shared" si="408"/>
        <v>1116.6936172799999</v>
      </c>
      <c r="D680" s="114">
        <f t="shared" si="403"/>
        <v>6735.55</v>
      </c>
      <c r="E680" s="115">
        <f t="shared" si="390"/>
        <v>6773.27</v>
      </c>
      <c r="F680" s="116">
        <f t="shared" si="391"/>
        <v>45282</v>
      </c>
      <c r="G680" s="117">
        <f t="shared" si="396"/>
        <v>5.6001365886972909E-3</v>
      </c>
      <c r="H680" s="118">
        <f t="shared" si="409"/>
        <v>45342</v>
      </c>
      <c r="I680" s="118">
        <f t="shared" si="397"/>
        <v>45342</v>
      </c>
      <c r="J680" s="119">
        <f t="shared" si="404"/>
        <v>19</v>
      </c>
      <c r="K680" s="119">
        <f t="shared" si="392"/>
        <v>18</v>
      </c>
      <c r="L680" s="8">
        <f t="shared" si="405"/>
        <v>1.00530461</v>
      </c>
      <c r="M680" s="120">
        <f t="shared" si="393"/>
        <v>1.00280046</v>
      </c>
      <c r="N680" s="120">
        <f t="shared" si="414"/>
        <v>1.083274890580181</v>
      </c>
      <c r="O680" s="113">
        <f t="shared" si="389"/>
        <v>1.0890212399999999</v>
      </c>
      <c r="P680" s="113">
        <f t="shared" si="398"/>
        <v>1216.1030677900001</v>
      </c>
      <c r="Q680" s="11">
        <f t="shared" si="412"/>
        <v>0</v>
      </c>
      <c r="R680" s="30">
        <f t="shared" si="406"/>
        <v>0</v>
      </c>
      <c r="S680" s="8">
        <f t="shared" si="399"/>
        <v>0</v>
      </c>
      <c r="T680" s="122">
        <f t="shared" si="407"/>
        <v>0.13059999999999999</v>
      </c>
      <c r="U680" s="121">
        <f t="shared" si="415"/>
        <v>39</v>
      </c>
      <c r="V680" s="121">
        <v>252</v>
      </c>
      <c r="W680" s="120">
        <f t="shared" si="400"/>
        <v>1.0191783729999999</v>
      </c>
      <c r="X680" s="113">
        <f t="shared" si="413"/>
        <v>23.322878240000001</v>
      </c>
      <c r="Y680" s="113">
        <f t="shared" si="401"/>
        <v>0</v>
      </c>
      <c r="Z680" s="125" t="str">
        <f t="shared" si="410"/>
        <v>A+J=</v>
      </c>
      <c r="AA680" s="118">
        <f t="shared" si="411"/>
        <v>45313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5">
      <c r="A681" s="192">
        <f t="shared" si="402"/>
        <v>45342</v>
      </c>
      <c r="B681" s="189">
        <f t="shared" si="395"/>
        <v>1240.39433482</v>
      </c>
      <c r="C681" s="189">
        <f t="shared" si="408"/>
        <v>1116.6936172799999</v>
      </c>
      <c r="D681" s="193">
        <f t="shared" si="403"/>
        <v>6735.55</v>
      </c>
      <c r="E681" s="194">
        <f t="shared" si="390"/>
        <v>6773.27</v>
      </c>
      <c r="F681" s="195">
        <f t="shared" si="391"/>
        <v>45282</v>
      </c>
      <c r="G681" s="196">
        <f t="shared" si="396"/>
        <v>5.6001365886972909E-3</v>
      </c>
      <c r="H681" s="192">
        <f t="shared" si="409"/>
        <v>45371</v>
      </c>
      <c r="I681" s="192">
        <f t="shared" si="397"/>
        <v>45342</v>
      </c>
      <c r="J681" s="190">
        <f t="shared" si="404"/>
        <v>19</v>
      </c>
      <c r="K681" s="190">
        <f t="shared" si="392"/>
        <v>19</v>
      </c>
      <c r="L681" s="189">
        <f t="shared" si="405"/>
        <v>1.0056001299999999</v>
      </c>
      <c r="M681" s="197">
        <f t="shared" si="393"/>
        <v>1.00280046</v>
      </c>
      <c r="N681" s="197">
        <f t="shared" si="414"/>
        <v>1.083274890580181</v>
      </c>
      <c r="O681" s="189">
        <f t="shared" ref="O681:O744" si="416">TRUNC(TRUNC((L681*N681),15),8)</f>
        <v>1.0893413700000001</v>
      </c>
      <c r="P681" s="189">
        <f t="shared" si="398"/>
        <v>1216.4605549099999</v>
      </c>
      <c r="Q681" s="198">
        <v>0</v>
      </c>
      <c r="R681" s="199">
        <f t="shared" si="406"/>
        <v>0</v>
      </c>
      <c r="S681" s="189">
        <f t="shared" si="399"/>
        <v>0</v>
      </c>
      <c r="T681" s="200">
        <f t="shared" si="407"/>
        <v>0.13059999999999999</v>
      </c>
      <c r="U681" s="198">
        <f t="shared" si="415"/>
        <v>40</v>
      </c>
      <c r="V681" s="198">
        <v>252</v>
      </c>
      <c r="W681" s="197">
        <f t="shared" si="400"/>
        <v>1.0196749329999999</v>
      </c>
      <c r="X681" s="189">
        <f t="shared" si="413"/>
        <v>23.933779909999998</v>
      </c>
      <c r="Y681" s="189">
        <f t="shared" si="401"/>
        <v>0</v>
      </c>
      <c r="Z681" s="201" t="str">
        <f t="shared" si="410"/>
        <v>A+J=</v>
      </c>
      <c r="AA681" s="192">
        <f t="shared" si="411"/>
        <v>45313</v>
      </c>
      <c r="AB681" s="190" t="s">
        <v>127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02"/>
        <v>45343</v>
      </c>
      <c r="B682" s="113">
        <f t="shared" si="395"/>
        <v>1241.24638669</v>
      </c>
      <c r="C682" s="113">
        <f t="shared" si="408"/>
        <v>1116.6936172799999</v>
      </c>
      <c r="D682" s="114">
        <f t="shared" si="403"/>
        <v>6773.27</v>
      </c>
      <c r="E682" s="115">
        <f t="shared" ref="E682:E745" si="417">IF($K682=1,VLOOKUP($A681,$AO$10:$AS$131,4),E681)</f>
        <v>6801.72</v>
      </c>
      <c r="F682" s="116">
        <f t="shared" ref="F682:F745" si="418">IF($K682=1,VLOOKUP($A681,$AO$10:$AS$131,5),F681)</f>
        <v>45311</v>
      </c>
      <c r="G682" s="117">
        <f t="shared" si="396"/>
        <v>4.2003345503722755E-3</v>
      </c>
      <c r="H682" s="118">
        <f t="shared" si="409"/>
        <v>45371</v>
      </c>
      <c r="I682" s="118">
        <f t="shared" si="397"/>
        <v>45371</v>
      </c>
      <c r="J682" s="119">
        <f t="shared" si="404"/>
        <v>21</v>
      </c>
      <c r="K682" s="119">
        <f t="shared" ref="K682:K745" si="419">(J682-(NETWORKDAYS(A682,I682,AD$176:AD$502)-1))</f>
        <v>1</v>
      </c>
      <c r="L682" s="8">
        <f t="shared" si="405"/>
        <v>1.0001996099999999</v>
      </c>
      <c r="M682" s="120">
        <f t="shared" ref="M682:M745" si="420">IF(I682&gt;I681,L681,M681)</f>
        <v>1.0056001299999999</v>
      </c>
      <c r="N682" s="120">
        <f t="shared" si="414"/>
        <v>1.0893413707931656</v>
      </c>
      <c r="O682" s="113">
        <f t="shared" si="416"/>
        <v>1.08955881</v>
      </c>
      <c r="P682" s="113">
        <f t="shared" si="398"/>
        <v>1216.70336877</v>
      </c>
      <c r="Q682" s="11">
        <f t="shared" si="412"/>
        <v>0</v>
      </c>
      <c r="R682" s="30">
        <f t="shared" si="406"/>
        <v>0</v>
      </c>
      <c r="S682" s="8">
        <f t="shared" si="399"/>
        <v>0</v>
      </c>
      <c r="T682" s="122">
        <f t="shared" si="407"/>
        <v>0.13059999999999999</v>
      </c>
      <c r="U682" s="121">
        <f t="shared" si="415"/>
        <v>41</v>
      </c>
      <c r="V682" s="121">
        <v>252</v>
      </c>
      <c r="W682" s="120">
        <f t="shared" si="400"/>
        <v>1.0201717349999999</v>
      </c>
      <c r="X682" s="113">
        <f t="shared" si="413"/>
        <v>24.54301792</v>
      </c>
      <c r="Y682" s="113">
        <f t="shared" si="401"/>
        <v>0</v>
      </c>
      <c r="Z682" s="125" t="str">
        <f t="shared" si="410"/>
        <v>A+J=</v>
      </c>
      <c r="AA682" s="118">
        <f t="shared" si="411"/>
        <v>45313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02"/>
        <v>45344</v>
      </c>
      <c r="B683" s="113">
        <f t="shared" si="395"/>
        <v>1242.0990415000001</v>
      </c>
      <c r="C683" s="113">
        <f t="shared" si="408"/>
        <v>1116.6936172799999</v>
      </c>
      <c r="D683" s="114">
        <f t="shared" si="403"/>
        <v>6773.27</v>
      </c>
      <c r="E683" s="115">
        <f t="shared" si="417"/>
        <v>6801.72</v>
      </c>
      <c r="F683" s="116">
        <f t="shared" si="418"/>
        <v>45311</v>
      </c>
      <c r="G683" s="117">
        <f t="shared" si="396"/>
        <v>4.2003345503722755E-3</v>
      </c>
      <c r="H683" s="118">
        <f t="shared" si="409"/>
        <v>45371</v>
      </c>
      <c r="I683" s="118">
        <f t="shared" si="397"/>
        <v>45371</v>
      </c>
      <c r="J683" s="119">
        <f t="shared" si="404"/>
        <v>21</v>
      </c>
      <c r="K683" s="119">
        <f t="shared" si="419"/>
        <v>2</v>
      </c>
      <c r="L683" s="8">
        <f t="shared" si="405"/>
        <v>1.00039927</v>
      </c>
      <c r="M683" s="120">
        <f t="shared" si="420"/>
        <v>1.0056001299999999</v>
      </c>
      <c r="N683" s="120">
        <f t="shared" si="414"/>
        <v>1.0893413707931656</v>
      </c>
      <c r="O683" s="113">
        <f t="shared" si="416"/>
        <v>1.08977631</v>
      </c>
      <c r="P683" s="113">
        <f t="shared" si="398"/>
        <v>1216.94624963</v>
      </c>
      <c r="Q683" s="11">
        <f t="shared" si="412"/>
        <v>0</v>
      </c>
      <c r="R683" s="30">
        <f t="shared" si="406"/>
        <v>0</v>
      </c>
      <c r="S683" s="8">
        <f t="shared" si="399"/>
        <v>0</v>
      </c>
      <c r="T683" s="122">
        <f t="shared" si="407"/>
        <v>0.13059999999999999</v>
      </c>
      <c r="U683" s="121">
        <f t="shared" si="415"/>
        <v>42</v>
      </c>
      <c r="V683" s="121">
        <v>252</v>
      </c>
      <c r="W683" s="120">
        <f t="shared" si="400"/>
        <v>1.0206687780000001</v>
      </c>
      <c r="X683" s="113">
        <f t="shared" si="413"/>
        <v>25.152791870000001</v>
      </c>
      <c r="Y683" s="113">
        <f t="shared" si="401"/>
        <v>0</v>
      </c>
      <c r="Z683" s="125" t="str">
        <f t="shared" si="410"/>
        <v>A+J=</v>
      </c>
      <c r="AA683" s="118">
        <f t="shared" si="411"/>
        <v>45313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02"/>
        <v>45345</v>
      </c>
      <c r="B684" s="113">
        <f t="shared" si="395"/>
        <v>1242.9522791400002</v>
      </c>
      <c r="C684" s="113">
        <f t="shared" si="408"/>
        <v>1116.6936172799999</v>
      </c>
      <c r="D684" s="114">
        <f t="shared" si="403"/>
        <v>6773.27</v>
      </c>
      <c r="E684" s="115">
        <f t="shared" si="417"/>
        <v>6801.72</v>
      </c>
      <c r="F684" s="116">
        <f t="shared" si="418"/>
        <v>45311</v>
      </c>
      <c r="G684" s="117">
        <f t="shared" si="396"/>
        <v>4.2003345503722755E-3</v>
      </c>
      <c r="H684" s="118">
        <f t="shared" si="409"/>
        <v>45371</v>
      </c>
      <c r="I684" s="118">
        <f t="shared" si="397"/>
        <v>45371</v>
      </c>
      <c r="J684" s="119">
        <f t="shared" si="404"/>
        <v>21</v>
      </c>
      <c r="K684" s="119">
        <f t="shared" si="419"/>
        <v>3</v>
      </c>
      <c r="L684" s="8">
        <f t="shared" si="405"/>
        <v>1.00059897</v>
      </c>
      <c r="M684" s="120">
        <f t="shared" si="420"/>
        <v>1.0056001299999999</v>
      </c>
      <c r="N684" s="120">
        <f t="shared" si="414"/>
        <v>1.0893413707931656</v>
      </c>
      <c r="O684" s="113">
        <f t="shared" si="416"/>
        <v>1.0899938499999999</v>
      </c>
      <c r="P684" s="113">
        <f t="shared" si="398"/>
        <v>1217.1891751600001</v>
      </c>
      <c r="Q684" s="11">
        <f t="shared" si="412"/>
        <v>0</v>
      </c>
      <c r="R684" s="30">
        <f t="shared" si="406"/>
        <v>0</v>
      </c>
      <c r="S684" s="8">
        <f t="shared" si="399"/>
        <v>0</v>
      </c>
      <c r="T684" s="122">
        <f t="shared" si="407"/>
        <v>0.13059999999999999</v>
      </c>
      <c r="U684" s="121">
        <f t="shared" si="415"/>
        <v>43</v>
      </c>
      <c r="V684" s="121">
        <v>252</v>
      </c>
      <c r="W684" s="120">
        <f t="shared" si="400"/>
        <v>1.021166064</v>
      </c>
      <c r="X684" s="113">
        <f t="shared" si="413"/>
        <v>25.76310398</v>
      </c>
      <c r="Y684" s="113">
        <f t="shared" si="401"/>
        <v>0</v>
      </c>
      <c r="Z684" s="125" t="str">
        <f t="shared" si="410"/>
        <v>A+J=</v>
      </c>
      <c r="AA684" s="118">
        <f t="shared" si="411"/>
        <v>45313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402"/>
        <v>45346</v>
      </c>
      <c r="B685" s="113">
        <f t="shared" si="395"/>
        <v>1243.80608723</v>
      </c>
      <c r="C685" s="113">
        <f t="shared" si="408"/>
        <v>1116.6936172799999</v>
      </c>
      <c r="D685" s="114">
        <f t="shared" si="403"/>
        <v>6773.27</v>
      </c>
      <c r="E685" s="115">
        <f t="shared" si="417"/>
        <v>6801.72</v>
      </c>
      <c r="F685" s="116">
        <f t="shared" si="418"/>
        <v>45311</v>
      </c>
      <c r="G685" s="117">
        <f t="shared" si="396"/>
        <v>4.2003345503722755E-3</v>
      </c>
      <c r="H685" s="118">
        <f t="shared" si="409"/>
        <v>45371</v>
      </c>
      <c r="I685" s="118">
        <f t="shared" si="397"/>
        <v>45371</v>
      </c>
      <c r="J685" s="119">
        <f t="shared" si="404"/>
        <v>21</v>
      </c>
      <c r="K685" s="119">
        <f t="shared" si="419"/>
        <v>4</v>
      </c>
      <c r="L685" s="8">
        <f t="shared" si="405"/>
        <v>1.0007987</v>
      </c>
      <c r="M685" s="120">
        <f t="shared" si="420"/>
        <v>1.0056001299999999</v>
      </c>
      <c r="N685" s="120">
        <f t="shared" si="414"/>
        <v>1.0893413707931656</v>
      </c>
      <c r="O685" s="113">
        <f t="shared" si="416"/>
        <v>1.0902114199999999</v>
      </c>
      <c r="P685" s="113">
        <f t="shared" si="398"/>
        <v>1217.4321341899999</v>
      </c>
      <c r="Q685" s="11">
        <f t="shared" si="412"/>
        <v>0</v>
      </c>
      <c r="R685" s="30">
        <f t="shared" si="406"/>
        <v>0</v>
      </c>
      <c r="S685" s="8">
        <f t="shared" si="399"/>
        <v>0</v>
      </c>
      <c r="T685" s="122">
        <f t="shared" si="407"/>
        <v>0.13059999999999999</v>
      </c>
      <c r="U685" s="121">
        <f t="shared" si="415"/>
        <v>44</v>
      </c>
      <c r="V685" s="121">
        <v>252</v>
      </c>
      <c r="W685" s="120">
        <f t="shared" si="400"/>
        <v>1.0216635919999999</v>
      </c>
      <c r="X685" s="113">
        <f t="shared" si="413"/>
        <v>26.37395304</v>
      </c>
      <c r="Y685" s="113">
        <f t="shared" si="401"/>
        <v>0</v>
      </c>
      <c r="Z685" s="125" t="str">
        <f t="shared" si="410"/>
        <v>A+J=</v>
      </c>
      <c r="AA685" s="118">
        <f t="shared" si="411"/>
        <v>45313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2">
        <f t="shared" si="402"/>
        <v>45347</v>
      </c>
      <c r="B686" s="113">
        <f t="shared" si="395"/>
        <v>1243.80608723</v>
      </c>
      <c r="C686" s="113">
        <f t="shared" si="408"/>
        <v>1116.6936172799999</v>
      </c>
      <c r="D686" s="114">
        <f t="shared" si="403"/>
        <v>6773.27</v>
      </c>
      <c r="E686" s="115">
        <f t="shared" si="417"/>
        <v>6801.72</v>
      </c>
      <c r="F686" s="116">
        <f t="shared" si="418"/>
        <v>45311</v>
      </c>
      <c r="G686" s="117">
        <f t="shared" si="396"/>
        <v>4.2003345503722755E-3</v>
      </c>
      <c r="H686" s="118">
        <f t="shared" si="409"/>
        <v>45371</v>
      </c>
      <c r="I686" s="118">
        <f t="shared" si="397"/>
        <v>45371</v>
      </c>
      <c r="J686" s="119">
        <f t="shared" si="404"/>
        <v>21</v>
      </c>
      <c r="K686" s="119">
        <f t="shared" si="419"/>
        <v>4</v>
      </c>
      <c r="L686" s="8">
        <f t="shared" si="405"/>
        <v>1.0007987</v>
      </c>
      <c r="M686" s="120">
        <f t="shared" si="420"/>
        <v>1.0056001299999999</v>
      </c>
      <c r="N686" s="120">
        <f t="shared" si="414"/>
        <v>1.0893413707931656</v>
      </c>
      <c r="O686" s="113">
        <f t="shared" si="416"/>
        <v>1.0902114199999999</v>
      </c>
      <c r="P686" s="113">
        <f t="shared" si="398"/>
        <v>1217.4321341899999</v>
      </c>
      <c r="Q686" s="11">
        <f t="shared" si="412"/>
        <v>0</v>
      </c>
      <c r="R686" s="30">
        <f t="shared" si="406"/>
        <v>0</v>
      </c>
      <c r="S686" s="8">
        <f t="shared" si="399"/>
        <v>0</v>
      </c>
      <c r="T686" s="122">
        <f t="shared" si="407"/>
        <v>0.13059999999999999</v>
      </c>
      <c r="U686" s="121">
        <f t="shared" si="415"/>
        <v>44</v>
      </c>
      <c r="V686" s="121">
        <v>252</v>
      </c>
      <c r="W686" s="120">
        <f t="shared" si="400"/>
        <v>1.0216635919999999</v>
      </c>
      <c r="X686" s="113">
        <f t="shared" si="413"/>
        <v>26.37395304</v>
      </c>
      <c r="Y686" s="113">
        <f t="shared" si="401"/>
        <v>0</v>
      </c>
      <c r="Z686" s="125" t="str">
        <f t="shared" si="410"/>
        <v>A+J=</v>
      </c>
      <c r="AA686" s="118">
        <f t="shared" si="411"/>
        <v>45313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2">
        <f t="shared" si="402"/>
        <v>45348</v>
      </c>
      <c r="B687" s="113">
        <f t="shared" si="395"/>
        <v>1243.80608723</v>
      </c>
      <c r="C687" s="113">
        <f t="shared" si="408"/>
        <v>1116.6936172799999</v>
      </c>
      <c r="D687" s="114">
        <f t="shared" si="403"/>
        <v>6773.27</v>
      </c>
      <c r="E687" s="115">
        <f t="shared" si="417"/>
        <v>6801.72</v>
      </c>
      <c r="F687" s="116">
        <f t="shared" si="418"/>
        <v>45311</v>
      </c>
      <c r="G687" s="117">
        <f t="shared" si="396"/>
        <v>4.2003345503722755E-3</v>
      </c>
      <c r="H687" s="118">
        <f t="shared" si="409"/>
        <v>45371</v>
      </c>
      <c r="I687" s="118">
        <f t="shared" si="397"/>
        <v>45371</v>
      </c>
      <c r="J687" s="119">
        <f t="shared" si="404"/>
        <v>21</v>
      </c>
      <c r="K687" s="119">
        <f t="shared" si="419"/>
        <v>4</v>
      </c>
      <c r="L687" s="8">
        <f t="shared" si="405"/>
        <v>1.0007987</v>
      </c>
      <c r="M687" s="120">
        <f t="shared" si="420"/>
        <v>1.0056001299999999</v>
      </c>
      <c r="N687" s="120">
        <f t="shared" si="414"/>
        <v>1.0893413707931656</v>
      </c>
      <c r="O687" s="113">
        <f t="shared" si="416"/>
        <v>1.0902114199999999</v>
      </c>
      <c r="P687" s="113">
        <f t="shared" si="398"/>
        <v>1217.4321341899999</v>
      </c>
      <c r="Q687" s="11">
        <f t="shared" si="412"/>
        <v>0</v>
      </c>
      <c r="R687" s="30">
        <f t="shared" si="406"/>
        <v>0</v>
      </c>
      <c r="S687" s="8">
        <f t="shared" si="399"/>
        <v>0</v>
      </c>
      <c r="T687" s="122">
        <f t="shared" si="407"/>
        <v>0.13059999999999999</v>
      </c>
      <c r="U687" s="121">
        <f t="shared" si="415"/>
        <v>44</v>
      </c>
      <c r="V687" s="121">
        <v>252</v>
      </c>
      <c r="W687" s="120">
        <f t="shared" si="400"/>
        <v>1.0216635919999999</v>
      </c>
      <c r="X687" s="113">
        <f t="shared" si="413"/>
        <v>26.37395304</v>
      </c>
      <c r="Y687" s="113">
        <f t="shared" si="401"/>
        <v>0</v>
      </c>
      <c r="Z687" s="125" t="str">
        <f t="shared" si="410"/>
        <v>A+J=</v>
      </c>
      <c r="AA687" s="118">
        <f t="shared" si="411"/>
        <v>45313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2">
        <f t="shared" si="402"/>
        <v>45349</v>
      </c>
      <c r="B688" s="113">
        <f t="shared" si="395"/>
        <v>1244.6605014700001</v>
      </c>
      <c r="C688" s="113">
        <f t="shared" si="408"/>
        <v>1116.6936172799999</v>
      </c>
      <c r="D688" s="114">
        <f t="shared" si="403"/>
        <v>6773.27</v>
      </c>
      <c r="E688" s="115">
        <f t="shared" si="417"/>
        <v>6801.72</v>
      </c>
      <c r="F688" s="116">
        <f t="shared" si="418"/>
        <v>45311</v>
      </c>
      <c r="G688" s="117">
        <f t="shared" si="396"/>
        <v>4.2003345503722755E-3</v>
      </c>
      <c r="H688" s="118">
        <f t="shared" si="409"/>
        <v>45371</v>
      </c>
      <c r="I688" s="118">
        <f t="shared" si="397"/>
        <v>45371</v>
      </c>
      <c r="J688" s="119">
        <f t="shared" si="404"/>
        <v>21</v>
      </c>
      <c r="K688" s="119">
        <f t="shared" si="419"/>
        <v>5</v>
      </c>
      <c r="L688" s="8">
        <f t="shared" si="405"/>
        <v>1.00099848</v>
      </c>
      <c r="M688" s="120">
        <f t="shared" si="420"/>
        <v>1.0056001299999999</v>
      </c>
      <c r="N688" s="120">
        <f t="shared" si="414"/>
        <v>1.0893413707931656</v>
      </c>
      <c r="O688" s="113">
        <f t="shared" si="416"/>
        <v>1.09042905</v>
      </c>
      <c r="P688" s="113">
        <f t="shared" si="398"/>
        <v>1217.6751602300001</v>
      </c>
      <c r="Q688" s="11">
        <f t="shared" si="412"/>
        <v>0</v>
      </c>
      <c r="R688" s="30">
        <f t="shared" si="406"/>
        <v>0</v>
      </c>
      <c r="S688" s="8">
        <f t="shared" si="399"/>
        <v>0</v>
      </c>
      <c r="T688" s="122">
        <f t="shared" si="407"/>
        <v>0.13059999999999999</v>
      </c>
      <c r="U688" s="121">
        <f t="shared" si="415"/>
        <v>45</v>
      </c>
      <c r="V688" s="121">
        <v>252</v>
      </c>
      <c r="W688" s="120">
        <f t="shared" si="400"/>
        <v>1.0221613629999999</v>
      </c>
      <c r="X688" s="113">
        <f t="shared" si="413"/>
        <v>26.98534124</v>
      </c>
      <c r="Y688" s="113">
        <f t="shared" si="401"/>
        <v>0</v>
      </c>
      <c r="Z688" s="125" t="str">
        <f t="shared" si="410"/>
        <v>A+J=</v>
      </c>
      <c r="AA688" s="118">
        <f t="shared" si="411"/>
        <v>45313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2">
        <f t="shared" si="402"/>
        <v>45350</v>
      </c>
      <c r="B689" s="113">
        <f t="shared" si="395"/>
        <v>1245.5154866299999</v>
      </c>
      <c r="C689" s="113">
        <f t="shared" si="408"/>
        <v>1116.6936172799999</v>
      </c>
      <c r="D689" s="114">
        <f t="shared" si="403"/>
        <v>6773.27</v>
      </c>
      <c r="E689" s="115">
        <f t="shared" si="417"/>
        <v>6801.72</v>
      </c>
      <c r="F689" s="116">
        <f t="shared" si="418"/>
        <v>45311</v>
      </c>
      <c r="G689" s="117">
        <f t="shared" si="396"/>
        <v>4.2003345503722755E-3</v>
      </c>
      <c r="H689" s="118">
        <f t="shared" si="409"/>
        <v>45371</v>
      </c>
      <c r="I689" s="118">
        <f t="shared" si="397"/>
        <v>45371</v>
      </c>
      <c r="J689" s="119">
        <f t="shared" si="404"/>
        <v>21</v>
      </c>
      <c r="K689" s="119">
        <f t="shared" si="419"/>
        <v>6</v>
      </c>
      <c r="L689" s="8">
        <f t="shared" si="405"/>
        <v>1.00119829</v>
      </c>
      <c r="M689" s="120">
        <f t="shared" si="420"/>
        <v>1.0056001299999999</v>
      </c>
      <c r="N689" s="120">
        <f t="shared" si="414"/>
        <v>1.0893413707931656</v>
      </c>
      <c r="O689" s="113">
        <f t="shared" si="416"/>
        <v>1.0906467099999999</v>
      </c>
      <c r="P689" s="113">
        <f t="shared" si="398"/>
        <v>1217.9182197600001</v>
      </c>
      <c r="Q689" s="11">
        <f t="shared" si="412"/>
        <v>0</v>
      </c>
      <c r="R689" s="30">
        <f t="shared" si="406"/>
        <v>0</v>
      </c>
      <c r="S689" s="8">
        <f t="shared" si="399"/>
        <v>0</v>
      </c>
      <c r="T689" s="122">
        <f t="shared" si="407"/>
        <v>0.13059999999999999</v>
      </c>
      <c r="U689" s="121">
        <f t="shared" si="415"/>
        <v>46</v>
      </c>
      <c r="V689" s="121">
        <v>252</v>
      </c>
      <c r="W689" s="120">
        <f t="shared" si="400"/>
        <v>1.022659376</v>
      </c>
      <c r="X689" s="113">
        <f t="shared" si="413"/>
        <v>27.597266869999999</v>
      </c>
      <c r="Y689" s="113">
        <f t="shared" si="401"/>
        <v>0</v>
      </c>
      <c r="Z689" s="125" t="str">
        <f t="shared" si="410"/>
        <v>A+J=</v>
      </c>
      <c r="AA689" s="118">
        <f t="shared" si="411"/>
        <v>45313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2">
        <f t="shared" si="402"/>
        <v>45351</v>
      </c>
      <c r="B690" s="113">
        <f t="shared" si="395"/>
        <v>1246.37107846</v>
      </c>
      <c r="C690" s="113">
        <f t="shared" si="408"/>
        <v>1116.6936172799999</v>
      </c>
      <c r="D690" s="114">
        <f t="shared" si="403"/>
        <v>6773.27</v>
      </c>
      <c r="E690" s="115">
        <f t="shared" si="417"/>
        <v>6801.72</v>
      </c>
      <c r="F690" s="116">
        <f t="shared" si="418"/>
        <v>45311</v>
      </c>
      <c r="G690" s="117">
        <f t="shared" si="396"/>
        <v>4.2003345503722755E-3</v>
      </c>
      <c r="H690" s="118">
        <f t="shared" si="409"/>
        <v>45371</v>
      </c>
      <c r="I690" s="118">
        <f t="shared" si="397"/>
        <v>45371</v>
      </c>
      <c r="J690" s="119">
        <f t="shared" si="404"/>
        <v>21</v>
      </c>
      <c r="K690" s="119">
        <f t="shared" si="419"/>
        <v>7</v>
      </c>
      <c r="L690" s="8">
        <f t="shared" si="405"/>
        <v>1.00139815</v>
      </c>
      <c r="M690" s="120">
        <f t="shared" si="420"/>
        <v>1.0056001299999999</v>
      </c>
      <c r="N690" s="120">
        <f t="shared" si="414"/>
        <v>1.0893413707931656</v>
      </c>
      <c r="O690" s="113">
        <f t="shared" si="416"/>
        <v>1.0908644300000001</v>
      </c>
      <c r="P690" s="113">
        <f t="shared" si="398"/>
        <v>1218.16134629</v>
      </c>
      <c r="Q690" s="11">
        <f t="shared" si="412"/>
        <v>0</v>
      </c>
      <c r="R690" s="30">
        <f t="shared" si="406"/>
        <v>0</v>
      </c>
      <c r="S690" s="8">
        <f t="shared" si="399"/>
        <v>0</v>
      </c>
      <c r="T690" s="122">
        <f t="shared" si="407"/>
        <v>0.13059999999999999</v>
      </c>
      <c r="U690" s="121">
        <f t="shared" si="415"/>
        <v>47</v>
      </c>
      <c r="V690" s="121">
        <v>252</v>
      </c>
      <c r="W690" s="120">
        <f t="shared" si="400"/>
        <v>1.023157632</v>
      </c>
      <c r="X690" s="113">
        <f t="shared" si="413"/>
        <v>28.209732169999999</v>
      </c>
      <c r="Y690" s="113">
        <f t="shared" si="401"/>
        <v>0</v>
      </c>
      <c r="Z690" s="125" t="str">
        <f t="shared" si="410"/>
        <v>A+J=</v>
      </c>
      <c r="AA690" s="118">
        <f t="shared" si="411"/>
        <v>45313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402"/>
        <v>45352</v>
      </c>
      <c r="B691" s="113">
        <f t="shared" si="395"/>
        <v>1247.22725315</v>
      </c>
      <c r="C691" s="113">
        <f t="shared" si="408"/>
        <v>1116.6936172799999</v>
      </c>
      <c r="D691" s="114">
        <f t="shared" si="403"/>
        <v>6773.27</v>
      </c>
      <c r="E691" s="115">
        <f t="shared" si="417"/>
        <v>6801.72</v>
      </c>
      <c r="F691" s="116">
        <f t="shared" si="418"/>
        <v>45311</v>
      </c>
      <c r="G691" s="117">
        <f t="shared" si="396"/>
        <v>4.2003345503722755E-3</v>
      </c>
      <c r="H691" s="118">
        <f t="shared" si="409"/>
        <v>45371</v>
      </c>
      <c r="I691" s="118">
        <f t="shared" si="397"/>
        <v>45371</v>
      </c>
      <c r="J691" s="119">
        <f t="shared" si="404"/>
        <v>21</v>
      </c>
      <c r="K691" s="119">
        <f t="shared" si="419"/>
        <v>8</v>
      </c>
      <c r="L691" s="8">
        <f t="shared" si="405"/>
        <v>1.0015980499999999</v>
      </c>
      <c r="M691" s="120">
        <f t="shared" si="420"/>
        <v>1.0056001299999999</v>
      </c>
      <c r="N691" s="120">
        <f t="shared" si="414"/>
        <v>1.0893413707931656</v>
      </c>
      <c r="O691" s="113">
        <f t="shared" si="416"/>
        <v>1.0910821900000001</v>
      </c>
      <c r="P691" s="113">
        <f t="shared" si="398"/>
        <v>1218.4045175000001</v>
      </c>
      <c r="Q691" s="11">
        <f t="shared" si="412"/>
        <v>0</v>
      </c>
      <c r="R691" s="30">
        <f t="shared" si="406"/>
        <v>0</v>
      </c>
      <c r="S691" s="8">
        <f t="shared" si="399"/>
        <v>0</v>
      </c>
      <c r="T691" s="122">
        <f t="shared" si="407"/>
        <v>0.13059999999999999</v>
      </c>
      <c r="U691" s="121">
        <f t="shared" si="415"/>
        <v>48</v>
      </c>
      <c r="V691" s="121">
        <v>252</v>
      </c>
      <c r="W691" s="120">
        <f t="shared" si="400"/>
        <v>1.02365613</v>
      </c>
      <c r="X691" s="113">
        <f t="shared" si="413"/>
        <v>28.822735649999998</v>
      </c>
      <c r="Y691" s="113">
        <f t="shared" si="401"/>
        <v>0</v>
      </c>
      <c r="Z691" s="125" t="str">
        <f t="shared" si="410"/>
        <v>A+J=</v>
      </c>
      <c r="AA691" s="118">
        <f t="shared" si="411"/>
        <v>45313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402"/>
        <v>45353</v>
      </c>
      <c r="B692" s="113">
        <f t="shared" si="395"/>
        <v>1248.08400194</v>
      </c>
      <c r="C692" s="113">
        <f t="shared" si="408"/>
        <v>1116.6936172799999</v>
      </c>
      <c r="D692" s="114">
        <f t="shared" si="403"/>
        <v>6773.27</v>
      </c>
      <c r="E692" s="115">
        <f t="shared" si="417"/>
        <v>6801.72</v>
      </c>
      <c r="F692" s="116">
        <f t="shared" si="418"/>
        <v>45311</v>
      </c>
      <c r="G692" s="117">
        <f t="shared" si="396"/>
        <v>4.2003345503722755E-3</v>
      </c>
      <c r="H692" s="118">
        <f t="shared" si="409"/>
        <v>45371</v>
      </c>
      <c r="I692" s="118">
        <f t="shared" si="397"/>
        <v>45371</v>
      </c>
      <c r="J692" s="119">
        <f t="shared" si="404"/>
        <v>21</v>
      </c>
      <c r="K692" s="119">
        <f t="shared" si="419"/>
        <v>9</v>
      </c>
      <c r="L692" s="8">
        <f t="shared" si="405"/>
        <v>1.0017979800000001</v>
      </c>
      <c r="M692" s="120">
        <f t="shared" si="420"/>
        <v>1.0056001299999999</v>
      </c>
      <c r="N692" s="120">
        <f t="shared" si="414"/>
        <v>1.0893413707931656</v>
      </c>
      <c r="O692" s="113">
        <f t="shared" si="416"/>
        <v>1.0912999800000001</v>
      </c>
      <c r="P692" s="113">
        <f t="shared" si="398"/>
        <v>1218.6477222000001</v>
      </c>
      <c r="Q692" s="11">
        <f t="shared" si="412"/>
        <v>0</v>
      </c>
      <c r="R692" s="30">
        <f t="shared" si="406"/>
        <v>0</v>
      </c>
      <c r="S692" s="8">
        <f t="shared" si="399"/>
        <v>0</v>
      </c>
      <c r="T692" s="122">
        <f t="shared" si="407"/>
        <v>0.13059999999999999</v>
      </c>
      <c r="U692" s="121">
        <f t="shared" si="415"/>
        <v>49</v>
      </c>
      <c r="V692" s="121">
        <v>252</v>
      </c>
      <c r="W692" s="120">
        <f t="shared" si="400"/>
        <v>1.024154872</v>
      </c>
      <c r="X692" s="113">
        <f t="shared" si="413"/>
        <v>29.43627974</v>
      </c>
      <c r="Y692" s="113">
        <f t="shared" si="401"/>
        <v>0</v>
      </c>
      <c r="Z692" s="125" t="str">
        <f t="shared" si="410"/>
        <v>A+J=</v>
      </c>
      <c r="AA692" s="118">
        <f t="shared" si="411"/>
        <v>45313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402"/>
        <v>45354</v>
      </c>
      <c r="B693" s="113">
        <f t="shared" si="395"/>
        <v>1248.08400194</v>
      </c>
      <c r="C693" s="113">
        <f t="shared" si="408"/>
        <v>1116.6936172799999</v>
      </c>
      <c r="D693" s="114">
        <f t="shared" si="403"/>
        <v>6773.27</v>
      </c>
      <c r="E693" s="115">
        <f t="shared" si="417"/>
        <v>6801.72</v>
      </c>
      <c r="F693" s="116">
        <f t="shared" si="418"/>
        <v>45311</v>
      </c>
      <c r="G693" s="117">
        <f t="shared" si="396"/>
        <v>4.2003345503722755E-3</v>
      </c>
      <c r="H693" s="118">
        <f t="shared" si="409"/>
        <v>45371</v>
      </c>
      <c r="I693" s="118">
        <f t="shared" si="397"/>
        <v>45371</v>
      </c>
      <c r="J693" s="119">
        <f t="shared" si="404"/>
        <v>21</v>
      </c>
      <c r="K693" s="119">
        <f t="shared" si="419"/>
        <v>9</v>
      </c>
      <c r="L693" s="8">
        <f t="shared" si="405"/>
        <v>1.0017979800000001</v>
      </c>
      <c r="M693" s="120">
        <f t="shared" si="420"/>
        <v>1.0056001299999999</v>
      </c>
      <c r="N693" s="120">
        <f t="shared" si="414"/>
        <v>1.0893413707931656</v>
      </c>
      <c r="O693" s="113">
        <f t="shared" si="416"/>
        <v>1.0912999800000001</v>
      </c>
      <c r="P693" s="113">
        <f t="shared" si="398"/>
        <v>1218.6477222000001</v>
      </c>
      <c r="Q693" s="11">
        <f t="shared" si="412"/>
        <v>0</v>
      </c>
      <c r="R693" s="30">
        <f t="shared" si="406"/>
        <v>0</v>
      </c>
      <c r="S693" s="8">
        <f t="shared" si="399"/>
        <v>0</v>
      </c>
      <c r="T693" s="122">
        <f t="shared" si="407"/>
        <v>0.13059999999999999</v>
      </c>
      <c r="U693" s="121">
        <f t="shared" si="415"/>
        <v>49</v>
      </c>
      <c r="V693" s="121">
        <v>252</v>
      </c>
      <c r="W693" s="120">
        <f t="shared" si="400"/>
        <v>1.024154872</v>
      </c>
      <c r="X693" s="113">
        <f t="shared" si="413"/>
        <v>29.43627974</v>
      </c>
      <c r="Y693" s="113">
        <f t="shared" si="401"/>
        <v>0</v>
      </c>
      <c r="Z693" s="125" t="str">
        <f t="shared" si="410"/>
        <v>A+J=</v>
      </c>
      <c r="AA693" s="118">
        <f t="shared" si="411"/>
        <v>45313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402"/>
        <v>45355</v>
      </c>
      <c r="B694" s="113">
        <f t="shared" si="395"/>
        <v>1248.08400194</v>
      </c>
      <c r="C694" s="113">
        <f t="shared" si="408"/>
        <v>1116.6936172799999</v>
      </c>
      <c r="D694" s="114">
        <f t="shared" si="403"/>
        <v>6773.27</v>
      </c>
      <c r="E694" s="115">
        <f t="shared" si="417"/>
        <v>6801.72</v>
      </c>
      <c r="F694" s="116">
        <f t="shared" si="418"/>
        <v>45311</v>
      </c>
      <c r="G694" s="117">
        <f t="shared" si="396"/>
        <v>4.2003345503722755E-3</v>
      </c>
      <c r="H694" s="118">
        <f t="shared" si="409"/>
        <v>45371</v>
      </c>
      <c r="I694" s="118">
        <f t="shared" si="397"/>
        <v>45371</v>
      </c>
      <c r="J694" s="119">
        <f t="shared" si="404"/>
        <v>21</v>
      </c>
      <c r="K694" s="119">
        <f t="shared" si="419"/>
        <v>9</v>
      </c>
      <c r="L694" s="8">
        <f t="shared" si="405"/>
        <v>1.0017979800000001</v>
      </c>
      <c r="M694" s="120">
        <f t="shared" si="420"/>
        <v>1.0056001299999999</v>
      </c>
      <c r="N694" s="120">
        <f t="shared" si="414"/>
        <v>1.0893413707931656</v>
      </c>
      <c r="O694" s="113">
        <f t="shared" si="416"/>
        <v>1.0912999800000001</v>
      </c>
      <c r="P694" s="113">
        <f t="shared" si="398"/>
        <v>1218.6477222000001</v>
      </c>
      <c r="Q694" s="11">
        <f t="shared" si="412"/>
        <v>0</v>
      </c>
      <c r="R694" s="30">
        <f t="shared" si="406"/>
        <v>0</v>
      </c>
      <c r="S694" s="8">
        <f t="shared" si="399"/>
        <v>0</v>
      </c>
      <c r="T694" s="122">
        <f t="shared" si="407"/>
        <v>0.13059999999999999</v>
      </c>
      <c r="U694" s="121">
        <f t="shared" si="415"/>
        <v>49</v>
      </c>
      <c r="V694" s="121">
        <v>252</v>
      </c>
      <c r="W694" s="120">
        <f t="shared" si="400"/>
        <v>1.024154872</v>
      </c>
      <c r="X694" s="113">
        <f t="shared" si="413"/>
        <v>29.43627974</v>
      </c>
      <c r="Y694" s="113">
        <f t="shared" si="401"/>
        <v>0</v>
      </c>
      <c r="Z694" s="125" t="str">
        <f t="shared" si="410"/>
        <v>A+J=</v>
      </c>
      <c r="AA694" s="118">
        <f t="shared" si="411"/>
        <v>45313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402"/>
        <v>45356</v>
      </c>
      <c r="B695" s="113">
        <f t="shared" si="395"/>
        <v>1248.9413569400001</v>
      </c>
      <c r="C695" s="113">
        <f t="shared" si="408"/>
        <v>1116.6936172799999</v>
      </c>
      <c r="D695" s="114">
        <f t="shared" si="403"/>
        <v>6773.27</v>
      </c>
      <c r="E695" s="115">
        <f t="shared" si="417"/>
        <v>6801.72</v>
      </c>
      <c r="F695" s="116">
        <f t="shared" si="418"/>
        <v>45311</v>
      </c>
      <c r="G695" s="117">
        <f t="shared" si="396"/>
        <v>4.2003345503722755E-3</v>
      </c>
      <c r="H695" s="118">
        <f t="shared" si="409"/>
        <v>45371</v>
      </c>
      <c r="I695" s="118">
        <f t="shared" si="397"/>
        <v>45371</v>
      </c>
      <c r="J695" s="119">
        <f t="shared" si="404"/>
        <v>21</v>
      </c>
      <c r="K695" s="119">
        <f t="shared" si="419"/>
        <v>10</v>
      </c>
      <c r="L695" s="8">
        <f t="shared" si="405"/>
        <v>1.00199796</v>
      </c>
      <c r="M695" s="120">
        <f t="shared" si="420"/>
        <v>1.0056001299999999</v>
      </c>
      <c r="N695" s="120">
        <f t="shared" si="414"/>
        <v>1.0893413707931656</v>
      </c>
      <c r="O695" s="113">
        <f t="shared" si="416"/>
        <v>1.0915178299999999</v>
      </c>
      <c r="P695" s="113">
        <f t="shared" si="398"/>
        <v>1218.8909939</v>
      </c>
      <c r="Q695" s="11">
        <f t="shared" si="412"/>
        <v>0</v>
      </c>
      <c r="R695" s="30">
        <f t="shared" si="406"/>
        <v>0</v>
      </c>
      <c r="S695" s="8">
        <f t="shared" si="399"/>
        <v>0</v>
      </c>
      <c r="T695" s="122">
        <f t="shared" si="407"/>
        <v>0.13059999999999999</v>
      </c>
      <c r="U695" s="121">
        <f t="shared" si="415"/>
        <v>50</v>
      </c>
      <c r="V695" s="121">
        <v>252</v>
      </c>
      <c r="W695" s="120">
        <f t="shared" si="400"/>
        <v>1.024653856</v>
      </c>
      <c r="X695" s="113">
        <f t="shared" si="413"/>
        <v>30.050363040000001</v>
      </c>
      <c r="Y695" s="113">
        <f t="shared" si="401"/>
        <v>0</v>
      </c>
      <c r="Z695" s="125" t="str">
        <f t="shared" si="410"/>
        <v>A+J=</v>
      </c>
      <c r="AA695" s="118">
        <f t="shared" si="411"/>
        <v>45313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402"/>
        <v>45357</v>
      </c>
      <c r="B696" s="113">
        <f t="shared" si="395"/>
        <v>1249.7992865400001</v>
      </c>
      <c r="C696" s="113">
        <f t="shared" si="408"/>
        <v>1116.6936172799999</v>
      </c>
      <c r="D696" s="114">
        <f t="shared" si="403"/>
        <v>6773.27</v>
      </c>
      <c r="E696" s="115">
        <f t="shared" si="417"/>
        <v>6801.72</v>
      </c>
      <c r="F696" s="116">
        <f t="shared" si="418"/>
        <v>45311</v>
      </c>
      <c r="G696" s="117">
        <f t="shared" si="396"/>
        <v>4.2003345503722755E-3</v>
      </c>
      <c r="H696" s="118">
        <f t="shared" si="409"/>
        <v>45371</v>
      </c>
      <c r="I696" s="118">
        <f t="shared" si="397"/>
        <v>45371</v>
      </c>
      <c r="J696" s="119">
        <f t="shared" si="404"/>
        <v>21</v>
      </c>
      <c r="K696" s="119">
        <f t="shared" si="419"/>
        <v>11</v>
      </c>
      <c r="L696" s="8">
        <f t="shared" si="405"/>
        <v>1.0021979700000001</v>
      </c>
      <c r="M696" s="120">
        <f t="shared" si="420"/>
        <v>1.0056001299999999</v>
      </c>
      <c r="N696" s="120">
        <f t="shared" si="414"/>
        <v>1.0893413707931656</v>
      </c>
      <c r="O696" s="113">
        <f t="shared" si="416"/>
        <v>1.09173571</v>
      </c>
      <c r="P696" s="113">
        <f t="shared" si="398"/>
        <v>1219.13429911</v>
      </c>
      <c r="Q696" s="11">
        <f t="shared" si="412"/>
        <v>0</v>
      </c>
      <c r="R696" s="30">
        <f t="shared" si="406"/>
        <v>0</v>
      </c>
      <c r="S696" s="8">
        <f t="shared" si="399"/>
        <v>0</v>
      </c>
      <c r="T696" s="122">
        <f t="shared" si="407"/>
        <v>0.13059999999999999</v>
      </c>
      <c r="U696" s="121">
        <f t="shared" si="415"/>
        <v>51</v>
      </c>
      <c r="V696" s="121">
        <v>252</v>
      </c>
      <c r="W696" s="120">
        <f t="shared" si="400"/>
        <v>1.025153084</v>
      </c>
      <c r="X696" s="113">
        <f t="shared" si="413"/>
        <v>30.66498743</v>
      </c>
      <c r="Y696" s="113">
        <f t="shared" si="401"/>
        <v>0</v>
      </c>
      <c r="Z696" s="125" t="str">
        <f t="shared" si="410"/>
        <v>A+J=</v>
      </c>
      <c r="AA696" s="118">
        <f t="shared" si="411"/>
        <v>45313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402"/>
        <v>45358</v>
      </c>
      <c r="B697" s="113">
        <f t="shared" si="395"/>
        <v>1250.6578114200001</v>
      </c>
      <c r="C697" s="113">
        <f t="shared" si="408"/>
        <v>1116.6936172799999</v>
      </c>
      <c r="D697" s="114">
        <f t="shared" si="403"/>
        <v>6773.27</v>
      </c>
      <c r="E697" s="115">
        <f t="shared" si="417"/>
        <v>6801.72</v>
      </c>
      <c r="F697" s="116">
        <f t="shared" si="418"/>
        <v>45311</v>
      </c>
      <c r="G697" s="117">
        <f t="shared" si="396"/>
        <v>4.2003345503722755E-3</v>
      </c>
      <c r="H697" s="118">
        <f t="shared" si="409"/>
        <v>45371</v>
      </c>
      <c r="I697" s="118">
        <f t="shared" si="397"/>
        <v>45371</v>
      </c>
      <c r="J697" s="119">
        <f t="shared" si="404"/>
        <v>21</v>
      </c>
      <c r="K697" s="119">
        <f t="shared" si="419"/>
        <v>12</v>
      </c>
      <c r="L697" s="8">
        <f t="shared" si="405"/>
        <v>1.0023980299999999</v>
      </c>
      <c r="M697" s="120">
        <f t="shared" si="420"/>
        <v>1.0056001299999999</v>
      </c>
      <c r="N697" s="120">
        <f t="shared" si="414"/>
        <v>1.0893413707931656</v>
      </c>
      <c r="O697" s="113">
        <f t="shared" si="416"/>
        <v>1.0919536400000001</v>
      </c>
      <c r="P697" s="113">
        <f t="shared" si="398"/>
        <v>1219.3776601500001</v>
      </c>
      <c r="Q697" s="11">
        <f t="shared" si="412"/>
        <v>0</v>
      </c>
      <c r="R697" s="30">
        <f t="shared" si="406"/>
        <v>0</v>
      </c>
      <c r="S697" s="8">
        <f t="shared" si="399"/>
        <v>0</v>
      </c>
      <c r="T697" s="122">
        <f t="shared" si="407"/>
        <v>0.13059999999999999</v>
      </c>
      <c r="U697" s="121">
        <f t="shared" si="415"/>
        <v>52</v>
      </c>
      <c r="V697" s="121">
        <v>252</v>
      </c>
      <c r="W697" s="120">
        <f t="shared" si="400"/>
        <v>1.0256525540000001</v>
      </c>
      <c r="X697" s="113">
        <f t="shared" si="413"/>
        <v>31.280151270000001</v>
      </c>
      <c r="Y697" s="113">
        <f t="shared" si="401"/>
        <v>0</v>
      </c>
      <c r="Z697" s="125" t="str">
        <f t="shared" si="410"/>
        <v>A+J=</v>
      </c>
      <c r="AA697" s="118">
        <f t="shared" si="411"/>
        <v>45313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402"/>
        <v>45359</v>
      </c>
      <c r="B698" s="113">
        <f t="shared" si="395"/>
        <v>1251.51693428</v>
      </c>
      <c r="C698" s="113">
        <f t="shared" si="408"/>
        <v>1116.6936172799999</v>
      </c>
      <c r="D698" s="114">
        <f t="shared" si="403"/>
        <v>6773.27</v>
      </c>
      <c r="E698" s="115">
        <f t="shared" si="417"/>
        <v>6801.72</v>
      </c>
      <c r="F698" s="116">
        <f t="shared" si="418"/>
        <v>45311</v>
      </c>
      <c r="G698" s="117">
        <f t="shared" si="396"/>
        <v>4.2003345503722755E-3</v>
      </c>
      <c r="H698" s="118">
        <f t="shared" si="409"/>
        <v>45371</v>
      </c>
      <c r="I698" s="118">
        <f t="shared" si="397"/>
        <v>45371</v>
      </c>
      <c r="J698" s="119">
        <f t="shared" si="404"/>
        <v>21</v>
      </c>
      <c r="K698" s="119">
        <f t="shared" si="419"/>
        <v>13</v>
      </c>
      <c r="L698" s="8">
        <f t="shared" si="405"/>
        <v>1.00259813</v>
      </c>
      <c r="M698" s="120">
        <f t="shared" si="420"/>
        <v>1.0056001299999999</v>
      </c>
      <c r="N698" s="120">
        <f t="shared" si="414"/>
        <v>1.0893413707931656</v>
      </c>
      <c r="O698" s="113">
        <f t="shared" si="416"/>
        <v>1.09217162</v>
      </c>
      <c r="P698" s="113">
        <f t="shared" si="398"/>
        <v>1219.62107702</v>
      </c>
      <c r="Q698" s="11">
        <f t="shared" si="412"/>
        <v>0</v>
      </c>
      <c r="R698" s="30">
        <f t="shared" si="406"/>
        <v>0</v>
      </c>
      <c r="S698" s="8">
        <f t="shared" si="399"/>
        <v>0</v>
      </c>
      <c r="T698" s="122">
        <f t="shared" si="407"/>
        <v>0.13059999999999999</v>
      </c>
      <c r="U698" s="121">
        <f t="shared" si="415"/>
        <v>53</v>
      </c>
      <c r="V698" s="121">
        <v>252</v>
      </c>
      <c r="W698" s="120">
        <f t="shared" si="400"/>
        <v>1.0261522679999999</v>
      </c>
      <c r="X698" s="113">
        <f t="shared" si="413"/>
        <v>31.89585726</v>
      </c>
      <c r="Y698" s="113">
        <f t="shared" si="401"/>
        <v>0</v>
      </c>
      <c r="Z698" s="125" t="str">
        <f t="shared" si="410"/>
        <v>A+J=</v>
      </c>
      <c r="AA698" s="118">
        <f t="shared" si="411"/>
        <v>45313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402"/>
        <v>45360</v>
      </c>
      <c r="B699" s="113">
        <f t="shared" si="395"/>
        <v>1252.37663247</v>
      </c>
      <c r="C699" s="113">
        <f t="shared" si="408"/>
        <v>1116.6936172799999</v>
      </c>
      <c r="D699" s="114">
        <f t="shared" si="403"/>
        <v>6773.27</v>
      </c>
      <c r="E699" s="115">
        <f t="shared" si="417"/>
        <v>6801.72</v>
      </c>
      <c r="F699" s="116">
        <f t="shared" si="418"/>
        <v>45311</v>
      </c>
      <c r="G699" s="117">
        <f t="shared" si="396"/>
        <v>4.2003345503722755E-3</v>
      </c>
      <c r="H699" s="118">
        <f t="shared" si="409"/>
        <v>45371</v>
      </c>
      <c r="I699" s="118">
        <f t="shared" si="397"/>
        <v>45371</v>
      </c>
      <c r="J699" s="119">
        <f t="shared" si="404"/>
        <v>21</v>
      </c>
      <c r="K699" s="119">
        <f t="shared" si="419"/>
        <v>14</v>
      </c>
      <c r="L699" s="8">
        <f t="shared" si="405"/>
        <v>1.0027982600000001</v>
      </c>
      <c r="M699" s="120">
        <f t="shared" si="420"/>
        <v>1.0056001299999999</v>
      </c>
      <c r="N699" s="120">
        <f t="shared" si="414"/>
        <v>1.0893413707931656</v>
      </c>
      <c r="O699" s="113">
        <f t="shared" si="416"/>
        <v>1.09238963</v>
      </c>
      <c r="P699" s="113">
        <f t="shared" si="398"/>
        <v>1219.8645274</v>
      </c>
      <c r="Q699" s="11">
        <f t="shared" si="412"/>
        <v>0</v>
      </c>
      <c r="R699" s="30">
        <f t="shared" si="406"/>
        <v>0</v>
      </c>
      <c r="S699" s="8">
        <f t="shared" si="399"/>
        <v>0</v>
      </c>
      <c r="T699" s="122">
        <f t="shared" si="407"/>
        <v>0.13059999999999999</v>
      </c>
      <c r="U699" s="121">
        <f t="shared" si="415"/>
        <v>54</v>
      </c>
      <c r="V699" s="121">
        <v>252</v>
      </c>
      <c r="W699" s="120">
        <f t="shared" si="400"/>
        <v>1.0266522259999999</v>
      </c>
      <c r="X699" s="113">
        <f t="shared" si="413"/>
        <v>32.512105069999997</v>
      </c>
      <c r="Y699" s="113">
        <f t="shared" si="401"/>
        <v>0</v>
      </c>
      <c r="Z699" s="125" t="str">
        <f t="shared" si="410"/>
        <v>A+J=</v>
      </c>
      <c r="AA699" s="118">
        <f t="shared" si="411"/>
        <v>45313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402"/>
        <v>45361</v>
      </c>
      <c r="B700" s="113">
        <f t="shared" si="395"/>
        <v>1252.37663247</v>
      </c>
      <c r="C700" s="113">
        <f t="shared" si="408"/>
        <v>1116.6936172799999</v>
      </c>
      <c r="D700" s="114">
        <f t="shared" si="403"/>
        <v>6773.27</v>
      </c>
      <c r="E700" s="115">
        <f t="shared" si="417"/>
        <v>6801.72</v>
      </c>
      <c r="F700" s="116">
        <f t="shared" si="418"/>
        <v>45311</v>
      </c>
      <c r="G700" s="117">
        <f t="shared" si="396"/>
        <v>4.2003345503722755E-3</v>
      </c>
      <c r="H700" s="118">
        <f t="shared" si="409"/>
        <v>45371</v>
      </c>
      <c r="I700" s="118">
        <f t="shared" si="397"/>
        <v>45371</v>
      </c>
      <c r="J700" s="119">
        <f t="shared" si="404"/>
        <v>21</v>
      </c>
      <c r="K700" s="119">
        <f t="shared" si="419"/>
        <v>14</v>
      </c>
      <c r="L700" s="8">
        <f t="shared" si="405"/>
        <v>1.0027982600000001</v>
      </c>
      <c r="M700" s="120">
        <f t="shared" si="420"/>
        <v>1.0056001299999999</v>
      </c>
      <c r="N700" s="120">
        <f t="shared" si="414"/>
        <v>1.0893413707931656</v>
      </c>
      <c r="O700" s="113">
        <f t="shared" si="416"/>
        <v>1.09238963</v>
      </c>
      <c r="P700" s="113">
        <f t="shared" si="398"/>
        <v>1219.8645274</v>
      </c>
      <c r="Q700" s="11">
        <f t="shared" si="412"/>
        <v>0</v>
      </c>
      <c r="R700" s="30">
        <f t="shared" si="406"/>
        <v>0</v>
      </c>
      <c r="S700" s="8">
        <f t="shared" si="399"/>
        <v>0</v>
      </c>
      <c r="T700" s="122">
        <f t="shared" si="407"/>
        <v>0.13059999999999999</v>
      </c>
      <c r="U700" s="121">
        <f t="shared" si="415"/>
        <v>54</v>
      </c>
      <c r="V700" s="121">
        <v>252</v>
      </c>
      <c r="W700" s="120">
        <f t="shared" si="400"/>
        <v>1.0266522259999999</v>
      </c>
      <c r="X700" s="113">
        <f t="shared" si="413"/>
        <v>32.512105069999997</v>
      </c>
      <c r="Y700" s="113">
        <f t="shared" si="401"/>
        <v>0</v>
      </c>
      <c r="Z700" s="125" t="str">
        <f t="shared" si="410"/>
        <v>A+J=</v>
      </c>
      <c r="AA700" s="118">
        <f t="shared" si="411"/>
        <v>45313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402"/>
        <v>45362</v>
      </c>
      <c r="B701" s="113">
        <f t="shared" si="395"/>
        <v>1252.37663247</v>
      </c>
      <c r="C701" s="113">
        <f t="shared" si="408"/>
        <v>1116.6936172799999</v>
      </c>
      <c r="D701" s="114">
        <f t="shared" si="403"/>
        <v>6773.27</v>
      </c>
      <c r="E701" s="115">
        <f t="shared" si="417"/>
        <v>6801.72</v>
      </c>
      <c r="F701" s="116">
        <f t="shared" si="418"/>
        <v>45311</v>
      </c>
      <c r="G701" s="117">
        <f t="shared" si="396"/>
        <v>4.2003345503722755E-3</v>
      </c>
      <c r="H701" s="118">
        <f t="shared" si="409"/>
        <v>45371</v>
      </c>
      <c r="I701" s="118">
        <f t="shared" si="397"/>
        <v>45371</v>
      </c>
      <c r="J701" s="119">
        <f t="shared" si="404"/>
        <v>21</v>
      </c>
      <c r="K701" s="119">
        <f t="shared" si="419"/>
        <v>14</v>
      </c>
      <c r="L701" s="8">
        <f t="shared" si="405"/>
        <v>1.0027982600000001</v>
      </c>
      <c r="M701" s="120">
        <f t="shared" si="420"/>
        <v>1.0056001299999999</v>
      </c>
      <c r="N701" s="120">
        <f t="shared" si="414"/>
        <v>1.0893413707931656</v>
      </c>
      <c r="O701" s="113">
        <f t="shared" si="416"/>
        <v>1.09238963</v>
      </c>
      <c r="P701" s="113">
        <f t="shared" si="398"/>
        <v>1219.8645274</v>
      </c>
      <c r="Q701" s="11">
        <f t="shared" si="412"/>
        <v>0</v>
      </c>
      <c r="R701" s="30">
        <f t="shared" si="406"/>
        <v>0</v>
      </c>
      <c r="S701" s="8">
        <f t="shared" si="399"/>
        <v>0</v>
      </c>
      <c r="T701" s="122">
        <f t="shared" si="407"/>
        <v>0.13059999999999999</v>
      </c>
      <c r="U701" s="121">
        <f t="shared" si="415"/>
        <v>54</v>
      </c>
      <c r="V701" s="121">
        <v>252</v>
      </c>
      <c r="W701" s="120">
        <f t="shared" si="400"/>
        <v>1.0266522259999999</v>
      </c>
      <c r="X701" s="113">
        <f t="shared" si="413"/>
        <v>32.512105069999997</v>
      </c>
      <c r="Y701" s="113">
        <f t="shared" si="401"/>
        <v>0</v>
      </c>
      <c r="Z701" s="125" t="str">
        <f t="shared" si="410"/>
        <v>A+J=</v>
      </c>
      <c r="AA701" s="118">
        <f t="shared" si="411"/>
        <v>45313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402"/>
        <v>45363</v>
      </c>
      <c r="B702" s="113">
        <f t="shared" si="395"/>
        <v>1253.23692792</v>
      </c>
      <c r="C702" s="113">
        <f t="shared" si="408"/>
        <v>1116.6936172799999</v>
      </c>
      <c r="D702" s="114">
        <f t="shared" si="403"/>
        <v>6773.27</v>
      </c>
      <c r="E702" s="115">
        <f t="shared" si="417"/>
        <v>6801.72</v>
      </c>
      <c r="F702" s="116">
        <f t="shared" si="418"/>
        <v>45311</v>
      </c>
      <c r="G702" s="117">
        <f t="shared" si="396"/>
        <v>4.2003345503722755E-3</v>
      </c>
      <c r="H702" s="118">
        <f t="shared" si="409"/>
        <v>45371</v>
      </c>
      <c r="I702" s="118">
        <f t="shared" si="397"/>
        <v>45371</v>
      </c>
      <c r="J702" s="119">
        <f t="shared" si="404"/>
        <v>21</v>
      </c>
      <c r="K702" s="119">
        <f t="shared" si="419"/>
        <v>15</v>
      </c>
      <c r="L702" s="8">
        <f t="shared" si="405"/>
        <v>1.00299844</v>
      </c>
      <c r="M702" s="120">
        <f t="shared" si="420"/>
        <v>1.0056001299999999</v>
      </c>
      <c r="N702" s="120">
        <f t="shared" si="414"/>
        <v>1.0893413707931656</v>
      </c>
      <c r="O702" s="113">
        <f t="shared" si="416"/>
        <v>1.0926076899999999</v>
      </c>
      <c r="P702" s="113">
        <f t="shared" si="398"/>
        <v>1220.1080336099999</v>
      </c>
      <c r="Q702" s="11">
        <f t="shared" si="412"/>
        <v>0</v>
      </c>
      <c r="R702" s="30">
        <f t="shared" si="406"/>
        <v>0</v>
      </c>
      <c r="S702" s="8">
        <f t="shared" si="399"/>
        <v>0</v>
      </c>
      <c r="T702" s="122">
        <f t="shared" si="407"/>
        <v>0.13059999999999999</v>
      </c>
      <c r="U702" s="121">
        <f t="shared" si="415"/>
        <v>55</v>
      </c>
      <c r="V702" s="121">
        <v>252</v>
      </c>
      <c r="W702" s="120">
        <f t="shared" si="400"/>
        <v>1.0271524270000001</v>
      </c>
      <c r="X702" s="113">
        <f t="shared" si="413"/>
        <v>33.12889431</v>
      </c>
      <c r="Y702" s="113">
        <f t="shared" si="401"/>
        <v>0</v>
      </c>
      <c r="Z702" s="125" t="str">
        <f t="shared" si="410"/>
        <v>A+J=</v>
      </c>
      <c r="AA702" s="118">
        <f t="shared" si="411"/>
        <v>45313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402"/>
        <v>45364</v>
      </c>
      <c r="B703" s="113">
        <f t="shared" si="395"/>
        <v>1254.0978106500002</v>
      </c>
      <c r="C703" s="113">
        <f t="shared" si="408"/>
        <v>1116.6936172799999</v>
      </c>
      <c r="D703" s="114">
        <f t="shared" si="403"/>
        <v>6773.27</v>
      </c>
      <c r="E703" s="115">
        <f t="shared" si="417"/>
        <v>6801.72</v>
      </c>
      <c r="F703" s="116">
        <f t="shared" si="418"/>
        <v>45311</v>
      </c>
      <c r="G703" s="117">
        <f t="shared" si="396"/>
        <v>4.2003345503722755E-3</v>
      </c>
      <c r="H703" s="118">
        <f t="shared" si="409"/>
        <v>45371</v>
      </c>
      <c r="I703" s="118">
        <f t="shared" si="397"/>
        <v>45371</v>
      </c>
      <c r="J703" s="119">
        <f t="shared" si="404"/>
        <v>21</v>
      </c>
      <c r="K703" s="119">
        <f t="shared" si="419"/>
        <v>16</v>
      </c>
      <c r="L703" s="8">
        <f t="shared" si="405"/>
        <v>1.0031986500000001</v>
      </c>
      <c r="M703" s="120">
        <f t="shared" si="420"/>
        <v>1.0056001299999999</v>
      </c>
      <c r="N703" s="120">
        <f t="shared" si="414"/>
        <v>1.0893413707931656</v>
      </c>
      <c r="O703" s="113">
        <f t="shared" si="416"/>
        <v>1.09282579</v>
      </c>
      <c r="P703" s="113">
        <f t="shared" si="398"/>
        <v>1220.3515844900001</v>
      </c>
      <c r="Q703" s="11">
        <f t="shared" si="412"/>
        <v>0</v>
      </c>
      <c r="R703" s="30">
        <f t="shared" si="406"/>
        <v>0</v>
      </c>
      <c r="S703" s="8">
        <f t="shared" si="399"/>
        <v>0</v>
      </c>
      <c r="T703" s="122">
        <f t="shared" si="407"/>
        <v>0.13059999999999999</v>
      </c>
      <c r="U703" s="121">
        <f t="shared" si="415"/>
        <v>56</v>
      </c>
      <c r="V703" s="121">
        <v>252</v>
      </c>
      <c r="W703" s="120">
        <f t="shared" si="400"/>
        <v>1.027652872</v>
      </c>
      <c r="X703" s="113">
        <f t="shared" si="413"/>
        <v>33.746226159999999</v>
      </c>
      <c r="Y703" s="113">
        <f t="shared" si="401"/>
        <v>0</v>
      </c>
      <c r="Z703" s="125" t="str">
        <f t="shared" si="410"/>
        <v>A+J=</v>
      </c>
      <c r="AA703" s="118">
        <f t="shared" si="411"/>
        <v>45313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402"/>
        <v>45365</v>
      </c>
      <c r="B704" s="113">
        <f t="shared" si="395"/>
        <v>1254.9592911500001</v>
      </c>
      <c r="C704" s="113">
        <f t="shared" si="408"/>
        <v>1116.6936172799999</v>
      </c>
      <c r="D704" s="114">
        <f t="shared" si="403"/>
        <v>6773.27</v>
      </c>
      <c r="E704" s="115">
        <f t="shared" si="417"/>
        <v>6801.72</v>
      </c>
      <c r="F704" s="116">
        <f t="shared" si="418"/>
        <v>45311</v>
      </c>
      <c r="G704" s="117">
        <f t="shared" si="396"/>
        <v>4.2003345503722755E-3</v>
      </c>
      <c r="H704" s="118">
        <f t="shared" si="409"/>
        <v>45371</v>
      </c>
      <c r="I704" s="118">
        <f t="shared" si="397"/>
        <v>45371</v>
      </c>
      <c r="J704" s="119">
        <f t="shared" si="404"/>
        <v>21</v>
      </c>
      <c r="K704" s="119">
        <f t="shared" si="419"/>
        <v>17</v>
      </c>
      <c r="L704" s="8">
        <f t="shared" si="405"/>
        <v>1.00339891</v>
      </c>
      <c r="M704" s="120">
        <f t="shared" si="420"/>
        <v>1.0056001299999999</v>
      </c>
      <c r="N704" s="120">
        <f t="shared" si="414"/>
        <v>1.0893413707931656</v>
      </c>
      <c r="O704" s="113">
        <f t="shared" si="416"/>
        <v>1.09304394</v>
      </c>
      <c r="P704" s="113">
        <f t="shared" si="398"/>
        <v>1220.5951912</v>
      </c>
      <c r="Q704" s="11">
        <f t="shared" si="412"/>
        <v>0</v>
      </c>
      <c r="R704" s="30">
        <f t="shared" si="406"/>
        <v>0</v>
      </c>
      <c r="S704" s="8">
        <f t="shared" si="399"/>
        <v>0</v>
      </c>
      <c r="T704" s="122">
        <f t="shared" si="407"/>
        <v>0.13059999999999999</v>
      </c>
      <c r="U704" s="121">
        <f t="shared" si="415"/>
        <v>57</v>
      </c>
      <c r="V704" s="121">
        <v>252</v>
      </c>
      <c r="W704" s="120">
        <f t="shared" si="400"/>
        <v>1.02815356</v>
      </c>
      <c r="X704" s="113">
        <f t="shared" si="413"/>
        <v>34.364099950000004</v>
      </c>
      <c r="Y704" s="113">
        <f t="shared" si="401"/>
        <v>0</v>
      </c>
      <c r="Z704" s="125" t="str">
        <f t="shared" si="410"/>
        <v>A+J=</v>
      </c>
      <c r="AA704" s="118">
        <f t="shared" si="411"/>
        <v>45313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2">
        <f t="shared" si="402"/>
        <v>45366</v>
      </c>
      <c r="B705" s="113">
        <f t="shared" si="395"/>
        <v>1255.8213491500001</v>
      </c>
      <c r="C705" s="113">
        <f t="shared" si="408"/>
        <v>1116.6936172799999</v>
      </c>
      <c r="D705" s="114">
        <f t="shared" si="403"/>
        <v>6773.27</v>
      </c>
      <c r="E705" s="115">
        <f t="shared" si="417"/>
        <v>6801.72</v>
      </c>
      <c r="F705" s="116">
        <f t="shared" si="418"/>
        <v>45311</v>
      </c>
      <c r="G705" s="117">
        <f t="shared" si="396"/>
        <v>4.2003345503722755E-3</v>
      </c>
      <c r="H705" s="118">
        <f t="shared" si="409"/>
        <v>45371</v>
      </c>
      <c r="I705" s="118">
        <f t="shared" si="397"/>
        <v>45371</v>
      </c>
      <c r="J705" s="119">
        <f t="shared" si="404"/>
        <v>21</v>
      </c>
      <c r="K705" s="119">
        <f t="shared" si="419"/>
        <v>18</v>
      </c>
      <c r="L705" s="8">
        <f t="shared" si="405"/>
        <v>1.0035992</v>
      </c>
      <c r="M705" s="120">
        <f t="shared" si="420"/>
        <v>1.0056001299999999</v>
      </c>
      <c r="N705" s="120">
        <f t="shared" si="414"/>
        <v>1.0893413707931656</v>
      </c>
      <c r="O705" s="113">
        <f t="shared" si="416"/>
        <v>1.0932621199999999</v>
      </c>
      <c r="P705" s="113">
        <f t="shared" si="398"/>
        <v>1220.83883141</v>
      </c>
      <c r="Q705" s="11">
        <f t="shared" si="412"/>
        <v>0</v>
      </c>
      <c r="R705" s="30">
        <f t="shared" si="406"/>
        <v>0</v>
      </c>
      <c r="S705" s="8">
        <f t="shared" si="399"/>
        <v>0</v>
      </c>
      <c r="T705" s="122">
        <f t="shared" si="407"/>
        <v>0.13059999999999999</v>
      </c>
      <c r="U705" s="121">
        <f t="shared" si="415"/>
        <v>58</v>
      </c>
      <c r="V705" s="121">
        <v>252</v>
      </c>
      <c r="W705" s="120">
        <f t="shared" si="400"/>
        <v>1.0286544929999999</v>
      </c>
      <c r="X705" s="113">
        <f t="shared" si="413"/>
        <v>34.982517739999999</v>
      </c>
      <c r="Y705" s="113">
        <f t="shared" si="401"/>
        <v>0</v>
      </c>
      <c r="Z705" s="125" t="str">
        <f t="shared" si="410"/>
        <v>A+J=</v>
      </c>
      <c r="AA705" s="118">
        <f t="shared" si="411"/>
        <v>45313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2">
        <f t="shared" si="402"/>
        <v>45367</v>
      </c>
      <c r="B706" s="113">
        <f t="shared" si="395"/>
        <v>1256.6840181600001</v>
      </c>
      <c r="C706" s="113">
        <f t="shared" si="408"/>
        <v>1116.6936172799999</v>
      </c>
      <c r="D706" s="114">
        <f t="shared" si="403"/>
        <v>6773.27</v>
      </c>
      <c r="E706" s="115">
        <f t="shared" si="417"/>
        <v>6801.72</v>
      </c>
      <c r="F706" s="116">
        <f t="shared" si="418"/>
        <v>45311</v>
      </c>
      <c r="G706" s="117">
        <f t="shared" si="396"/>
        <v>4.2003345503722755E-3</v>
      </c>
      <c r="H706" s="118">
        <f t="shared" si="409"/>
        <v>45371</v>
      </c>
      <c r="I706" s="118">
        <f t="shared" si="397"/>
        <v>45371</v>
      </c>
      <c r="J706" s="119">
        <f t="shared" si="404"/>
        <v>21</v>
      </c>
      <c r="K706" s="119">
        <f t="shared" si="419"/>
        <v>19</v>
      </c>
      <c r="L706" s="8">
        <f t="shared" si="405"/>
        <v>1.0037995399999999</v>
      </c>
      <c r="M706" s="120">
        <f t="shared" si="420"/>
        <v>1.0056001299999999</v>
      </c>
      <c r="N706" s="120">
        <f t="shared" si="414"/>
        <v>1.0893413707931656</v>
      </c>
      <c r="O706" s="113">
        <f t="shared" si="416"/>
        <v>1.09348036</v>
      </c>
      <c r="P706" s="113">
        <f t="shared" si="398"/>
        <v>1221.08253863</v>
      </c>
      <c r="Q706" s="11">
        <f t="shared" si="412"/>
        <v>0</v>
      </c>
      <c r="R706" s="30">
        <f t="shared" si="406"/>
        <v>0</v>
      </c>
      <c r="S706" s="8">
        <f t="shared" si="399"/>
        <v>0</v>
      </c>
      <c r="T706" s="122">
        <f t="shared" si="407"/>
        <v>0.13059999999999999</v>
      </c>
      <c r="U706" s="121">
        <f t="shared" si="415"/>
        <v>59</v>
      </c>
      <c r="V706" s="121">
        <v>252</v>
      </c>
      <c r="W706" s="120">
        <f t="shared" si="400"/>
        <v>1.02915567</v>
      </c>
      <c r="X706" s="113">
        <f t="shared" si="413"/>
        <v>35.601479529999999</v>
      </c>
      <c r="Y706" s="113">
        <f t="shared" si="401"/>
        <v>0</v>
      </c>
      <c r="Z706" s="125" t="str">
        <f t="shared" si="410"/>
        <v>A+J=</v>
      </c>
      <c r="AA706" s="118">
        <f t="shared" si="411"/>
        <v>45313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2">
        <f t="shared" si="402"/>
        <v>45368</v>
      </c>
      <c r="B707" s="113">
        <f t="shared" si="395"/>
        <v>1256.6840181600001</v>
      </c>
      <c r="C707" s="113">
        <f t="shared" si="408"/>
        <v>1116.6936172799999</v>
      </c>
      <c r="D707" s="114">
        <f t="shared" si="403"/>
        <v>6773.27</v>
      </c>
      <c r="E707" s="115">
        <f t="shared" si="417"/>
        <v>6801.72</v>
      </c>
      <c r="F707" s="116">
        <f t="shared" si="418"/>
        <v>45311</v>
      </c>
      <c r="G707" s="117">
        <f t="shared" si="396"/>
        <v>4.2003345503722755E-3</v>
      </c>
      <c r="H707" s="118">
        <f t="shared" si="409"/>
        <v>45371</v>
      </c>
      <c r="I707" s="118">
        <f t="shared" si="397"/>
        <v>45371</v>
      </c>
      <c r="J707" s="119">
        <f t="shared" si="404"/>
        <v>21</v>
      </c>
      <c r="K707" s="119">
        <f t="shared" si="419"/>
        <v>19</v>
      </c>
      <c r="L707" s="8">
        <f t="shared" si="405"/>
        <v>1.0037995399999999</v>
      </c>
      <c r="M707" s="120">
        <f t="shared" si="420"/>
        <v>1.0056001299999999</v>
      </c>
      <c r="N707" s="120">
        <f t="shared" si="414"/>
        <v>1.0893413707931656</v>
      </c>
      <c r="O707" s="113">
        <f t="shared" si="416"/>
        <v>1.09348036</v>
      </c>
      <c r="P707" s="113">
        <f t="shared" si="398"/>
        <v>1221.08253863</v>
      </c>
      <c r="Q707" s="11">
        <f t="shared" si="412"/>
        <v>0</v>
      </c>
      <c r="R707" s="30">
        <f t="shared" si="406"/>
        <v>0</v>
      </c>
      <c r="S707" s="8">
        <f t="shared" si="399"/>
        <v>0</v>
      </c>
      <c r="T707" s="122">
        <f t="shared" si="407"/>
        <v>0.13059999999999999</v>
      </c>
      <c r="U707" s="121">
        <f t="shared" si="415"/>
        <v>59</v>
      </c>
      <c r="V707" s="121">
        <v>252</v>
      </c>
      <c r="W707" s="120">
        <f t="shared" si="400"/>
        <v>1.02915567</v>
      </c>
      <c r="X707" s="113">
        <f t="shared" si="413"/>
        <v>35.601479529999999</v>
      </c>
      <c r="Y707" s="113">
        <f t="shared" si="401"/>
        <v>0</v>
      </c>
      <c r="Z707" s="125" t="str">
        <f t="shared" si="410"/>
        <v>A+J=</v>
      </c>
      <c r="AA707" s="118">
        <f t="shared" si="411"/>
        <v>45313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2">
        <f t="shared" si="402"/>
        <v>45369</v>
      </c>
      <c r="B708" s="113">
        <f t="shared" si="395"/>
        <v>1256.6840181600001</v>
      </c>
      <c r="C708" s="113">
        <f t="shared" si="408"/>
        <v>1116.6936172799999</v>
      </c>
      <c r="D708" s="114">
        <f t="shared" si="403"/>
        <v>6773.27</v>
      </c>
      <c r="E708" s="115">
        <f t="shared" si="417"/>
        <v>6801.72</v>
      </c>
      <c r="F708" s="116">
        <f t="shared" si="418"/>
        <v>45311</v>
      </c>
      <c r="G708" s="117">
        <f t="shared" si="396"/>
        <v>4.2003345503722755E-3</v>
      </c>
      <c r="H708" s="118">
        <f t="shared" si="409"/>
        <v>45371</v>
      </c>
      <c r="I708" s="118">
        <f t="shared" si="397"/>
        <v>45371</v>
      </c>
      <c r="J708" s="119">
        <f t="shared" si="404"/>
        <v>21</v>
      </c>
      <c r="K708" s="119">
        <f t="shared" si="419"/>
        <v>19</v>
      </c>
      <c r="L708" s="8">
        <f t="shared" si="405"/>
        <v>1.0037995399999999</v>
      </c>
      <c r="M708" s="120">
        <f t="shared" si="420"/>
        <v>1.0056001299999999</v>
      </c>
      <c r="N708" s="120">
        <f t="shared" si="414"/>
        <v>1.0893413707931656</v>
      </c>
      <c r="O708" s="113">
        <f t="shared" si="416"/>
        <v>1.09348036</v>
      </c>
      <c r="P708" s="113">
        <f t="shared" si="398"/>
        <v>1221.08253863</v>
      </c>
      <c r="Q708" s="11">
        <f t="shared" si="412"/>
        <v>0</v>
      </c>
      <c r="R708" s="30">
        <f t="shared" si="406"/>
        <v>0</v>
      </c>
      <c r="S708" s="8">
        <f t="shared" si="399"/>
        <v>0</v>
      </c>
      <c r="T708" s="122">
        <f t="shared" si="407"/>
        <v>0.13059999999999999</v>
      </c>
      <c r="U708" s="121">
        <f t="shared" si="415"/>
        <v>59</v>
      </c>
      <c r="V708" s="121">
        <v>252</v>
      </c>
      <c r="W708" s="120">
        <f t="shared" si="400"/>
        <v>1.02915567</v>
      </c>
      <c r="X708" s="113">
        <f t="shared" si="413"/>
        <v>35.601479529999999</v>
      </c>
      <c r="Y708" s="113">
        <f t="shared" si="401"/>
        <v>0</v>
      </c>
      <c r="Z708" s="125" t="str">
        <f t="shared" si="410"/>
        <v>A+J=</v>
      </c>
      <c r="AA708" s="118">
        <f t="shared" si="411"/>
        <v>45313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2">
        <f t="shared" si="402"/>
        <v>45370</v>
      </c>
      <c r="B709" s="113">
        <f t="shared" si="395"/>
        <v>1257.54726394</v>
      </c>
      <c r="C709" s="113">
        <f t="shared" si="408"/>
        <v>1116.6936172799999</v>
      </c>
      <c r="D709" s="114">
        <f t="shared" si="403"/>
        <v>6773.27</v>
      </c>
      <c r="E709" s="115">
        <f t="shared" si="417"/>
        <v>6801.72</v>
      </c>
      <c r="F709" s="116">
        <f t="shared" si="418"/>
        <v>45311</v>
      </c>
      <c r="G709" s="117">
        <f t="shared" si="396"/>
        <v>4.2003345503722755E-3</v>
      </c>
      <c r="H709" s="118">
        <f t="shared" si="409"/>
        <v>45371</v>
      </c>
      <c r="I709" s="118">
        <f t="shared" si="397"/>
        <v>45371</v>
      </c>
      <c r="J709" s="119">
        <f t="shared" si="404"/>
        <v>21</v>
      </c>
      <c r="K709" s="119">
        <f t="shared" si="419"/>
        <v>20</v>
      </c>
      <c r="L709" s="8">
        <f t="shared" si="405"/>
        <v>1.0039999100000001</v>
      </c>
      <c r="M709" s="120">
        <f t="shared" si="420"/>
        <v>1.0056001299999999</v>
      </c>
      <c r="N709" s="120">
        <f t="shared" si="414"/>
        <v>1.0893413707931656</v>
      </c>
      <c r="O709" s="113">
        <f t="shared" si="416"/>
        <v>1.09369863</v>
      </c>
      <c r="P709" s="113">
        <f t="shared" si="398"/>
        <v>1221.3262793399999</v>
      </c>
      <c r="Q709" s="11">
        <f t="shared" si="412"/>
        <v>0</v>
      </c>
      <c r="R709" s="30">
        <f t="shared" si="406"/>
        <v>0</v>
      </c>
      <c r="S709" s="8">
        <f t="shared" si="399"/>
        <v>0</v>
      </c>
      <c r="T709" s="122">
        <f t="shared" si="407"/>
        <v>0.13059999999999999</v>
      </c>
      <c r="U709" s="121">
        <f t="shared" si="415"/>
        <v>60</v>
      </c>
      <c r="V709" s="121">
        <v>252</v>
      </c>
      <c r="W709" s="120">
        <f t="shared" si="400"/>
        <v>1.029657091</v>
      </c>
      <c r="X709" s="113">
        <f t="shared" si="413"/>
        <v>36.220984600000001</v>
      </c>
      <c r="Y709" s="113">
        <f t="shared" si="401"/>
        <v>0</v>
      </c>
      <c r="Z709" s="125" t="str">
        <f t="shared" si="410"/>
        <v>A+J=</v>
      </c>
      <c r="AA709" s="118">
        <f t="shared" si="411"/>
        <v>45313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2">
        <f t="shared" si="402"/>
        <v>45371</v>
      </c>
      <c r="B710" s="113">
        <f t="shared" si="395"/>
        <v>1258.4111212500002</v>
      </c>
      <c r="C710" s="113">
        <f t="shared" si="408"/>
        <v>1116.6936172799999</v>
      </c>
      <c r="D710" s="114">
        <f t="shared" si="403"/>
        <v>6773.27</v>
      </c>
      <c r="E710" s="115">
        <f t="shared" si="417"/>
        <v>6801.72</v>
      </c>
      <c r="F710" s="116">
        <f t="shared" si="418"/>
        <v>45311</v>
      </c>
      <c r="G710" s="117">
        <f t="shared" si="396"/>
        <v>4.2003345503722755E-3</v>
      </c>
      <c r="H710" s="118">
        <f t="shared" si="409"/>
        <v>45404</v>
      </c>
      <c r="I710" s="118">
        <f t="shared" si="397"/>
        <v>45371</v>
      </c>
      <c r="J710" s="119">
        <f t="shared" si="404"/>
        <v>21</v>
      </c>
      <c r="K710" s="119">
        <f t="shared" si="419"/>
        <v>21</v>
      </c>
      <c r="L710" s="8">
        <f t="shared" si="405"/>
        <v>1.00420033</v>
      </c>
      <c r="M710" s="120">
        <f t="shared" si="420"/>
        <v>1.0056001299999999</v>
      </c>
      <c r="N710" s="120">
        <f t="shared" si="414"/>
        <v>1.0893413707931656</v>
      </c>
      <c r="O710" s="113">
        <f t="shared" si="416"/>
        <v>1.09391696</v>
      </c>
      <c r="P710" s="113">
        <f t="shared" si="398"/>
        <v>1221.5700870600001</v>
      </c>
      <c r="Q710" s="11">
        <f t="shared" si="412"/>
        <v>23</v>
      </c>
      <c r="R710" s="30">
        <f t="shared" si="406"/>
        <v>0</v>
      </c>
      <c r="S710" s="8">
        <f t="shared" si="399"/>
        <v>0</v>
      </c>
      <c r="T710" s="122">
        <f t="shared" si="407"/>
        <v>0.13059999999999999</v>
      </c>
      <c r="U710" s="121">
        <f t="shared" si="415"/>
        <v>61</v>
      </c>
      <c r="V710" s="121">
        <v>252</v>
      </c>
      <c r="W710" s="120">
        <f t="shared" si="400"/>
        <v>1.0301587560000001</v>
      </c>
      <c r="X710" s="113">
        <f t="shared" si="413"/>
        <v>36.841034190000002</v>
      </c>
      <c r="Y710" s="113">
        <f t="shared" si="401"/>
        <v>36.841034190000002</v>
      </c>
      <c r="Z710" s="125" t="str">
        <f t="shared" si="410"/>
        <v>A+J=</v>
      </c>
      <c r="AA710" s="118">
        <f t="shared" si="411"/>
        <v>45313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2">
        <f t="shared" si="402"/>
        <v>45372</v>
      </c>
      <c r="B711" s="113">
        <f t="shared" si="395"/>
        <v>1222.6244849300001</v>
      </c>
      <c r="C711" s="113">
        <f t="shared" si="408"/>
        <v>1116.6936172799999</v>
      </c>
      <c r="D711" s="114">
        <f t="shared" si="403"/>
        <v>6801.72</v>
      </c>
      <c r="E711" s="115">
        <f t="shared" si="417"/>
        <v>6858.17</v>
      </c>
      <c r="F711" s="116">
        <f t="shared" si="418"/>
        <v>45342</v>
      </c>
      <c r="G711" s="117">
        <f t="shared" si="396"/>
        <v>8.2993713354857501E-3</v>
      </c>
      <c r="H711" s="118">
        <f t="shared" si="409"/>
        <v>45404</v>
      </c>
      <c r="I711" s="118">
        <f t="shared" si="397"/>
        <v>45404</v>
      </c>
      <c r="J711" s="119">
        <f t="shared" si="404"/>
        <v>22</v>
      </c>
      <c r="K711" s="119">
        <f t="shared" si="419"/>
        <v>1</v>
      </c>
      <c r="L711" s="8">
        <f t="shared" si="405"/>
        <v>1.0003757499999999</v>
      </c>
      <c r="M711" s="120">
        <f t="shared" si="420"/>
        <v>1.00420033</v>
      </c>
      <c r="N711" s="120">
        <f t="shared" si="414"/>
        <v>1.0939169640331492</v>
      </c>
      <c r="O711" s="113">
        <f t="shared" si="416"/>
        <v>1.094328</v>
      </c>
      <c r="P711" s="113">
        <f t="shared" si="398"/>
        <v>1222.0290928100001</v>
      </c>
      <c r="Q711" s="11">
        <f t="shared" si="412"/>
        <v>0</v>
      </c>
      <c r="R711" s="30">
        <f t="shared" si="406"/>
        <v>0</v>
      </c>
      <c r="S711" s="8">
        <f t="shared" si="399"/>
        <v>0</v>
      </c>
      <c r="T711" s="122">
        <f t="shared" si="407"/>
        <v>0.13059999999999999</v>
      </c>
      <c r="U711" s="121">
        <f t="shared" si="415"/>
        <v>1</v>
      </c>
      <c r="V711" s="121">
        <v>252</v>
      </c>
      <c r="W711" s="120">
        <f t="shared" si="400"/>
        <v>1.000487216</v>
      </c>
      <c r="X711" s="113">
        <f t="shared" si="413"/>
        <v>0.59539211999999997</v>
      </c>
      <c r="Y711" s="113">
        <f t="shared" si="401"/>
        <v>0</v>
      </c>
      <c r="Z711" s="125" t="str">
        <f t="shared" si="410"/>
        <v>A+J=</v>
      </c>
      <c r="AA711" s="118">
        <f t="shared" si="411"/>
        <v>45404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402"/>
        <v>45373</v>
      </c>
      <c r="B712" s="113">
        <f t="shared" si="395"/>
        <v>1223.6797986400002</v>
      </c>
      <c r="C712" s="113">
        <f t="shared" si="408"/>
        <v>1116.6936172799999</v>
      </c>
      <c r="D712" s="114">
        <f t="shared" si="403"/>
        <v>6801.72</v>
      </c>
      <c r="E712" s="115">
        <f t="shared" si="417"/>
        <v>6858.17</v>
      </c>
      <c r="F712" s="116">
        <f t="shared" si="418"/>
        <v>45342</v>
      </c>
      <c r="G712" s="117">
        <f t="shared" si="396"/>
        <v>8.2993713354857501E-3</v>
      </c>
      <c r="H712" s="118">
        <f t="shared" si="409"/>
        <v>45404</v>
      </c>
      <c r="I712" s="118">
        <f t="shared" si="397"/>
        <v>45404</v>
      </c>
      <c r="J712" s="119">
        <f t="shared" si="404"/>
        <v>22</v>
      </c>
      <c r="K712" s="119">
        <f t="shared" si="419"/>
        <v>2</v>
      </c>
      <c r="L712" s="8">
        <f t="shared" si="405"/>
        <v>1.00075165</v>
      </c>
      <c r="M712" s="120">
        <f t="shared" si="420"/>
        <v>1.00420033</v>
      </c>
      <c r="N712" s="120">
        <f t="shared" si="414"/>
        <v>1.0939169640331492</v>
      </c>
      <c r="O712" s="113">
        <f t="shared" si="416"/>
        <v>1.0947392</v>
      </c>
      <c r="P712" s="113">
        <f t="shared" si="398"/>
        <v>1222.4882772200001</v>
      </c>
      <c r="Q712" s="11">
        <f t="shared" si="412"/>
        <v>0</v>
      </c>
      <c r="R712" s="30">
        <f t="shared" si="406"/>
        <v>0</v>
      </c>
      <c r="S712" s="8">
        <f t="shared" si="399"/>
        <v>0</v>
      </c>
      <c r="T712" s="122">
        <f t="shared" si="407"/>
        <v>0.13059999999999999</v>
      </c>
      <c r="U712" s="121">
        <f t="shared" si="415"/>
        <v>2</v>
      </c>
      <c r="V712" s="121">
        <v>252</v>
      </c>
      <c r="W712" s="120">
        <f t="shared" si="400"/>
        <v>1.0009746690000001</v>
      </c>
      <c r="X712" s="113">
        <f t="shared" si="413"/>
        <v>1.1915214199999999</v>
      </c>
      <c r="Y712" s="113">
        <f t="shared" si="401"/>
        <v>0</v>
      </c>
      <c r="Z712" s="125" t="str">
        <f t="shared" si="410"/>
        <v>A+J=</v>
      </c>
      <c r="AA712" s="118">
        <f t="shared" si="411"/>
        <v>45404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402"/>
        <v>45374</v>
      </c>
      <c r="B713" s="113">
        <f t="shared" si="395"/>
        <v>1224.7360287900001</v>
      </c>
      <c r="C713" s="113">
        <f t="shared" si="408"/>
        <v>1116.6936172799999</v>
      </c>
      <c r="D713" s="114">
        <f t="shared" si="403"/>
        <v>6801.72</v>
      </c>
      <c r="E713" s="115">
        <f t="shared" si="417"/>
        <v>6858.17</v>
      </c>
      <c r="F713" s="116">
        <f t="shared" si="418"/>
        <v>45342</v>
      </c>
      <c r="G713" s="117">
        <f t="shared" si="396"/>
        <v>8.2993713354857501E-3</v>
      </c>
      <c r="H713" s="118">
        <f t="shared" si="409"/>
        <v>45404</v>
      </c>
      <c r="I713" s="118">
        <f t="shared" si="397"/>
        <v>45404</v>
      </c>
      <c r="J713" s="119">
        <f t="shared" si="404"/>
        <v>22</v>
      </c>
      <c r="K713" s="119">
        <f t="shared" si="419"/>
        <v>3</v>
      </c>
      <c r="L713" s="8">
        <f t="shared" si="405"/>
        <v>1.0011276899999999</v>
      </c>
      <c r="M713" s="120">
        <f t="shared" si="420"/>
        <v>1.00420033</v>
      </c>
      <c r="N713" s="120">
        <f t="shared" si="414"/>
        <v>1.0939169640331492</v>
      </c>
      <c r="O713" s="113">
        <f t="shared" si="416"/>
        <v>1.09515056</v>
      </c>
      <c r="P713" s="113">
        <f t="shared" si="398"/>
        <v>1222.94764031</v>
      </c>
      <c r="Q713" s="11">
        <f t="shared" si="412"/>
        <v>0</v>
      </c>
      <c r="R713" s="30">
        <f t="shared" si="406"/>
        <v>0</v>
      </c>
      <c r="S713" s="8">
        <f t="shared" si="399"/>
        <v>0</v>
      </c>
      <c r="T713" s="122">
        <f t="shared" si="407"/>
        <v>0.13059999999999999</v>
      </c>
      <c r="U713" s="121">
        <f t="shared" si="415"/>
        <v>3</v>
      </c>
      <c r="V713" s="121">
        <v>252</v>
      </c>
      <c r="W713" s="120">
        <f t="shared" si="400"/>
        <v>1.001462359</v>
      </c>
      <c r="X713" s="113">
        <f t="shared" si="413"/>
        <v>1.7883884800000001</v>
      </c>
      <c r="Y713" s="113">
        <f t="shared" si="401"/>
        <v>0</v>
      </c>
      <c r="Z713" s="125" t="str">
        <f t="shared" si="410"/>
        <v>A+J=</v>
      </c>
      <c r="AA713" s="118">
        <f t="shared" si="411"/>
        <v>45404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402"/>
        <v>45375</v>
      </c>
      <c r="B714" s="113">
        <f t="shared" ref="B714:B777" si="421">(P714+X714)</f>
        <v>1224.7360287900001</v>
      </c>
      <c r="C714" s="113">
        <f t="shared" si="408"/>
        <v>1116.6936172799999</v>
      </c>
      <c r="D714" s="114">
        <f t="shared" si="403"/>
        <v>6801.72</v>
      </c>
      <c r="E714" s="115">
        <f t="shared" si="417"/>
        <v>6858.17</v>
      </c>
      <c r="F714" s="116">
        <f t="shared" si="418"/>
        <v>45342</v>
      </c>
      <c r="G714" s="117">
        <f t="shared" ref="G714:G777" si="422">(E714/D714)-1</f>
        <v>8.2993713354857501E-3</v>
      </c>
      <c r="H714" s="118">
        <f t="shared" si="409"/>
        <v>45404</v>
      </c>
      <c r="I714" s="118">
        <f t="shared" ref="I714:I777" si="423">IF(A714&gt;I713,H714,I713)</f>
        <v>45404</v>
      </c>
      <c r="J714" s="119">
        <f t="shared" si="404"/>
        <v>22</v>
      </c>
      <c r="K714" s="119">
        <f t="shared" si="419"/>
        <v>3</v>
      </c>
      <c r="L714" s="8">
        <f t="shared" si="405"/>
        <v>1.0011276899999999</v>
      </c>
      <c r="M714" s="120">
        <f t="shared" si="420"/>
        <v>1.00420033</v>
      </c>
      <c r="N714" s="120">
        <f t="shared" si="414"/>
        <v>1.0939169640331492</v>
      </c>
      <c r="O714" s="113">
        <f t="shared" si="416"/>
        <v>1.09515056</v>
      </c>
      <c r="P714" s="113">
        <f t="shared" ref="P714:P777" si="424">TRUNC(C714*O714,8)</f>
        <v>1222.94764031</v>
      </c>
      <c r="Q714" s="11">
        <f t="shared" si="412"/>
        <v>0</v>
      </c>
      <c r="R714" s="30">
        <f t="shared" si="406"/>
        <v>0</v>
      </c>
      <c r="S714" s="8">
        <f t="shared" ref="S714:S777" si="425">IF(R714&gt;0,TRUNC(R714*P714,8),0)</f>
        <v>0</v>
      </c>
      <c r="T714" s="122">
        <f t="shared" si="407"/>
        <v>0.13059999999999999</v>
      </c>
      <c r="U714" s="121">
        <f t="shared" si="415"/>
        <v>3</v>
      </c>
      <c r="V714" s="121">
        <v>252</v>
      </c>
      <c r="W714" s="120">
        <f t="shared" ref="W714:W777" si="426">ROUND((1+T714)^TRUNC((U714/V714),9),9)</f>
        <v>1.001462359</v>
      </c>
      <c r="X714" s="113">
        <f t="shared" si="413"/>
        <v>1.7883884800000001</v>
      </c>
      <c r="Y714" s="113">
        <f t="shared" ref="Y714:Y777" si="427">IF(Q714&gt;0,S714+X714,0)</f>
        <v>0</v>
      </c>
      <c r="Z714" s="125" t="str">
        <f t="shared" si="410"/>
        <v>A+J=</v>
      </c>
      <c r="AA714" s="118">
        <f t="shared" si="411"/>
        <v>45404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2">
        <f t="shared" ref="A715:A778" si="428">(A714+1)</f>
        <v>45376</v>
      </c>
      <c r="B715" s="113">
        <f t="shared" si="421"/>
        <v>1224.7360287900001</v>
      </c>
      <c r="C715" s="113">
        <f t="shared" si="408"/>
        <v>1116.6936172799999</v>
      </c>
      <c r="D715" s="114">
        <f t="shared" ref="D715:D778" si="429">IF(E715=E714,D714,E714)</f>
        <v>6801.72</v>
      </c>
      <c r="E715" s="115">
        <f t="shared" si="417"/>
        <v>6858.17</v>
      </c>
      <c r="F715" s="116">
        <f t="shared" si="418"/>
        <v>45342</v>
      </c>
      <c r="G715" s="117">
        <f t="shared" si="422"/>
        <v>8.2993713354857501E-3</v>
      </c>
      <c r="H715" s="118">
        <f t="shared" si="409"/>
        <v>45404</v>
      </c>
      <c r="I715" s="118">
        <f t="shared" si="423"/>
        <v>45404</v>
      </c>
      <c r="J715" s="119">
        <f t="shared" ref="J715:J778" si="430">IF(I715=I714,J714,NETWORKDAYS(I714,I715,$AD$176:$AD$502)-1)</f>
        <v>22</v>
      </c>
      <c r="K715" s="119">
        <f t="shared" si="419"/>
        <v>3</v>
      </c>
      <c r="L715" s="8">
        <f t="shared" ref="L715:L778" si="431">IF(E715&lt;D715,1,TRUNC((E715/D715)^TRUNC((K715/J715),9),8))</f>
        <v>1.0011276899999999</v>
      </c>
      <c r="M715" s="120">
        <f t="shared" si="420"/>
        <v>1.00420033</v>
      </c>
      <c r="N715" s="120">
        <f t="shared" si="414"/>
        <v>1.0939169640331492</v>
      </c>
      <c r="O715" s="113">
        <f t="shared" si="416"/>
        <v>1.09515056</v>
      </c>
      <c r="P715" s="113">
        <f t="shared" si="424"/>
        <v>1222.94764031</v>
      </c>
      <c r="Q715" s="11">
        <f t="shared" si="412"/>
        <v>0</v>
      </c>
      <c r="R715" s="30">
        <f t="shared" ref="R715:R778" si="432">IF(Q715&gt;0,VLOOKUP($A715,$AD$10:$AI$170,6),0)</f>
        <v>0</v>
      </c>
      <c r="S715" s="8">
        <f t="shared" si="425"/>
        <v>0</v>
      </c>
      <c r="T715" s="122">
        <f t="shared" ref="T715:T778" si="433">(T714)</f>
        <v>0.13059999999999999</v>
      </c>
      <c r="U715" s="121">
        <f t="shared" si="415"/>
        <v>3</v>
      </c>
      <c r="V715" s="121">
        <v>252</v>
      </c>
      <c r="W715" s="120">
        <f t="shared" si="426"/>
        <v>1.001462359</v>
      </c>
      <c r="X715" s="113">
        <f t="shared" si="413"/>
        <v>1.7883884800000001</v>
      </c>
      <c r="Y715" s="113">
        <f t="shared" si="427"/>
        <v>0</v>
      </c>
      <c r="Z715" s="125" t="str">
        <f t="shared" si="410"/>
        <v>A+J=</v>
      </c>
      <c r="AA715" s="118">
        <f t="shared" si="411"/>
        <v>45404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2">
        <f t="shared" si="428"/>
        <v>45377</v>
      </c>
      <c r="B716" s="113">
        <f t="shared" si="421"/>
        <v>1225.79316722</v>
      </c>
      <c r="C716" s="113">
        <f t="shared" ref="C716:C779" si="434">TRUNC(IF(Q715&gt;0,VLOOKUP(A715,$AD$12:$AE$170,2),C715),8)</f>
        <v>1116.6936172799999</v>
      </c>
      <c r="D716" s="114">
        <f t="shared" si="429"/>
        <v>6801.72</v>
      </c>
      <c r="E716" s="115">
        <f t="shared" si="417"/>
        <v>6858.17</v>
      </c>
      <c r="F716" s="116">
        <f t="shared" si="418"/>
        <v>45342</v>
      </c>
      <c r="G716" s="117">
        <f t="shared" si="422"/>
        <v>8.2993713354857501E-3</v>
      </c>
      <c r="H716" s="118">
        <f t="shared" ref="H716:H779" si="435">IF(DAY(A716)=H$9,VLOOKUP(A716,AH$118:AN$450,4),H715)</f>
        <v>45404</v>
      </c>
      <c r="I716" s="118">
        <f t="shared" si="423"/>
        <v>45404</v>
      </c>
      <c r="J716" s="119">
        <f t="shared" si="430"/>
        <v>22</v>
      </c>
      <c r="K716" s="119">
        <f t="shared" si="419"/>
        <v>4</v>
      </c>
      <c r="L716" s="8">
        <f t="shared" si="431"/>
        <v>1.0015038700000001</v>
      </c>
      <c r="M716" s="120">
        <f t="shared" si="420"/>
        <v>1.00420033</v>
      </c>
      <c r="N716" s="120">
        <f t="shared" si="414"/>
        <v>1.0939169640331492</v>
      </c>
      <c r="O716" s="113">
        <f t="shared" si="416"/>
        <v>1.0955620699999999</v>
      </c>
      <c r="P716" s="113">
        <f t="shared" si="424"/>
        <v>1223.4071709</v>
      </c>
      <c r="Q716" s="11">
        <f t="shared" ref="Q716:Q779" si="436">IF(VLOOKUP(A716,AD$10:AK$170,8)=VLOOKUP(A715,AD$10:AK$170,8),0,VLOOKUP(A716,AD$10:AK$170,8))</f>
        <v>0</v>
      </c>
      <c r="R716" s="30">
        <f t="shared" si="432"/>
        <v>0</v>
      </c>
      <c r="S716" s="8">
        <f t="shared" si="425"/>
        <v>0</v>
      </c>
      <c r="T716" s="122">
        <f t="shared" si="433"/>
        <v>0.13059999999999999</v>
      </c>
      <c r="U716" s="121">
        <f t="shared" si="415"/>
        <v>4</v>
      </c>
      <c r="V716" s="121">
        <v>252</v>
      </c>
      <c r="W716" s="120">
        <f t="shared" si="426"/>
        <v>1.001950288</v>
      </c>
      <c r="X716" s="113">
        <f t="shared" si="413"/>
        <v>2.3859963199999998</v>
      </c>
      <c r="Y716" s="113">
        <f t="shared" si="427"/>
        <v>0</v>
      </c>
      <c r="Z716" s="125" t="str">
        <f t="shared" ref="Z716:Z779" si="437">IF($Q715&gt;0,VLOOKUP($A715,$AD$10:$AM$170,9),Z715)</f>
        <v>A+J=</v>
      </c>
      <c r="AA716" s="118">
        <f t="shared" ref="AA716:AA779" si="438">IF($Q715&gt;0,VLOOKUP($A715,$AD$10:$AM$170,10),AA715)</f>
        <v>45404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2">
        <f t="shared" si="428"/>
        <v>45378</v>
      </c>
      <c r="B717" s="113">
        <f t="shared" si="421"/>
        <v>1226.8512232399999</v>
      </c>
      <c r="C717" s="113">
        <f t="shared" si="434"/>
        <v>1116.6936172799999</v>
      </c>
      <c r="D717" s="114">
        <f t="shared" si="429"/>
        <v>6801.72</v>
      </c>
      <c r="E717" s="115">
        <f t="shared" si="417"/>
        <v>6858.17</v>
      </c>
      <c r="F717" s="116">
        <f t="shared" si="418"/>
        <v>45342</v>
      </c>
      <c r="G717" s="117">
        <f t="shared" si="422"/>
        <v>8.2993713354857501E-3</v>
      </c>
      <c r="H717" s="118">
        <f t="shared" si="435"/>
        <v>45404</v>
      </c>
      <c r="I717" s="118">
        <f t="shared" si="423"/>
        <v>45404</v>
      </c>
      <c r="J717" s="119">
        <f t="shared" si="430"/>
        <v>22</v>
      </c>
      <c r="K717" s="119">
        <f t="shared" si="419"/>
        <v>5</v>
      </c>
      <c r="L717" s="8">
        <f t="shared" si="431"/>
        <v>1.0018802</v>
      </c>
      <c r="M717" s="120">
        <f t="shared" si="420"/>
        <v>1.00420033</v>
      </c>
      <c r="N717" s="120">
        <f t="shared" si="414"/>
        <v>1.0939169640331492</v>
      </c>
      <c r="O717" s="113">
        <f t="shared" si="416"/>
        <v>1.09597374</v>
      </c>
      <c r="P717" s="113">
        <f t="shared" si="424"/>
        <v>1223.8668801599999</v>
      </c>
      <c r="Q717" s="11">
        <f t="shared" si="436"/>
        <v>0</v>
      </c>
      <c r="R717" s="30">
        <f t="shared" si="432"/>
        <v>0</v>
      </c>
      <c r="S717" s="8">
        <f t="shared" si="425"/>
        <v>0</v>
      </c>
      <c r="T717" s="122">
        <f t="shared" si="433"/>
        <v>0.13059999999999999</v>
      </c>
      <c r="U717" s="121">
        <f t="shared" si="415"/>
        <v>5</v>
      </c>
      <c r="V717" s="121">
        <v>252</v>
      </c>
      <c r="W717" s="120">
        <f t="shared" si="426"/>
        <v>1.002438454</v>
      </c>
      <c r="X717" s="113">
        <f t="shared" si="413"/>
        <v>2.9843430799999999</v>
      </c>
      <c r="Y717" s="113">
        <f t="shared" si="427"/>
        <v>0</v>
      </c>
      <c r="Z717" s="125" t="str">
        <f t="shared" si="437"/>
        <v>A+J=</v>
      </c>
      <c r="AA717" s="118">
        <f t="shared" si="438"/>
        <v>45404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2">
        <f t="shared" si="428"/>
        <v>45379</v>
      </c>
      <c r="B718" s="113">
        <f t="shared" si="421"/>
        <v>1227.9101862499999</v>
      </c>
      <c r="C718" s="113">
        <f t="shared" si="434"/>
        <v>1116.6936172799999</v>
      </c>
      <c r="D718" s="114">
        <f t="shared" si="429"/>
        <v>6801.72</v>
      </c>
      <c r="E718" s="115">
        <f t="shared" si="417"/>
        <v>6858.17</v>
      </c>
      <c r="F718" s="116">
        <f t="shared" si="418"/>
        <v>45342</v>
      </c>
      <c r="G718" s="117">
        <f t="shared" si="422"/>
        <v>8.2993713354857501E-3</v>
      </c>
      <c r="H718" s="118">
        <f t="shared" si="435"/>
        <v>45404</v>
      </c>
      <c r="I718" s="118">
        <f t="shared" si="423"/>
        <v>45404</v>
      </c>
      <c r="J718" s="119">
        <f t="shared" si="430"/>
        <v>22</v>
      </c>
      <c r="K718" s="119">
        <f t="shared" si="419"/>
        <v>6</v>
      </c>
      <c r="L718" s="8">
        <f t="shared" si="431"/>
        <v>1.00225666</v>
      </c>
      <c r="M718" s="120">
        <f t="shared" si="420"/>
        <v>1.00420033</v>
      </c>
      <c r="N718" s="120">
        <f t="shared" si="414"/>
        <v>1.0939169640331492</v>
      </c>
      <c r="O718" s="113">
        <f t="shared" si="416"/>
        <v>1.0963855600000001</v>
      </c>
      <c r="P718" s="113">
        <f t="shared" si="424"/>
        <v>1224.32675692</v>
      </c>
      <c r="Q718" s="11">
        <f t="shared" si="436"/>
        <v>0</v>
      </c>
      <c r="R718" s="30">
        <f t="shared" si="432"/>
        <v>0</v>
      </c>
      <c r="S718" s="8">
        <f t="shared" si="425"/>
        <v>0</v>
      </c>
      <c r="T718" s="122">
        <f t="shared" si="433"/>
        <v>0.13059999999999999</v>
      </c>
      <c r="U718" s="121">
        <f t="shared" si="415"/>
        <v>6</v>
      </c>
      <c r="V718" s="121">
        <v>252</v>
      </c>
      <c r="W718" s="120">
        <f t="shared" si="426"/>
        <v>1.0029268570000001</v>
      </c>
      <c r="X718" s="113">
        <f t="shared" si="413"/>
        <v>3.58342933</v>
      </c>
      <c r="Y718" s="113">
        <f t="shared" si="427"/>
        <v>0</v>
      </c>
      <c r="Z718" s="125" t="str">
        <f t="shared" si="437"/>
        <v>A+J=</v>
      </c>
      <c r="AA718" s="118">
        <f t="shared" si="438"/>
        <v>45404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2">
        <f t="shared" si="428"/>
        <v>45380</v>
      </c>
      <c r="B719" s="113">
        <f t="shared" si="421"/>
        <v>1228.9700704900001</v>
      </c>
      <c r="C719" s="113">
        <f t="shared" si="434"/>
        <v>1116.6936172799999</v>
      </c>
      <c r="D719" s="114">
        <f t="shared" si="429"/>
        <v>6801.72</v>
      </c>
      <c r="E719" s="115">
        <f t="shared" si="417"/>
        <v>6858.17</v>
      </c>
      <c r="F719" s="116">
        <f t="shared" si="418"/>
        <v>45342</v>
      </c>
      <c r="G719" s="117">
        <f t="shared" si="422"/>
        <v>8.2993713354857501E-3</v>
      </c>
      <c r="H719" s="118">
        <f t="shared" si="435"/>
        <v>45404</v>
      </c>
      <c r="I719" s="118">
        <f t="shared" si="423"/>
        <v>45404</v>
      </c>
      <c r="J719" s="119">
        <f t="shared" si="430"/>
        <v>22</v>
      </c>
      <c r="K719" s="119">
        <f t="shared" si="419"/>
        <v>7</v>
      </c>
      <c r="L719" s="8">
        <f t="shared" si="431"/>
        <v>1.00263327</v>
      </c>
      <c r="M719" s="120">
        <f t="shared" si="420"/>
        <v>1.00420033</v>
      </c>
      <c r="N719" s="120">
        <f t="shared" si="414"/>
        <v>1.0939169640331492</v>
      </c>
      <c r="O719" s="113">
        <f t="shared" si="416"/>
        <v>1.0967975400000001</v>
      </c>
      <c r="P719" s="113">
        <f t="shared" si="424"/>
        <v>1224.7868123600001</v>
      </c>
      <c r="Q719" s="11">
        <f t="shared" si="436"/>
        <v>0</v>
      </c>
      <c r="R719" s="30">
        <f t="shared" si="432"/>
        <v>0</v>
      </c>
      <c r="S719" s="8">
        <f t="shared" si="425"/>
        <v>0</v>
      </c>
      <c r="T719" s="122">
        <f t="shared" si="433"/>
        <v>0.13059999999999999</v>
      </c>
      <c r="U719" s="121">
        <f t="shared" si="415"/>
        <v>7</v>
      </c>
      <c r="V719" s="121">
        <v>252</v>
      </c>
      <c r="W719" s="120">
        <f t="shared" si="426"/>
        <v>1.0034154989999999</v>
      </c>
      <c r="X719" s="113">
        <f t="shared" si="413"/>
        <v>4.1832581299999996</v>
      </c>
      <c r="Y719" s="113">
        <f t="shared" si="427"/>
        <v>0</v>
      </c>
      <c r="Z719" s="125" t="str">
        <f t="shared" si="437"/>
        <v>A+J=</v>
      </c>
      <c r="AA719" s="118">
        <f t="shared" si="438"/>
        <v>45404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28"/>
        <v>45381</v>
      </c>
      <c r="B720" s="113">
        <f t="shared" si="421"/>
        <v>1228.9700704900001</v>
      </c>
      <c r="C720" s="113">
        <f t="shared" si="434"/>
        <v>1116.6936172799999</v>
      </c>
      <c r="D720" s="114">
        <f t="shared" si="429"/>
        <v>6801.72</v>
      </c>
      <c r="E720" s="115">
        <f t="shared" si="417"/>
        <v>6858.17</v>
      </c>
      <c r="F720" s="116">
        <f t="shared" si="418"/>
        <v>45342</v>
      </c>
      <c r="G720" s="117">
        <f t="shared" si="422"/>
        <v>8.2993713354857501E-3</v>
      </c>
      <c r="H720" s="118">
        <f t="shared" si="435"/>
        <v>45404</v>
      </c>
      <c r="I720" s="118">
        <f t="shared" si="423"/>
        <v>45404</v>
      </c>
      <c r="J720" s="119">
        <f t="shared" si="430"/>
        <v>22</v>
      </c>
      <c r="K720" s="119">
        <f t="shared" si="419"/>
        <v>7</v>
      </c>
      <c r="L720" s="8">
        <f t="shared" si="431"/>
        <v>1.00263327</v>
      </c>
      <c r="M720" s="120">
        <f t="shared" si="420"/>
        <v>1.00420033</v>
      </c>
      <c r="N720" s="120">
        <f t="shared" si="414"/>
        <v>1.0939169640331492</v>
      </c>
      <c r="O720" s="113">
        <f t="shared" si="416"/>
        <v>1.0967975400000001</v>
      </c>
      <c r="P720" s="113">
        <f t="shared" si="424"/>
        <v>1224.7868123600001</v>
      </c>
      <c r="Q720" s="11">
        <f t="shared" si="436"/>
        <v>0</v>
      </c>
      <c r="R720" s="30">
        <f t="shared" si="432"/>
        <v>0</v>
      </c>
      <c r="S720" s="8">
        <f t="shared" si="425"/>
        <v>0</v>
      </c>
      <c r="T720" s="122">
        <f t="shared" si="433"/>
        <v>0.13059999999999999</v>
      </c>
      <c r="U720" s="121">
        <f t="shared" si="415"/>
        <v>7</v>
      </c>
      <c r="V720" s="121">
        <v>252</v>
      </c>
      <c r="W720" s="120">
        <f t="shared" si="426"/>
        <v>1.0034154989999999</v>
      </c>
      <c r="X720" s="113">
        <f t="shared" si="413"/>
        <v>4.1832581299999996</v>
      </c>
      <c r="Y720" s="113">
        <f t="shared" si="427"/>
        <v>0</v>
      </c>
      <c r="Z720" s="125" t="str">
        <f t="shared" si="437"/>
        <v>A+J=</v>
      </c>
      <c r="AA720" s="118">
        <f t="shared" si="438"/>
        <v>45404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28"/>
        <v>45382</v>
      </c>
      <c r="B721" s="113">
        <f t="shared" si="421"/>
        <v>1228.9700704900001</v>
      </c>
      <c r="C721" s="113">
        <f t="shared" si="434"/>
        <v>1116.6936172799999</v>
      </c>
      <c r="D721" s="114">
        <f t="shared" si="429"/>
        <v>6801.72</v>
      </c>
      <c r="E721" s="115">
        <f t="shared" si="417"/>
        <v>6858.17</v>
      </c>
      <c r="F721" s="116">
        <f t="shared" si="418"/>
        <v>45342</v>
      </c>
      <c r="G721" s="117">
        <f t="shared" si="422"/>
        <v>8.2993713354857501E-3</v>
      </c>
      <c r="H721" s="118">
        <f t="shared" si="435"/>
        <v>45404</v>
      </c>
      <c r="I721" s="118">
        <f t="shared" si="423"/>
        <v>45404</v>
      </c>
      <c r="J721" s="119">
        <f t="shared" si="430"/>
        <v>22</v>
      </c>
      <c r="K721" s="119">
        <f t="shared" si="419"/>
        <v>7</v>
      </c>
      <c r="L721" s="8">
        <f t="shared" si="431"/>
        <v>1.00263327</v>
      </c>
      <c r="M721" s="120">
        <f t="shared" si="420"/>
        <v>1.00420033</v>
      </c>
      <c r="N721" s="120">
        <f t="shared" si="414"/>
        <v>1.0939169640331492</v>
      </c>
      <c r="O721" s="113">
        <f t="shared" si="416"/>
        <v>1.0967975400000001</v>
      </c>
      <c r="P721" s="113">
        <f t="shared" si="424"/>
        <v>1224.7868123600001</v>
      </c>
      <c r="Q721" s="11">
        <f t="shared" si="436"/>
        <v>0</v>
      </c>
      <c r="R721" s="30">
        <f t="shared" si="432"/>
        <v>0</v>
      </c>
      <c r="S721" s="8">
        <f t="shared" si="425"/>
        <v>0</v>
      </c>
      <c r="T721" s="122">
        <f t="shared" si="433"/>
        <v>0.13059999999999999</v>
      </c>
      <c r="U721" s="121">
        <f t="shared" si="415"/>
        <v>7</v>
      </c>
      <c r="V721" s="121">
        <v>252</v>
      </c>
      <c r="W721" s="120">
        <f t="shared" si="426"/>
        <v>1.0034154989999999</v>
      </c>
      <c r="X721" s="113">
        <f t="shared" si="413"/>
        <v>4.1832581299999996</v>
      </c>
      <c r="Y721" s="113">
        <f t="shared" si="427"/>
        <v>0</v>
      </c>
      <c r="Z721" s="125" t="str">
        <f t="shared" si="437"/>
        <v>A+J=</v>
      </c>
      <c r="AA721" s="118">
        <f t="shared" si="438"/>
        <v>45404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28"/>
        <v>45383</v>
      </c>
      <c r="B722" s="113">
        <f t="shared" si="421"/>
        <v>1228.9700704900001</v>
      </c>
      <c r="C722" s="113">
        <f t="shared" si="434"/>
        <v>1116.6936172799999</v>
      </c>
      <c r="D722" s="114">
        <f t="shared" si="429"/>
        <v>6801.72</v>
      </c>
      <c r="E722" s="115">
        <f t="shared" si="417"/>
        <v>6858.17</v>
      </c>
      <c r="F722" s="116">
        <f t="shared" si="418"/>
        <v>45342</v>
      </c>
      <c r="G722" s="117">
        <f t="shared" si="422"/>
        <v>8.2993713354857501E-3</v>
      </c>
      <c r="H722" s="118">
        <f t="shared" si="435"/>
        <v>45404</v>
      </c>
      <c r="I722" s="118">
        <f t="shared" si="423"/>
        <v>45404</v>
      </c>
      <c r="J722" s="119">
        <f t="shared" si="430"/>
        <v>22</v>
      </c>
      <c r="K722" s="119">
        <f t="shared" si="419"/>
        <v>7</v>
      </c>
      <c r="L722" s="8">
        <f t="shared" si="431"/>
        <v>1.00263327</v>
      </c>
      <c r="M722" s="120">
        <f t="shared" si="420"/>
        <v>1.00420033</v>
      </c>
      <c r="N722" s="120">
        <f t="shared" si="414"/>
        <v>1.0939169640331492</v>
      </c>
      <c r="O722" s="113">
        <f t="shared" si="416"/>
        <v>1.0967975400000001</v>
      </c>
      <c r="P722" s="113">
        <f t="shared" si="424"/>
        <v>1224.7868123600001</v>
      </c>
      <c r="Q722" s="11">
        <f t="shared" si="436"/>
        <v>0</v>
      </c>
      <c r="R722" s="30">
        <f t="shared" si="432"/>
        <v>0</v>
      </c>
      <c r="S722" s="8">
        <f t="shared" si="425"/>
        <v>0</v>
      </c>
      <c r="T722" s="122">
        <f t="shared" si="433"/>
        <v>0.13059999999999999</v>
      </c>
      <c r="U722" s="121">
        <f t="shared" si="415"/>
        <v>7</v>
      </c>
      <c r="V722" s="121">
        <v>252</v>
      </c>
      <c r="W722" s="120">
        <f t="shared" si="426"/>
        <v>1.0034154989999999</v>
      </c>
      <c r="X722" s="113">
        <f t="shared" si="413"/>
        <v>4.1832581299999996</v>
      </c>
      <c r="Y722" s="113">
        <f t="shared" si="427"/>
        <v>0</v>
      </c>
      <c r="Z722" s="125" t="str">
        <f t="shared" si="437"/>
        <v>A+J=</v>
      </c>
      <c r="AA722" s="118">
        <f t="shared" si="438"/>
        <v>45404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28"/>
        <v>45384</v>
      </c>
      <c r="B723" s="113">
        <f t="shared" si="421"/>
        <v>1230.0308528800001</v>
      </c>
      <c r="C723" s="113">
        <f t="shared" si="434"/>
        <v>1116.6936172799999</v>
      </c>
      <c r="D723" s="114">
        <f t="shared" si="429"/>
        <v>6801.72</v>
      </c>
      <c r="E723" s="115">
        <f t="shared" si="417"/>
        <v>6858.17</v>
      </c>
      <c r="F723" s="116">
        <f t="shared" si="418"/>
        <v>45342</v>
      </c>
      <c r="G723" s="117">
        <f t="shared" si="422"/>
        <v>8.2993713354857501E-3</v>
      </c>
      <c r="H723" s="118">
        <f t="shared" si="435"/>
        <v>45404</v>
      </c>
      <c r="I723" s="118">
        <f t="shared" si="423"/>
        <v>45404</v>
      </c>
      <c r="J723" s="119">
        <f t="shared" si="430"/>
        <v>22</v>
      </c>
      <c r="K723" s="119">
        <f t="shared" si="419"/>
        <v>8</v>
      </c>
      <c r="L723" s="8">
        <f t="shared" si="431"/>
        <v>1.0030100099999999</v>
      </c>
      <c r="M723" s="120">
        <f t="shared" si="420"/>
        <v>1.00420033</v>
      </c>
      <c r="N723" s="120">
        <f t="shared" si="414"/>
        <v>1.0939169640331492</v>
      </c>
      <c r="O723" s="113">
        <f t="shared" si="416"/>
        <v>1.0972096600000001</v>
      </c>
      <c r="P723" s="113">
        <f t="shared" si="424"/>
        <v>1225.24702413</v>
      </c>
      <c r="Q723" s="11">
        <f t="shared" si="436"/>
        <v>0</v>
      </c>
      <c r="R723" s="30">
        <f t="shared" si="432"/>
        <v>0</v>
      </c>
      <c r="S723" s="8">
        <f t="shared" si="425"/>
        <v>0</v>
      </c>
      <c r="T723" s="122">
        <f t="shared" si="433"/>
        <v>0.13059999999999999</v>
      </c>
      <c r="U723" s="121">
        <f t="shared" si="415"/>
        <v>8</v>
      </c>
      <c r="V723" s="121">
        <v>252</v>
      </c>
      <c r="W723" s="120">
        <f t="shared" si="426"/>
        <v>1.003904379</v>
      </c>
      <c r="X723" s="113">
        <f t="shared" si="413"/>
        <v>4.7838287499999996</v>
      </c>
      <c r="Y723" s="113">
        <f t="shared" si="427"/>
        <v>0</v>
      </c>
      <c r="Z723" s="125" t="str">
        <f t="shared" si="437"/>
        <v>A+J=</v>
      </c>
      <c r="AA723" s="118">
        <f t="shared" si="438"/>
        <v>45404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28"/>
        <v>45385</v>
      </c>
      <c r="B724" s="113">
        <f t="shared" si="421"/>
        <v>1231.0925676400002</v>
      </c>
      <c r="C724" s="113">
        <f t="shared" si="434"/>
        <v>1116.6936172799999</v>
      </c>
      <c r="D724" s="114">
        <f t="shared" si="429"/>
        <v>6801.72</v>
      </c>
      <c r="E724" s="115">
        <f t="shared" si="417"/>
        <v>6858.17</v>
      </c>
      <c r="F724" s="116">
        <f t="shared" si="418"/>
        <v>45342</v>
      </c>
      <c r="G724" s="117">
        <f t="shared" si="422"/>
        <v>8.2993713354857501E-3</v>
      </c>
      <c r="H724" s="118">
        <f t="shared" si="435"/>
        <v>45404</v>
      </c>
      <c r="I724" s="118">
        <f t="shared" si="423"/>
        <v>45404</v>
      </c>
      <c r="J724" s="119">
        <f t="shared" si="430"/>
        <v>22</v>
      </c>
      <c r="K724" s="119">
        <f t="shared" si="419"/>
        <v>9</v>
      </c>
      <c r="L724" s="8">
        <f t="shared" si="431"/>
        <v>1.0033869</v>
      </c>
      <c r="M724" s="120">
        <f t="shared" si="420"/>
        <v>1.00420033</v>
      </c>
      <c r="N724" s="120">
        <f t="shared" si="414"/>
        <v>1.0939169640331492</v>
      </c>
      <c r="O724" s="113">
        <f t="shared" si="416"/>
        <v>1.09762195</v>
      </c>
      <c r="P724" s="113">
        <f t="shared" si="424"/>
        <v>1225.7074257500001</v>
      </c>
      <c r="Q724" s="11">
        <f t="shared" si="436"/>
        <v>0</v>
      </c>
      <c r="R724" s="30">
        <f t="shared" si="432"/>
        <v>0</v>
      </c>
      <c r="S724" s="8">
        <f t="shared" si="425"/>
        <v>0</v>
      </c>
      <c r="T724" s="122">
        <f t="shared" si="433"/>
        <v>0.13059999999999999</v>
      </c>
      <c r="U724" s="121">
        <f t="shared" si="415"/>
        <v>9</v>
      </c>
      <c r="V724" s="121">
        <v>252</v>
      </c>
      <c r="W724" s="120">
        <f t="shared" si="426"/>
        <v>1.0043934969999999</v>
      </c>
      <c r="X724" s="113">
        <f t="shared" si="413"/>
        <v>5.3851418899999999</v>
      </c>
      <c r="Y724" s="113">
        <f t="shared" si="427"/>
        <v>0</v>
      </c>
      <c r="Z724" s="125" t="str">
        <f t="shared" si="437"/>
        <v>A+J=</v>
      </c>
      <c r="AA724" s="118">
        <f t="shared" si="438"/>
        <v>45404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28"/>
        <v>45386</v>
      </c>
      <c r="B725" s="113">
        <f t="shared" si="421"/>
        <v>1232.1551929299999</v>
      </c>
      <c r="C725" s="113">
        <f t="shared" si="434"/>
        <v>1116.6936172799999</v>
      </c>
      <c r="D725" s="114">
        <f t="shared" si="429"/>
        <v>6801.72</v>
      </c>
      <c r="E725" s="115">
        <f t="shared" si="417"/>
        <v>6858.17</v>
      </c>
      <c r="F725" s="116">
        <f t="shared" si="418"/>
        <v>45342</v>
      </c>
      <c r="G725" s="117">
        <f t="shared" si="422"/>
        <v>8.2993713354857501E-3</v>
      </c>
      <c r="H725" s="118">
        <f t="shared" si="435"/>
        <v>45404</v>
      </c>
      <c r="I725" s="118">
        <f t="shared" si="423"/>
        <v>45404</v>
      </c>
      <c r="J725" s="119">
        <f t="shared" si="430"/>
        <v>22</v>
      </c>
      <c r="K725" s="119">
        <f t="shared" si="419"/>
        <v>10</v>
      </c>
      <c r="L725" s="8">
        <f t="shared" si="431"/>
        <v>1.0037639300000001</v>
      </c>
      <c r="M725" s="120">
        <f t="shared" si="420"/>
        <v>1.00420033</v>
      </c>
      <c r="N725" s="120">
        <f t="shared" si="414"/>
        <v>1.0939169640331492</v>
      </c>
      <c r="O725" s="113">
        <f t="shared" si="416"/>
        <v>1.09803439</v>
      </c>
      <c r="P725" s="113">
        <f t="shared" si="424"/>
        <v>1226.1679948599999</v>
      </c>
      <c r="Q725" s="11">
        <f t="shared" si="436"/>
        <v>0</v>
      </c>
      <c r="R725" s="30">
        <f t="shared" si="432"/>
        <v>0</v>
      </c>
      <c r="S725" s="8">
        <f t="shared" si="425"/>
        <v>0</v>
      </c>
      <c r="T725" s="122">
        <f t="shared" si="433"/>
        <v>0.13059999999999999</v>
      </c>
      <c r="U725" s="121">
        <f t="shared" si="415"/>
        <v>10</v>
      </c>
      <c r="V725" s="121">
        <v>252</v>
      </c>
      <c r="W725" s="120">
        <f t="shared" si="426"/>
        <v>1.004882853</v>
      </c>
      <c r="X725" s="113">
        <f t="shared" si="413"/>
        <v>5.9871980699999998</v>
      </c>
      <c r="Y725" s="113">
        <f t="shared" si="427"/>
        <v>0</v>
      </c>
      <c r="Z725" s="125" t="str">
        <f t="shared" si="437"/>
        <v>A+J=</v>
      </c>
      <c r="AA725" s="118">
        <f t="shared" si="438"/>
        <v>45404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28"/>
        <v>45387</v>
      </c>
      <c r="B726" s="113">
        <f t="shared" si="421"/>
        <v>1233.2187417800001</v>
      </c>
      <c r="C726" s="113">
        <f t="shared" si="434"/>
        <v>1116.6936172799999</v>
      </c>
      <c r="D726" s="114">
        <f t="shared" si="429"/>
        <v>6801.72</v>
      </c>
      <c r="E726" s="115">
        <f t="shared" si="417"/>
        <v>6858.17</v>
      </c>
      <c r="F726" s="116">
        <f t="shared" si="418"/>
        <v>45342</v>
      </c>
      <c r="G726" s="117">
        <f t="shared" si="422"/>
        <v>8.2993713354857501E-3</v>
      </c>
      <c r="H726" s="118">
        <f t="shared" si="435"/>
        <v>45404</v>
      </c>
      <c r="I726" s="118">
        <f t="shared" si="423"/>
        <v>45404</v>
      </c>
      <c r="J726" s="119">
        <f t="shared" si="430"/>
        <v>22</v>
      </c>
      <c r="K726" s="119">
        <f t="shared" si="419"/>
        <v>11</v>
      </c>
      <c r="L726" s="8">
        <f t="shared" si="431"/>
        <v>1.0041411099999999</v>
      </c>
      <c r="M726" s="120">
        <f t="shared" si="420"/>
        <v>1.00420033</v>
      </c>
      <c r="N726" s="120">
        <f t="shared" si="414"/>
        <v>1.0939169640331492</v>
      </c>
      <c r="O726" s="113">
        <f t="shared" si="416"/>
        <v>1.09844699</v>
      </c>
      <c r="P726" s="113">
        <f t="shared" si="424"/>
        <v>1226.62874265</v>
      </c>
      <c r="Q726" s="11">
        <f t="shared" si="436"/>
        <v>0</v>
      </c>
      <c r="R726" s="30">
        <f t="shared" si="432"/>
        <v>0</v>
      </c>
      <c r="S726" s="8">
        <f t="shared" si="425"/>
        <v>0</v>
      </c>
      <c r="T726" s="122">
        <f t="shared" si="433"/>
        <v>0.13059999999999999</v>
      </c>
      <c r="U726" s="121">
        <f t="shared" si="415"/>
        <v>11</v>
      </c>
      <c r="V726" s="121">
        <v>252</v>
      </c>
      <c r="W726" s="120">
        <f t="shared" si="426"/>
        <v>1.0053724479999999</v>
      </c>
      <c r="X726" s="113">
        <f t="shared" si="413"/>
        <v>6.5899991299999998</v>
      </c>
      <c r="Y726" s="113">
        <f t="shared" si="427"/>
        <v>0</v>
      </c>
      <c r="Z726" s="125" t="str">
        <f t="shared" si="437"/>
        <v>A+J=</v>
      </c>
      <c r="AA726" s="118">
        <f t="shared" si="438"/>
        <v>45404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28"/>
        <v>45388</v>
      </c>
      <c r="B727" s="113">
        <f t="shared" si="421"/>
        <v>1234.2832023200001</v>
      </c>
      <c r="C727" s="113">
        <f t="shared" si="434"/>
        <v>1116.6936172799999</v>
      </c>
      <c r="D727" s="114">
        <f t="shared" si="429"/>
        <v>6801.72</v>
      </c>
      <c r="E727" s="115">
        <f t="shared" si="417"/>
        <v>6858.17</v>
      </c>
      <c r="F727" s="116">
        <f t="shared" si="418"/>
        <v>45342</v>
      </c>
      <c r="G727" s="117">
        <f t="shared" si="422"/>
        <v>8.2993713354857501E-3</v>
      </c>
      <c r="H727" s="118">
        <f t="shared" si="435"/>
        <v>45404</v>
      </c>
      <c r="I727" s="118">
        <f t="shared" si="423"/>
        <v>45404</v>
      </c>
      <c r="J727" s="119">
        <f t="shared" si="430"/>
        <v>22</v>
      </c>
      <c r="K727" s="119">
        <f t="shared" si="419"/>
        <v>12</v>
      </c>
      <c r="L727" s="8">
        <f t="shared" si="431"/>
        <v>1.0045184199999999</v>
      </c>
      <c r="M727" s="120">
        <f t="shared" si="420"/>
        <v>1.00420033</v>
      </c>
      <c r="N727" s="120">
        <f t="shared" si="414"/>
        <v>1.0939169640331492</v>
      </c>
      <c r="O727" s="113">
        <f t="shared" si="416"/>
        <v>1.09885974</v>
      </c>
      <c r="P727" s="113">
        <f t="shared" si="424"/>
        <v>1227.0896579400001</v>
      </c>
      <c r="Q727" s="11">
        <f t="shared" si="436"/>
        <v>0</v>
      </c>
      <c r="R727" s="30">
        <f t="shared" si="432"/>
        <v>0</v>
      </c>
      <c r="S727" s="8">
        <f t="shared" si="425"/>
        <v>0</v>
      </c>
      <c r="T727" s="122">
        <f t="shared" si="433"/>
        <v>0.13059999999999999</v>
      </c>
      <c r="U727" s="121">
        <f t="shared" si="415"/>
        <v>12</v>
      </c>
      <c r="V727" s="121">
        <v>252</v>
      </c>
      <c r="W727" s="120">
        <f t="shared" si="426"/>
        <v>1.005862281</v>
      </c>
      <c r="X727" s="113">
        <f t="shared" si="413"/>
        <v>7.1935443799999996</v>
      </c>
      <c r="Y727" s="113">
        <f t="shared" si="427"/>
        <v>0</v>
      </c>
      <c r="Z727" s="125" t="str">
        <f t="shared" si="437"/>
        <v>A+J=</v>
      </c>
      <c r="AA727" s="118">
        <f t="shared" si="438"/>
        <v>45404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28"/>
        <v>45389</v>
      </c>
      <c r="B728" s="113">
        <f t="shared" si="421"/>
        <v>1234.2832023200001</v>
      </c>
      <c r="C728" s="113">
        <f t="shared" si="434"/>
        <v>1116.6936172799999</v>
      </c>
      <c r="D728" s="114">
        <f t="shared" si="429"/>
        <v>6801.72</v>
      </c>
      <c r="E728" s="115">
        <f t="shared" si="417"/>
        <v>6858.17</v>
      </c>
      <c r="F728" s="116">
        <f t="shared" si="418"/>
        <v>45342</v>
      </c>
      <c r="G728" s="117">
        <f t="shared" si="422"/>
        <v>8.2993713354857501E-3</v>
      </c>
      <c r="H728" s="118">
        <f t="shared" si="435"/>
        <v>45404</v>
      </c>
      <c r="I728" s="118">
        <f t="shared" si="423"/>
        <v>45404</v>
      </c>
      <c r="J728" s="119">
        <f t="shared" si="430"/>
        <v>22</v>
      </c>
      <c r="K728" s="119">
        <f t="shared" si="419"/>
        <v>12</v>
      </c>
      <c r="L728" s="8">
        <f t="shared" si="431"/>
        <v>1.0045184199999999</v>
      </c>
      <c r="M728" s="120">
        <f t="shared" si="420"/>
        <v>1.00420033</v>
      </c>
      <c r="N728" s="120">
        <f t="shared" si="414"/>
        <v>1.0939169640331492</v>
      </c>
      <c r="O728" s="113">
        <f t="shared" si="416"/>
        <v>1.09885974</v>
      </c>
      <c r="P728" s="113">
        <f t="shared" si="424"/>
        <v>1227.0896579400001</v>
      </c>
      <c r="Q728" s="11">
        <f t="shared" si="436"/>
        <v>0</v>
      </c>
      <c r="R728" s="30">
        <f t="shared" si="432"/>
        <v>0</v>
      </c>
      <c r="S728" s="8">
        <f t="shared" si="425"/>
        <v>0</v>
      </c>
      <c r="T728" s="122">
        <f t="shared" si="433"/>
        <v>0.13059999999999999</v>
      </c>
      <c r="U728" s="121">
        <f t="shared" si="415"/>
        <v>12</v>
      </c>
      <c r="V728" s="121">
        <v>252</v>
      </c>
      <c r="W728" s="120">
        <f t="shared" si="426"/>
        <v>1.005862281</v>
      </c>
      <c r="X728" s="113">
        <f t="shared" si="413"/>
        <v>7.1935443799999996</v>
      </c>
      <c r="Y728" s="113">
        <f t="shared" si="427"/>
        <v>0</v>
      </c>
      <c r="Z728" s="125" t="str">
        <f t="shared" si="437"/>
        <v>A+J=</v>
      </c>
      <c r="AA728" s="118">
        <f t="shared" si="438"/>
        <v>45404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28"/>
        <v>45390</v>
      </c>
      <c r="B729" s="113">
        <f t="shared" si="421"/>
        <v>1234.2832023200001</v>
      </c>
      <c r="C729" s="113">
        <f t="shared" si="434"/>
        <v>1116.6936172799999</v>
      </c>
      <c r="D729" s="114">
        <f t="shared" si="429"/>
        <v>6801.72</v>
      </c>
      <c r="E729" s="115">
        <f t="shared" si="417"/>
        <v>6858.17</v>
      </c>
      <c r="F729" s="116">
        <f t="shared" si="418"/>
        <v>45342</v>
      </c>
      <c r="G729" s="117">
        <f t="shared" si="422"/>
        <v>8.2993713354857501E-3</v>
      </c>
      <c r="H729" s="118">
        <f t="shared" si="435"/>
        <v>45404</v>
      </c>
      <c r="I729" s="118">
        <f t="shared" si="423"/>
        <v>45404</v>
      </c>
      <c r="J729" s="119">
        <f t="shared" si="430"/>
        <v>22</v>
      </c>
      <c r="K729" s="119">
        <f t="shared" si="419"/>
        <v>12</v>
      </c>
      <c r="L729" s="8">
        <f t="shared" si="431"/>
        <v>1.0045184199999999</v>
      </c>
      <c r="M729" s="120">
        <f t="shared" si="420"/>
        <v>1.00420033</v>
      </c>
      <c r="N729" s="120">
        <f t="shared" si="414"/>
        <v>1.0939169640331492</v>
      </c>
      <c r="O729" s="113">
        <f t="shared" si="416"/>
        <v>1.09885974</v>
      </c>
      <c r="P729" s="113">
        <f t="shared" si="424"/>
        <v>1227.0896579400001</v>
      </c>
      <c r="Q729" s="11">
        <f t="shared" si="436"/>
        <v>0</v>
      </c>
      <c r="R729" s="30">
        <f t="shared" si="432"/>
        <v>0</v>
      </c>
      <c r="S729" s="8">
        <f t="shared" si="425"/>
        <v>0</v>
      </c>
      <c r="T729" s="122">
        <f t="shared" si="433"/>
        <v>0.13059999999999999</v>
      </c>
      <c r="U729" s="121">
        <f t="shared" si="415"/>
        <v>12</v>
      </c>
      <c r="V729" s="121">
        <v>252</v>
      </c>
      <c r="W729" s="120">
        <f t="shared" si="426"/>
        <v>1.005862281</v>
      </c>
      <c r="X729" s="113">
        <f t="shared" si="413"/>
        <v>7.1935443799999996</v>
      </c>
      <c r="Y729" s="113">
        <f t="shared" si="427"/>
        <v>0</v>
      </c>
      <c r="Z729" s="125" t="str">
        <f t="shared" si="437"/>
        <v>A+J=</v>
      </c>
      <c r="AA729" s="118">
        <f t="shared" si="438"/>
        <v>45404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28"/>
        <v>45391</v>
      </c>
      <c r="B730" s="113">
        <f t="shared" si="421"/>
        <v>1235.3485876</v>
      </c>
      <c r="C730" s="113">
        <f t="shared" si="434"/>
        <v>1116.6936172799999</v>
      </c>
      <c r="D730" s="114">
        <f t="shared" si="429"/>
        <v>6801.72</v>
      </c>
      <c r="E730" s="115">
        <f t="shared" si="417"/>
        <v>6858.17</v>
      </c>
      <c r="F730" s="116">
        <f t="shared" si="418"/>
        <v>45342</v>
      </c>
      <c r="G730" s="117">
        <f t="shared" si="422"/>
        <v>8.2993713354857501E-3</v>
      </c>
      <c r="H730" s="118">
        <f t="shared" si="435"/>
        <v>45404</v>
      </c>
      <c r="I730" s="118">
        <f t="shared" si="423"/>
        <v>45404</v>
      </c>
      <c r="J730" s="119">
        <f t="shared" si="430"/>
        <v>22</v>
      </c>
      <c r="K730" s="119">
        <f t="shared" si="419"/>
        <v>13</v>
      </c>
      <c r="L730" s="8">
        <f t="shared" si="431"/>
        <v>1.0048958800000001</v>
      </c>
      <c r="M730" s="120">
        <f t="shared" si="420"/>
        <v>1.00420033</v>
      </c>
      <c r="N730" s="120">
        <f t="shared" si="414"/>
        <v>1.0939169640331492</v>
      </c>
      <c r="O730" s="113">
        <f t="shared" si="416"/>
        <v>1.0992726500000001</v>
      </c>
      <c r="P730" s="113">
        <f t="shared" si="424"/>
        <v>1227.5507519</v>
      </c>
      <c r="Q730" s="11">
        <f t="shared" si="436"/>
        <v>0</v>
      </c>
      <c r="R730" s="30">
        <f t="shared" si="432"/>
        <v>0</v>
      </c>
      <c r="S730" s="8">
        <f t="shared" si="425"/>
        <v>0</v>
      </c>
      <c r="T730" s="122">
        <f t="shared" si="433"/>
        <v>0.13059999999999999</v>
      </c>
      <c r="U730" s="121">
        <f t="shared" si="415"/>
        <v>13</v>
      </c>
      <c r="V730" s="121">
        <v>252</v>
      </c>
      <c r="W730" s="120">
        <f t="shared" si="426"/>
        <v>1.006352353</v>
      </c>
      <c r="X730" s="113">
        <f t="shared" si="413"/>
        <v>7.7978357000000003</v>
      </c>
      <c r="Y730" s="113">
        <f t="shared" si="427"/>
        <v>0</v>
      </c>
      <c r="Z730" s="125" t="str">
        <f t="shared" si="437"/>
        <v>A+J=</v>
      </c>
      <c r="AA730" s="118">
        <f t="shared" si="438"/>
        <v>45404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28"/>
        <v>45392</v>
      </c>
      <c r="B731" s="113">
        <f t="shared" si="421"/>
        <v>1236.4148757100002</v>
      </c>
      <c r="C731" s="113">
        <f t="shared" si="434"/>
        <v>1116.6936172799999</v>
      </c>
      <c r="D731" s="114">
        <f t="shared" si="429"/>
        <v>6801.72</v>
      </c>
      <c r="E731" s="115">
        <f t="shared" si="417"/>
        <v>6858.17</v>
      </c>
      <c r="F731" s="116">
        <f t="shared" si="418"/>
        <v>45342</v>
      </c>
      <c r="G731" s="117">
        <f t="shared" si="422"/>
        <v>8.2993713354857501E-3</v>
      </c>
      <c r="H731" s="118">
        <f t="shared" si="435"/>
        <v>45404</v>
      </c>
      <c r="I731" s="118">
        <f t="shared" si="423"/>
        <v>45404</v>
      </c>
      <c r="J731" s="119">
        <f t="shared" si="430"/>
        <v>22</v>
      </c>
      <c r="K731" s="119">
        <f t="shared" si="419"/>
        <v>14</v>
      </c>
      <c r="L731" s="8">
        <f t="shared" si="431"/>
        <v>1.0052734699999999</v>
      </c>
      <c r="M731" s="120">
        <f t="shared" si="420"/>
        <v>1.00420033</v>
      </c>
      <c r="N731" s="120">
        <f t="shared" si="414"/>
        <v>1.0939169640331492</v>
      </c>
      <c r="O731" s="113">
        <f t="shared" si="416"/>
        <v>1.0996857</v>
      </c>
      <c r="P731" s="113">
        <f t="shared" si="424"/>
        <v>1228.0120022000001</v>
      </c>
      <c r="Q731" s="11">
        <f t="shared" si="436"/>
        <v>0</v>
      </c>
      <c r="R731" s="30">
        <f t="shared" si="432"/>
        <v>0</v>
      </c>
      <c r="S731" s="8">
        <f t="shared" si="425"/>
        <v>0</v>
      </c>
      <c r="T731" s="122">
        <f t="shared" si="433"/>
        <v>0.13059999999999999</v>
      </c>
      <c r="U731" s="121">
        <f t="shared" si="415"/>
        <v>14</v>
      </c>
      <c r="V731" s="121">
        <v>252</v>
      </c>
      <c r="W731" s="120">
        <f t="shared" si="426"/>
        <v>1.0068426640000001</v>
      </c>
      <c r="X731" s="113">
        <f t="shared" si="413"/>
        <v>8.4028735099999992</v>
      </c>
      <c r="Y731" s="113">
        <f t="shared" si="427"/>
        <v>0</v>
      </c>
      <c r="Z731" s="125" t="str">
        <f t="shared" si="437"/>
        <v>A+J=</v>
      </c>
      <c r="AA731" s="118">
        <f t="shared" si="438"/>
        <v>45404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28"/>
        <v>45393</v>
      </c>
      <c r="B732" s="113">
        <f t="shared" si="421"/>
        <v>1237.4820884999999</v>
      </c>
      <c r="C732" s="113">
        <f t="shared" si="434"/>
        <v>1116.6936172799999</v>
      </c>
      <c r="D732" s="114">
        <f t="shared" si="429"/>
        <v>6801.72</v>
      </c>
      <c r="E732" s="115">
        <f t="shared" si="417"/>
        <v>6858.17</v>
      </c>
      <c r="F732" s="116">
        <f t="shared" si="418"/>
        <v>45342</v>
      </c>
      <c r="G732" s="117">
        <f t="shared" si="422"/>
        <v>8.2993713354857501E-3</v>
      </c>
      <c r="H732" s="118">
        <f t="shared" si="435"/>
        <v>45404</v>
      </c>
      <c r="I732" s="118">
        <f t="shared" si="423"/>
        <v>45404</v>
      </c>
      <c r="J732" s="119">
        <f t="shared" si="430"/>
        <v>22</v>
      </c>
      <c r="K732" s="119">
        <f t="shared" si="419"/>
        <v>15</v>
      </c>
      <c r="L732" s="8">
        <f t="shared" si="431"/>
        <v>1.0056512099999999</v>
      </c>
      <c r="M732" s="120">
        <f t="shared" si="420"/>
        <v>1.00420033</v>
      </c>
      <c r="N732" s="120">
        <f t="shared" si="414"/>
        <v>1.0939169640331492</v>
      </c>
      <c r="O732" s="113">
        <f t="shared" si="416"/>
        <v>1.10009891</v>
      </c>
      <c r="P732" s="113">
        <f t="shared" si="424"/>
        <v>1228.4734311699999</v>
      </c>
      <c r="Q732" s="11">
        <f t="shared" si="436"/>
        <v>0</v>
      </c>
      <c r="R732" s="30">
        <f t="shared" si="432"/>
        <v>0</v>
      </c>
      <c r="S732" s="8">
        <f t="shared" si="425"/>
        <v>0</v>
      </c>
      <c r="T732" s="122">
        <f t="shared" si="433"/>
        <v>0.13059999999999999</v>
      </c>
      <c r="U732" s="121">
        <f t="shared" si="415"/>
        <v>15</v>
      </c>
      <c r="V732" s="121">
        <v>252</v>
      </c>
      <c r="W732" s="120">
        <f t="shared" si="426"/>
        <v>1.0073332129999999</v>
      </c>
      <c r="X732" s="113">
        <f t="shared" si="413"/>
        <v>9.0086573300000001</v>
      </c>
      <c r="Y732" s="113">
        <f t="shared" si="427"/>
        <v>0</v>
      </c>
      <c r="Z732" s="125" t="str">
        <f t="shared" si="437"/>
        <v>A+J=</v>
      </c>
      <c r="AA732" s="118">
        <f t="shared" si="438"/>
        <v>45404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28"/>
        <v>45394</v>
      </c>
      <c r="B733" s="113">
        <f t="shared" si="421"/>
        <v>1238.5502290099998</v>
      </c>
      <c r="C733" s="113">
        <f t="shared" si="434"/>
        <v>1116.6936172799999</v>
      </c>
      <c r="D733" s="114">
        <f t="shared" si="429"/>
        <v>6801.72</v>
      </c>
      <c r="E733" s="115">
        <f t="shared" si="417"/>
        <v>6858.17</v>
      </c>
      <c r="F733" s="116">
        <f t="shared" si="418"/>
        <v>45342</v>
      </c>
      <c r="G733" s="117">
        <f t="shared" si="422"/>
        <v>8.2993713354857501E-3</v>
      </c>
      <c r="H733" s="118">
        <f t="shared" si="435"/>
        <v>45404</v>
      </c>
      <c r="I733" s="118">
        <f t="shared" si="423"/>
        <v>45404</v>
      </c>
      <c r="J733" s="119">
        <f t="shared" si="430"/>
        <v>22</v>
      </c>
      <c r="K733" s="119">
        <f t="shared" si="419"/>
        <v>16</v>
      </c>
      <c r="L733" s="8">
        <f t="shared" si="431"/>
        <v>1.00602909</v>
      </c>
      <c r="M733" s="120">
        <f t="shared" si="420"/>
        <v>1.00420033</v>
      </c>
      <c r="N733" s="120">
        <f t="shared" si="414"/>
        <v>1.0939169640331492</v>
      </c>
      <c r="O733" s="113">
        <f t="shared" si="416"/>
        <v>1.10051228</v>
      </c>
      <c r="P733" s="113">
        <f t="shared" si="424"/>
        <v>1228.9350388099999</v>
      </c>
      <c r="Q733" s="11">
        <f t="shared" si="436"/>
        <v>0</v>
      </c>
      <c r="R733" s="30">
        <f t="shared" si="432"/>
        <v>0</v>
      </c>
      <c r="S733" s="8">
        <f t="shared" si="425"/>
        <v>0</v>
      </c>
      <c r="T733" s="122">
        <f t="shared" si="433"/>
        <v>0.13059999999999999</v>
      </c>
      <c r="U733" s="121">
        <f t="shared" si="415"/>
        <v>16</v>
      </c>
      <c r="V733" s="121">
        <v>252</v>
      </c>
      <c r="W733" s="120">
        <f t="shared" si="426"/>
        <v>1.007824002</v>
      </c>
      <c r="X733" s="113">
        <f t="shared" si="413"/>
        <v>9.6151902000000007</v>
      </c>
      <c r="Y733" s="113">
        <f t="shared" si="427"/>
        <v>0</v>
      </c>
      <c r="Z733" s="125" t="str">
        <f t="shared" si="437"/>
        <v>A+J=</v>
      </c>
      <c r="AA733" s="118">
        <f t="shared" si="438"/>
        <v>45404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28"/>
        <v>45395</v>
      </c>
      <c r="B734" s="113">
        <f t="shared" si="421"/>
        <v>1239.6193078599999</v>
      </c>
      <c r="C734" s="113">
        <f t="shared" si="434"/>
        <v>1116.6936172799999</v>
      </c>
      <c r="D734" s="114">
        <f t="shared" si="429"/>
        <v>6801.72</v>
      </c>
      <c r="E734" s="115">
        <f t="shared" si="417"/>
        <v>6858.17</v>
      </c>
      <c r="F734" s="116">
        <f t="shared" si="418"/>
        <v>45342</v>
      </c>
      <c r="G734" s="117">
        <f t="shared" si="422"/>
        <v>8.2993713354857501E-3</v>
      </c>
      <c r="H734" s="118">
        <f t="shared" si="435"/>
        <v>45404</v>
      </c>
      <c r="I734" s="118">
        <f t="shared" si="423"/>
        <v>45404</v>
      </c>
      <c r="J734" s="119">
        <f t="shared" si="430"/>
        <v>22</v>
      </c>
      <c r="K734" s="119">
        <f t="shared" si="419"/>
        <v>17</v>
      </c>
      <c r="L734" s="8">
        <f t="shared" si="431"/>
        <v>1.00640712</v>
      </c>
      <c r="M734" s="120">
        <f t="shared" si="420"/>
        <v>1.00420033</v>
      </c>
      <c r="N734" s="120">
        <f t="shared" si="414"/>
        <v>1.0939169640331492</v>
      </c>
      <c r="O734" s="113">
        <f t="shared" si="416"/>
        <v>1.1009258200000001</v>
      </c>
      <c r="P734" s="113">
        <f t="shared" si="424"/>
        <v>1229.39683629</v>
      </c>
      <c r="Q734" s="11">
        <f t="shared" si="436"/>
        <v>0</v>
      </c>
      <c r="R734" s="30">
        <f t="shared" si="432"/>
        <v>0</v>
      </c>
      <c r="S734" s="8">
        <f t="shared" si="425"/>
        <v>0</v>
      </c>
      <c r="T734" s="122">
        <f t="shared" si="433"/>
        <v>0.13059999999999999</v>
      </c>
      <c r="U734" s="121">
        <f t="shared" si="415"/>
        <v>17</v>
      </c>
      <c r="V734" s="121">
        <v>252</v>
      </c>
      <c r="W734" s="120">
        <f t="shared" si="426"/>
        <v>1.0083150299999999</v>
      </c>
      <c r="X734" s="113">
        <f t="shared" ref="X734:X797" si="439">TRUNC((P734*(W734-1)),8)</f>
        <v>10.22247157</v>
      </c>
      <c r="Y734" s="113">
        <f t="shared" si="427"/>
        <v>0</v>
      </c>
      <c r="Z734" s="125" t="str">
        <f t="shared" si="437"/>
        <v>A+J=</v>
      </c>
      <c r="AA734" s="118">
        <f t="shared" si="438"/>
        <v>45404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28"/>
        <v>45396</v>
      </c>
      <c r="B735" s="113">
        <f t="shared" si="421"/>
        <v>1239.6193078599999</v>
      </c>
      <c r="C735" s="113">
        <f t="shared" si="434"/>
        <v>1116.6936172799999</v>
      </c>
      <c r="D735" s="114">
        <f t="shared" si="429"/>
        <v>6801.72</v>
      </c>
      <c r="E735" s="115">
        <f t="shared" si="417"/>
        <v>6858.17</v>
      </c>
      <c r="F735" s="116">
        <f t="shared" si="418"/>
        <v>45342</v>
      </c>
      <c r="G735" s="117">
        <f t="shared" si="422"/>
        <v>8.2993713354857501E-3</v>
      </c>
      <c r="H735" s="118">
        <f t="shared" si="435"/>
        <v>45404</v>
      </c>
      <c r="I735" s="118">
        <f t="shared" si="423"/>
        <v>45404</v>
      </c>
      <c r="J735" s="119">
        <f t="shared" si="430"/>
        <v>22</v>
      </c>
      <c r="K735" s="119">
        <f t="shared" si="419"/>
        <v>17</v>
      </c>
      <c r="L735" s="8">
        <f t="shared" si="431"/>
        <v>1.00640712</v>
      </c>
      <c r="M735" s="120">
        <f t="shared" si="420"/>
        <v>1.00420033</v>
      </c>
      <c r="N735" s="120">
        <f t="shared" ref="N735:N798" si="440">IF(I735&gt;I734,N734*M735,N734)</f>
        <v>1.0939169640331492</v>
      </c>
      <c r="O735" s="113">
        <f t="shared" si="416"/>
        <v>1.1009258200000001</v>
      </c>
      <c r="P735" s="113">
        <f t="shared" si="424"/>
        <v>1229.39683629</v>
      </c>
      <c r="Q735" s="11">
        <f t="shared" si="436"/>
        <v>0</v>
      </c>
      <c r="R735" s="30">
        <f t="shared" si="432"/>
        <v>0</v>
      </c>
      <c r="S735" s="8">
        <f t="shared" si="425"/>
        <v>0</v>
      </c>
      <c r="T735" s="122">
        <f t="shared" si="433"/>
        <v>0.13059999999999999</v>
      </c>
      <c r="U735" s="121">
        <f t="shared" si="415"/>
        <v>17</v>
      </c>
      <c r="V735" s="121">
        <v>252</v>
      </c>
      <c r="W735" s="120">
        <f t="shared" si="426"/>
        <v>1.0083150299999999</v>
      </c>
      <c r="X735" s="113">
        <f t="shared" si="439"/>
        <v>10.22247157</v>
      </c>
      <c r="Y735" s="113">
        <f t="shared" si="427"/>
        <v>0</v>
      </c>
      <c r="Z735" s="125" t="str">
        <f t="shared" si="437"/>
        <v>A+J=</v>
      </c>
      <c r="AA735" s="118">
        <f t="shared" si="438"/>
        <v>45404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28"/>
        <v>45397</v>
      </c>
      <c r="B736" s="113">
        <f t="shared" si="421"/>
        <v>1239.6193078599999</v>
      </c>
      <c r="C736" s="113">
        <f t="shared" si="434"/>
        <v>1116.6936172799999</v>
      </c>
      <c r="D736" s="114">
        <f t="shared" si="429"/>
        <v>6801.72</v>
      </c>
      <c r="E736" s="115">
        <f t="shared" si="417"/>
        <v>6858.17</v>
      </c>
      <c r="F736" s="116">
        <f t="shared" si="418"/>
        <v>45342</v>
      </c>
      <c r="G736" s="117">
        <f t="shared" si="422"/>
        <v>8.2993713354857501E-3</v>
      </c>
      <c r="H736" s="118">
        <f t="shared" si="435"/>
        <v>45404</v>
      </c>
      <c r="I736" s="118">
        <f t="shared" si="423"/>
        <v>45404</v>
      </c>
      <c r="J736" s="119">
        <f t="shared" si="430"/>
        <v>22</v>
      </c>
      <c r="K736" s="119">
        <f t="shared" si="419"/>
        <v>17</v>
      </c>
      <c r="L736" s="8">
        <f t="shared" si="431"/>
        <v>1.00640712</v>
      </c>
      <c r="M736" s="120">
        <f t="shared" si="420"/>
        <v>1.00420033</v>
      </c>
      <c r="N736" s="120">
        <f t="shared" si="440"/>
        <v>1.0939169640331492</v>
      </c>
      <c r="O736" s="113">
        <f t="shared" si="416"/>
        <v>1.1009258200000001</v>
      </c>
      <c r="P736" s="113">
        <f t="shared" si="424"/>
        <v>1229.39683629</v>
      </c>
      <c r="Q736" s="11">
        <f t="shared" si="436"/>
        <v>0</v>
      </c>
      <c r="R736" s="30">
        <f t="shared" si="432"/>
        <v>0</v>
      </c>
      <c r="S736" s="8">
        <f t="shared" si="425"/>
        <v>0</v>
      </c>
      <c r="T736" s="122">
        <f t="shared" si="433"/>
        <v>0.13059999999999999</v>
      </c>
      <c r="U736" s="121">
        <f t="shared" si="415"/>
        <v>17</v>
      </c>
      <c r="V736" s="121">
        <v>252</v>
      </c>
      <c r="W736" s="120">
        <f t="shared" si="426"/>
        <v>1.0083150299999999</v>
      </c>
      <c r="X736" s="113">
        <f t="shared" si="439"/>
        <v>10.22247157</v>
      </c>
      <c r="Y736" s="113">
        <f t="shared" si="427"/>
        <v>0</v>
      </c>
      <c r="Z736" s="125" t="str">
        <f t="shared" si="437"/>
        <v>A+J=</v>
      </c>
      <c r="AA736" s="118">
        <f t="shared" si="438"/>
        <v>45404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28"/>
        <v>45398</v>
      </c>
      <c r="B737" s="113">
        <f t="shared" si="421"/>
        <v>1240.6892806100002</v>
      </c>
      <c r="C737" s="113">
        <f t="shared" si="434"/>
        <v>1116.6936172799999</v>
      </c>
      <c r="D737" s="114">
        <f t="shared" si="429"/>
        <v>6801.72</v>
      </c>
      <c r="E737" s="115">
        <f t="shared" si="417"/>
        <v>6858.17</v>
      </c>
      <c r="F737" s="116">
        <f t="shared" si="418"/>
        <v>45342</v>
      </c>
      <c r="G737" s="117">
        <f t="shared" si="422"/>
        <v>8.2993713354857501E-3</v>
      </c>
      <c r="H737" s="118">
        <f t="shared" si="435"/>
        <v>45404</v>
      </c>
      <c r="I737" s="118">
        <f t="shared" si="423"/>
        <v>45404</v>
      </c>
      <c r="J737" s="119">
        <f t="shared" si="430"/>
        <v>22</v>
      </c>
      <c r="K737" s="119">
        <f t="shared" si="419"/>
        <v>18</v>
      </c>
      <c r="L737" s="8">
        <f t="shared" si="431"/>
        <v>1.0067852799999999</v>
      </c>
      <c r="M737" s="120">
        <f t="shared" si="420"/>
        <v>1.00420033</v>
      </c>
      <c r="N737" s="120">
        <f t="shared" si="440"/>
        <v>1.0939169640331492</v>
      </c>
      <c r="O737" s="113">
        <f t="shared" si="416"/>
        <v>1.10133949</v>
      </c>
      <c r="P737" s="113">
        <f t="shared" si="424"/>
        <v>1229.8587789400001</v>
      </c>
      <c r="Q737" s="11">
        <f t="shared" si="436"/>
        <v>0</v>
      </c>
      <c r="R737" s="30">
        <f t="shared" si="432"/>
        <v>0</v>
      </c>
      <c r="S737" s="8">
        <f t="shared" si="425"/>
        <v>0</v>
      </c>
      <c r="T737" s="122">
        <f t="shared" si="433"/>
        <v>0.13059999999999999</v>
      </c>
      <c r="U737" s="121">
        <f t="shared" si="415"/>
        <v>18</v>
      </c>
      <c r="V737" s="121">
        <v>252</v>
      </c>
      <c r="W737" s="120">
        <f t="shared" si="426"/>
        <v>1.008806297</v>
      </c>
      <c r="X737" s="113">
        <f t="shared" si="439"/>
        <v>10.83050167</v>
      </c>
      <c r="Y737" s="113">
        <f t="shared" si="427"/>
        <v>0</v>
      </c>
      <c r="Z737" s="125" t="str">
        <f t="shared" si="437"/>
        <v>A+J=</v>
      </c>
      <c r="AA737" s="118">
        <f t="shared" si="438"/>
        <v>45404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28"/>
        <v>45399</v>
      </c>
      <c r="B738" s="113">
        <f t="shared" si="421"/>
        <v>1241.76019288</v>
      </c>
      <c r="C738" s="113">
        <f t="shared" si="434"/>
        <v>1116.6936172799999</v>
      </c>
      <c r="D738" s="114">
        <f t="shared" si="429"/>
        <v>6801.72</v>
      </c>
      <c r="E738" s="115">
        <f t="shared" si="417"/>
        <v>6858.17</v>
      </c>
      <c r="F738" s="116">
        <f t="shared" si="418"/>
        <v>45342</v>
      </c>
      <c r="G738" s="117">
        <f t="shared" si="422"/>
        <v>8.2993713354857501E-3</v>
      </c>
      <c r="H738" s="118">
        <f t="shared" si="435"/>
        <v>45404</v>
      </c>
      <c r="I738" s="118">
        <f t="shared" si="423"/>
        <v>45404</v>
      </c>
      <c r="J738" s="119">
        <f t="shared" si="430"/>
        <v>22</v>
      </c>
      <c r="K738" s="119">
        <f t="shared" si="419"/>
        <v>19</v>
      </c>
      <c r="L738" s="8">
        <f t="shared" si="431"/>
        <v>1.00716359</v>
      </c>
      <c r="M738" s="120">
        <f t="shared" si="420"/>
        <v>1.00420033</v>
      </c>
      <c r="N738" s="120">
        <f t="shared" si="440"/>
        <v>1.0939169640331492</v>
      </c>
      <c r="O738" s="113">
        <f t="shared" si="416"/>
        <v>1.10175333</v>
      </c>
      <c r="P738" s="113">
        <f t="shared" si="424"/>
        <v>1230.3209114199999</v>
      </c>
      <c r="Q738" s="11">
        <f t="shared" si="436"/>
        <v>0</v>
      </c>
      <c r="R738" s="30">
        <f t="shared" si="432"/>
        <v>0</v>
      </c>
      <c r="S738" s="8">
        <f t="shared" si="425"/>
        <v>0</v>
      </c>
      <c r="T738" s="122">
        <f t="shared" si="433"/>
        <v>0.13059999999999999</v>
      </c>
      <c r="U738" s="121">
        <f t="shared" si="415"/>
        <v>19</v>
      </c>
      <c r="V738" s="121">
        <v>252</v>
      </c>
      <c r="W738" s="120">
        <f t="shared" si="426"/>
        <v>1.0092978029999999</v>
      </c>
      <c r="X738" s="113">
        <f t="shared" si="439"/>
        <v>11.43928146</v>
      </c>
      <c r="Y738" s="113">
        <f t="shared" si="427"/>
        <v>0</v>
      </c>
      <c r="Z738" s="125" t="str">
        <f t="shared" si="437"/>
        <v>A+J=</v>
      </c>
      <c r="AA738" s="118">
        <f t="shared" si="438"/>
        <v>45404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28"/>
        <v>45400</v>
      </c>
      <c r="B739" s="113">
        <f t="shared" si="421"/>
        <v>1242.83202396</v>
      </c>
      <c r="C739" s="113">
        <f t="shared" si="434"/>
        <v>1116.6936172799999</v>
      </c>
      <c r="D739" s="114">
        <f t="shared" si="429"/>
        <v>6801.72</v>
      </c>
      <c r="E739" s="115">
        <f t="shared" si="417"/>
        <v>6858.17</v>
      </c>
      <c r="F739" s="116">
        <f t="shared" si="418"/>
        <v>45342</v>
      </c>
      <c r="G739" s="117">
        <f t="shared" si="422"/>
        <v>8.2993713354857501E-3</v>
      </c>
      <c r="H739" s="118">
        <f t="shared" si="435"/>
        <v>45404</v>
      </c>
      <c r="I739" s="118">
        <f t="shared" si="423"/>
        <v>45404</v>
      </c>
      <c r="J739" s="119">
        <f t="shared" si="430"/>
        <v>22</v>
      </c>
      <c r="K739" s="119">
        <f t="shared" si="419"/>
        <v>20</v>
      </c>
      <c r="L739" s="8">
        <f t="shared" si="431"/>
        <v>1.0075420399999999</v>
      </c>
      <c r="M739" s="120">
        <f t="shared" si="420"/>
        <v>1.00420033</v>
      </c>
      <c r="N739" s="120">
        <f t="shared" si="440"/>
        <v>1.0939169640331492</v>
      </c>
      <c r="O739" s="113">
        <f t="shared" si="416"/>
        <v>1.10216732</v>
      </c>
      <c r="P739" s="113">
        <f t="shared" si="424"/>
        <v>1230.7832114099999</v>
      </c>
      <c r="Q739" s="11">
        <f t="shared" si="436"/>
        <v>0</v>
      </c>
      <c r="R739" s="30">
        <f t="shared" si="432"/>
        <v>0</v>
      </c>
      <c r="S739" s="8">
        <f t="shared" si="425"/>
        <v>0</v>
      </c>
      <c r="T739" s="122">
        <f t="shared" si="433"/>
        <v>0.13059999999999999</v>
      </c>
      <c r="U739" s="121">
        <f t="shared" si="415"/>
        <v>20</v>
      </c>
      <c r="V739" s="121">
        <v>252</v>
      </c>
      <c r="W739" s="120">
        <f t="shared" si="426"/>
        <v>1.009789549</v>
      </c>
      <c r="X739" s="113">
        <f t="shared" si="439"/>
        <v>12.048812549999999</v>
      </c>
      <c r="Y739" s="113">
        <f t="shared" si="427"/>
        <v>0</v>
      </c>
      <c r="Z739" s="125" t="str">
        <f t="shared" si="437"/>
        <v>A+J=</v>
      </c>
      <c r="AA739" s="118">
        <f t="shared" si="438"/>
        <v>45404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28"/>
        <v>45401</v>
      </c>
      <c r="B740" s="113">
        <f t="shared" si="421"/>
        <v>1243.9047845</v>
      </c>
      <c r="C740" s="113">
        <f t="shared" si="434"/>
        <v>1116.6936172799999</v>
      </c>
      <c r="D740" s="114">
        <f t="shared" si="429"/>
        <v>6801.72</v>
      </c>
      <c r="E740" s="115">
        <f t="shared" si="417"/>
        <v>6858.17</v>
      </c>
      <c r="F740" s="116">
        <f t="shared" si="418"/>
        <v>45342</v>
      </c>
      <c r="G740" s="117">
        <f t="shared" si="422"/>
        <v>8.2993713354857501E-3</v>
      </c>
      <c r="H740" s="118">
        <f t="shared" si="435"/>
        <v>45404</v>
      </c>
      <c r="I740" s="118">
        <f t="shared" si="423"/>
        <v>45404</v>
      </c>
      <c r="J740" s="119">
        <f t="shared" si="430"/>
        <v>22</v>
      </c>
      <c r="K740" s="119">
        <f t="shared" si="419"/>
        <v>21</v>
      </c>
      <c r="L740" s="8">
        <f t="shared" si="431"/>
        <v>1.0079206300000001</v>
      </c>
      <c r="M740" s="120">
        <f t="shared" si="420"/>
        <v>1.00420033</v>
      </c>
      <c r="N740" s="120">
        <f t="shared" si="440"/>
        <v>1.0939169640331492</v>
      </c>
      <c r="O740" s="113">
        <f t="shared" si="416"/>
        <v>1.1025814700000001</v>
      </c>
      <c r="P740" s="113">
        <f t="shared" si="424"/>
        <v>1231.24569008</v>
      </c>
      <c r="Q740" s="11">
        <f t="shared" si="436"/>
        <v>0</v>
      </c>
      <c r="R740" s="30">
        <f t="shared" si="432"/>
        <v>0</v>
      </c>
      <c r="S740" s="8">
        <f t="shared" si="425"/>
        <v>0</v>
      </c>
      <c r="T740" s="122">
        <f t="shared" si="433"/>
        <v>0.13059999999999999</v>
      </c>
      <c r="U740" s="121">
        <f t="shared" si="415"/>
        <v>21</v>
      </c>
      <c r="V740" s="121">
        <v>252</v>
      </c>
      <c r="W740" s="120">
        <f t="shared" si="426"/>
        <v>1.010281534</v>
      </c>
      <c r="X740" s="113">
        <f t="shared" si="439"/>
        <v>12.659094420000001</v>
      </c>
      <c r="Y740" s="113">
        <f t="shared" si="427"/>
        <v>0</v>
      </c>
      <c r="Z740" s="125" t="str">
        <f t="shared" si="437"/>
        <v>A+J=</v>
      </c>
      <c r="AA740" s="118">
        <f t="shared" si="438"/>
        <v>45404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28"/>
        <v>45402</v>
      </c>
      <c r="B741" s="113">
        <f t="shared" si="421"/>
        <v>1244.9784763</v>
      </c>
      <c r="C741" s="113">
        <f t="shared" si="434"/>
        <v>1116.6936172799999</v>
      </c>
      <c r="D741" s="114">
        <f t="shared" si="429"/>
        <v>6801.72</v>
      </c>
      <c r="E741" s="115">
        <f t="shared" si="417"/>
        <v>6858.17</v>
      </c>
      <c r="F741" s="116">
        <f t="shared" si="418"/>
        <v>45342</v>
      </c>
      <c r="G741" s="117">
        <f t="shared" si="422"/>
        <v>8.2993713354857501E-3</v>
      </c>
      <c r="H741" s="118">
        <f t="shared" si="435"/>
        <v>45432</v>
      </c>
      <c r="I741" s="118">
        <f t="shared" si="423"/>
        <v>45404</v>
      </c>
      <c r="J741" s="119">
        <f t="shared" si="430"/>
        <v>22</v>
      </c>
      <c r="K741" s="119">
        <f t="shared" si="419"/>
        <v>22</v>
      </c>
      <c r="L741" s="8">
        <f t="shared" si="431"/>
        <v>1.00829937</v>
      </c>
      <c r="M741" s="120">
        <f t="shared" si="420"/>
        <v>1.00420033</v>
      </c>
      <c r="N741" s="120">
        <f t="shared" si="440"/>
        <v>1.0939169640331492</v>
      </c>
      <c r="O741" s="113">
        <f t="shared" si="416"/>
        <v>1.1029957800000001</v>
      </c>
      <c r="P741" s="113">
        <f t="shared" si="424"/>
        <v>1231.70834741</v>
      </c>
      <c r="Q741" s="11">
        <f t="shared" si="436"/>
        <v>0</v>
      </c>
      <c r="R741" s="30">
        <f t="shared" si="432"/>
        <v>0</v>
      </c>
      <c r="S741" s="8">
        <f t="shared" si="425"/>
        <v>0</v>
      </c>
      <c r="T741" s="122">
        <f t="shared" si="433"/>
        <v>0.13059999999999999</v>
      </c>
      <c r="U741" s="121">
        <f t="shared" ref="U741:U804" si="441">IF(Q740&gt;0,1,IF(K741=K740,U740,U740+1))</f>
        <v>22</v>
      </c>
      <c r="V741" s="121">
        <v>252</v>
      </c>
      <c r="W741" s="120">
        <f t="shared" si="426"/>
        <v>1.0107737590000001</v>
      </c>
      <c r="X741" s="113">
        <f t="shared" si="439"/>
        <v>13.270128890000001</v>
      </c>
      <c r="Y741" s="113">
        <f t="shared" si="427"/>
        <v>0</v>
      </c>
      <c r="Z741" s="125" t="str">
        <f t="shared" si="437"/>
        <v>A+J=</v>
      </c>
      <c r="AA741" s="118">
        <f t="shared" si="438"/>
        <v>45404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28"/>
        <v>45403</v>
      </c>
      <c r="B742" s="113">
        <f t="shared" si="421"/>
        <v>1244.9784763</v>
      </c>
      <c r="C742" s="113">
        <f t="shared" si="434"/>
        <v>1116.6936172799999</v>
      </c>
      <c r="D742" s="114">
        <f t="shared" si="429"/>
        <v>6801.72</v>
      </c>
      <c r="E742" s="115">
        <f t="shared" si="417"/>
        <v>6858.17</v>
      </c>
      <c r="F742" s="116">
        <f t="shared" si="418"/>
        <v>45342</v>
      </c>
      <c r="G742" s="117">
        <f t="shared" si="422"/>
        <v>8.2993713354857501E-3</v>
      </c>
      <c r="H742" s="118">
        <f t="shared" si="435"/>
        <v>45432</v>
      </c>
      <c r="I742" s="118">
        <f t="shared" si="423"/>
        <v>45404</v>
      </c>
      <c r="J742" s="119">
        <f t="shared" si="430"/>
        <v>22</v>
      </c>
      <c r="K742" s="119">
        <f t="shared" si="419"/>
        <v>22</v>
      </c>
      <c r="L742" s="8">
        <f t="shared" si="431"/>
        <v>1.00829937</v>
      </c>
      <c r="M742" s="120">
        <f t="shared" si="420"/>
        <v>1.00420033</v>
      </c>
      <c r="N742" s="120">
        <f t="shared" si="440"/>
        <v>1.0939169640331492</v>
      </c>
      <c r="O742" s="113">
        <f t="shared" si="416"/>
        <v>1.1029957800000001</v>
      </c>
      <c r="P742" s="113">
        <f t="shared" si="424"/>
        <v>1231.70834741</v>
      </c>
      <c r="Q742" s="11">
        <f t="shared" si="436"/>
        <v>0</v>
      </c>
      <c r="R742" s="30">
        <f t="shared" si="432"/>
        <v>0</v>
      </c>
      <c r="S742" s="8">
        <f t="shared" si="425"/>
        <v>0</v>
      </c>
      <c r="T742" s="122">
        <f t="shared" si="433"/>
        <v>0.13059999999999999</v>
      </c>
      <c r="U742" s="121">
        <f t="shared" si="441"/>
        <v>22</v>
      </c>
      <c r="V742" s="121">
        <v>252</v>
      </c>
      <c r="W742" s="120">
        <f t="shared" si="426"/>
        <v>1.0107737590000001</v>
      </c>
      <c r="X742" s="113">
        <f t="shared" si="439"/>
        <v>13.270128890000001</v>
      </c>
      <c r="Y742" s="113">
        <f t="shared" si="427"/>
        <v>0</v>
      </c>
      <c r="Z742" s="125" t="str">
        <f t="shared" si="437"/>
        <v>A+J=</v>
      </c>
      <c r="AA742" s="118">
        <f t="shared" si="438"/>
        <v>45404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28"/>
        <v>45404</v>
      </c>
      <c r="B743" s="113">
        <f t="shared" si="421"/>
        <v>1244.9784763</v>
      </c>
      <c r="C743" s="113">
        <f t="shared" si="434"/>
        <v>1116.6936172799999</v>
      </c>
      <c r="D743" s="114">
        <f t="shared" si="429"/>
        <v>6801.72</v>
      </c>
      <c r="E743" s="115">
        <f t="shared" si="417"/>
        <v>6858.17</v>
      </c>
      <c r="F743" s="116">
        <f t="shared" si="418"/>
        <v>45342</v>
      </c>
      <c r="G743" s="117">
        <f t="shared" si="422"/>
        <v>8.2993713354857501E-3</v>
      </c>
      <c r="H743" s="118">
        <f t="shared" si="435"/>
        <v>45432</v>
      </c>
      <c r="I743" s="118">
        <f t="shared" si="423"/>
        <v>45404</v>
      </c>
      <c r="J743" s="119">
        <f t="shared" si="430"/>
        <v>22</v>
      </c>
      <c r="K743" s="119">
        <f t="shared" si="419"/>
        <v>22</v>
      </c>
      <c r="L743" s="8">
        <f t="shared" si="431"/>
        <v>1.00829937</v>
      </c>
      <c r="M743" s="120">
        <f t="shared" si="420"/>
        <v>1.00420033</v>
      </c>
      <c r="N743" s="120">
        <f t="shared" si="440"/>
        <v>1.0939169640331492</v>
      </c>
      <c r="O743" s="113">
        <f t="shared" si="416"/>
        <v>1.1029957800000001</v>
      </c>
      <c r="P743" s="113">
        <f t="shared" si="424"/>
        <v>1231.70834741</v>
      </c>
      <c r="Q743" s="11">
        <f t="shared" si="436"/>
        <v>24</v>
      </c>
      <c r="R743" s="30">
        <f t="shared" si="432"/>
        <v>0</v>
      </c>
      <c r="S743" s="8">
        <f t="shared" si="425"/>
        <v>0</v>
      </c>
      <c r="T743" s="122">
        <f t="shared" si="433"/>
        <v>0.13059999999999999</v>
      </c>
      <c r="U743" s="121">
        <f t="shared" si="441"/>
        <v>22</v>
      </c>
      <c r="V743" s="121">
        <v>252</v>
      </c>
      <c r="W743" s="120">
        <f t="shared" si="426"/>
        <v>1.0107737590000001</v>
      </c>
      <c r="X743" s="113">
        <f t="shared" si="439"/>
        <v>13.270128890000001</v>
      </c>
      <c r="Y743" s="113">
        <f t="shared" si="427"/>
        <v>13.270128890000001</v>
      </c>
      <c r="Z743" s="125" t="str">
        <f t="shared" si="437"/>
        <v>A+J=</v>
      </c>
      <c r="AA743" s="118">
        <f t="shared" si="438"/>
        <v>45404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28"/>
        <v>45405</v>
      </c>
      <c r="B744" s="113">
        <f t="shared" si="421"/>
        <v>1232.41211273</v>
      </c>
      <c r="C744" s="113">
        <f t="shared" si="434"/>
        <v>1116.6936172799999</v>
      </c>
      <c r="D744" s="114">
        <f t="shared" si="429"/>
        <v>6858.17</v>
      </c>
      <c r="E744" s="115">
        <f t="shared" si="417"/>
        <v>6869.14</v>
      </c>
      <c r="F744" s="116">
        <f t="shared" si="418"/>
        <v>45373</v>
      </c>
      <c r="G744" s="117">
        <f t="shared" si="422"/>
        <v>1.5995520670966101E-3</v>
      </c>
      <c r="H744" s="118">
        <f t="shared" si="435"/>
        <v>45432</v>
      </c>
      <c r="I744" s="118">
        <f t="shared" si="423"/>
        <v>45432</v>
      </c>
      <c r="J744" s="119">
        <f t="shared" si="430"/>
        <v>19</v>
      </c>
      <c r="K744" s="119">
        <f t="shared" si="419"/>
        <v>1</v>
      </c>
      <c r="L744" s="8">
        <f t="shared" si="431"/>
        <v>1.0000841199999999</v>
      </c>
      <c r="M744" s="120">
        <f t="shared" si="420"/>
        <v>1.00829937</v>
      </c>
      <c r="N744" s="120">
        <f t="shared" si="440"/>
        <v>1.102995785666937</v>
      </c>
      <c r="O744" s="113">
        <f t="shared" si="416"/>
        <v>1.10308856</v>
      </c>
      <c r="P744" s="113">
        <f t="shared" si="424"/>
        <v>1231.81195424</v>
      </c>
      <c r="Q744" s="11">
        <f t="shared" si="436"/>
        <v>0</v>
      </c>
      <c r="R744" s="30">
        <f t="shared" si="432"/>
        <v>0</v>
      </c>
      <c r="S744" s="8">
        <f t="shared" si="425"/>
        <v>0</v>
      </c>
      <c r="T744" s="122">
        <f t="shared" si="433"/>
        <v>0.13059999999999999</v>
      </c>
      <c r="U744" s="121">
        <f t="shared" si="441"/>
        <v>1</v>
      </c>
      <c r="V744" s="121">
        <v>252</v>
      </c>
      <c r="W744" s="120">
        <f t="shared" si="426"/>
        <v>1.000487216</v>
      </c>
      <c r="X744" s="113">
        <f t="shared" si="439"/>
        <v>0.60015848999999999</v>
      </c>
      <c r="Y744" s="113">
        <f t="shared" si="427"/>
        <v>0</v>
      </c>
      <c r="Z744" s="125" t="str">
        <f t="shared" si="437"/>
        <v>A+J=</v>
      </c>
      <c r="AA744" s="118">
        <f t="shared" si="438"/>
        <v>45432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2">
        <f t="shared" si="428"/>
        <v>45406</v>
      </c>
      <c r="B745" s="113">
        <f t="shared" si="421"/>
        <v>1233.11629333</v>
      </c>
      <c r="C745" s="113">
        <f t="shared" si="434"/>
        <v>1116.6936172799999</v>
      </c>
      <c r="D745" s="114">
        <f t="shared" si="429"/>
        <v>6858.17</v>
      </c>
      <c r="E745" s="115">
        <f t="shared" si="417"/>
        <v>6869.14</v>
      </c>
      <c r="F745" s="116">
        <f t="shared" si="418"/>
        <v>45373</v>
      </c>
      <c r="G745" s="117">
        <f t="shared" si="422"/>
        <v>1.5995520670966101E-3</v>
      </c>
      <c r="H745" s="118">
        <f t="shared" si="435"/>
        <v>45432</v>
      </c>
      <c r="I745" s="118">
        <f t="shared" si="423"/>
        <v>45432</v>
      </c>
      <c r="J745" s="119">
        <f t="shared" si="430"/>
        <v>19</v>
      </c>
      <c r="K745" s="119">
        <f t="shared" si="419"/>
        <v>2</v>
      </c>
      <c r="L745" s="8">
        <f t="shared" si="431"/>
        <v>1.00016825</v>
      </c>
      <c r="M745" s="120">
        <f t="shared" si="420"/>
        <v>1.00829937</v>
      </c>
      <c r="N745" s="120">
        <f t="shared" si="440"/>
        <v>1.102995785666937</v>
      </c>
      <c r="O745" s="113">
        <f t="shared" ref="O745:O808" si="442">TRUNC(TRUNC((L745*N745),15),8)</f>
        <v>1.10318136</v>
      </c>
      <c r="P745" s="113">
        <f t="shared" si="424"/>
        <v>1231.91558341</v>
      </c>
      <c r="Q745" s="11">
        <f t="shared" si="436"/>
        <v>0</v>
      </c>
      <c r="R745" s="30">
        <f t="shared" si="432"/>
        <v>0</v>
      </c>
      <c r="S745" s="8">
        <f t="shared" si="425"/>
        <v>0</v>
      </c>
      <c r="T745" s="122">
        <f t="shared" si="433"/>
        <v>0.13059999999999999</v>
      </c>
      <c r="U745" s="121">
        <f t="shared" si="441"/>
        <v>2</v>
      </c>
      <c r="V745" s="121">
        <v>252</v>
      </c>
      <c r="W745" s="120">
        <f t="shared" si="426"/>
        <v>1.0009746690000001</v>
      </c>
      <c r="X745" s="113">
        <f t="shared" si="439"/>
        <v>1.20070992</v>
      </c>
      <c r="Y745" s="113">
        <f t="shared" si="427"/>
        <v>0</v>
      </c>
      <c r="Z745" s="125" t="str">
        <f t="shared" si="437"/>
        <v>A+J=</v>
      </c>
      <c r="AA745" s="118">
        <f t="shared" si="438"/>
        <v>45432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2">
        <f t="shared" si="428"/>
        <v>45407</v>
      </c>
      <c r="B746" s="113">
        <f t="shared" si="421"/>
        <v>1233.8208781399999</v>
      </c>
      <c r="C746" s="113">
        <f t="shared" si="434"/>
        <v>1116.6936172799999</v>
      </c>
      <c r="D746" s="114">
        <f t="shared" si="429"/>
        <v>6858.17</v>
      </c>
      <c r="E746" s="115">
        <f t="shared" ref="E746:E809" si="443">IF($K746=1,VLOOKUP($A745,$AO$10:$AS$131,4),E745)</f>
        <v>6869.14</v>
      </c>
      <c r="F746" s="116">
        <f t="shared" ref="F746:F809" si="444">IF($K746=1,VLOOKUP($A745,$AO$10:$AS$131,5),F745)</f>
        <v>45373</v>
      </c>
      <c r="G746" s="117">
        <f t="shared" si="422"/>
        <v>1.5995520670966101E-3</v>
      </c>
      <c r="H746" s="118">
        <f t="shared" si="435"/>
        <v>45432</v>
      </c>
      <c r="I746" s="118">
        <f t="shared" si="423"/>
        <v>45432</v>
      </c>
      <c r="J746" s="119">
        <f t="shared" si="430"/>
        <v>19</v>
      </c>
      <c r="K746" s="119">
        <f t="shared" ref="K746:K809" si="445">(J746-(NETWORKDAYS(A746,I746,AD$176:AD$502)-1))</f>
        <v>3</v>
      </c>
      <c r="L746" s="8">
        <f t="shared" si="431"/>
        <v>1.00025239</v>
      </c>
      <c r="M746" s="120">
        <f t="shared" ref="M746:M809" si="446">IF(I746&gt;I745,L745,M745)</f>
        <v>1.00829937</v>
      </c>
      <c r="N746" s="120">
        <f t="shared" si="440"/>
        <v>1.102995785666937</v>
      </c>
      <c r="O746" s="113">
        <f t="shared" si="442"/>
        <v>1.1032741699999999</v>
      </c>
      <c r="P746" s="113">
        <f t="shared" si="424"/>
        <v>1232.0192237399999</v>
      </c>
      <c r="Q746" s="11">
        <f t="shared" si="436"/>
        <v>0</v>
      </c>
      <c r="R746" s="30">
        <f t="shared" si="432"/>
        <v>0</v>
      </c>
      <c r="S746" s="8">
        <f t="shared" si="425"/>
        <v>0</v>
      </c>
      <c r="T746" s="122">
        <f t="shared" si="433"/>
        <v>0.13059999999999999</v>
      </c>
      <c r="U746" s="121">
        <f t="shared" si="441"/>
        <v>3</v>
      </c>
      <c r="V746" s="121">
        <v>252</v>
      </c>
      <c r="W746" s="120">
        <f t="shared" si="426"/>
        <v>1.001462359</v>
      </c>
      <c r="X746" s="113">
        <f t="shared" si="439"/>
        <v>1.8016544000000001</v>
      </c>
      <c r="Y746" s="113">
        <f t="shared" si="427"/>
        <v>0</v>
      </c>
      <c r="Z746" s="125" t="str">
        <f t="shared" si="437"/>
        <v>A+J=</v>
      </c>
      <c r="AA746" s="118">
        <f t="shared" si="438"/>
        <v>45432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2">
        <f t="shared" si="428"/>
        <v>45408</v>
      </c>
      <c r="B747" s="113">
        <f t="shared" si="421"/>
        <v>1234.5258473199999</v>
      </c>
      <c r="C747" s="113">
        <f t="shared" si="434"/>
        <v>1116.6936172799999</v>
      </c>
      <c r="D747" s="114">
        <f t="shared" si="429"/>
        <v>6858.17</v>
      </c>
      <c r="E747" s="115">
        <f t="shared" si="443"/>
        <v>6869.14</v>
      </c>
      <c r="F747" s="116">
        <f t="shared" si="444"/>
        <v>45373</v>
      </c>
      <c r="G747" s="117">
        <f t="shared" si="422"/>
        <v>1.5995520670966101E-3</v>
      </c>
      <c r="H747" s="118">
        <f t="shared" si="435"/>
        <v>45432</v>
      </c>
      <c r="I747" s="118">
        <f t="shared" si="423"/>
        <v>45432</v>
      </c>
      <c r="J747" s="119">
        <f t="shared" si="430"/>
        <v>19</v>
      </c>
      <c r="K747" s="119">
        <f t="shared" si="445"/>
        <v>4</v>
      </c>
      <c r="L747" s="8">
        <f t="shared" si="431"/>
        <v>1.00033653</v>
      </c>
      <c r="M747" s="120">
        <f t="shared" si="446"/>
        <v>1.00829937</v>
      </c>
      <c r="N747" s="120">
        <f t="shared" si="440"/>
        <v>1.102995785666937</v>
      </c>
      <c r="O747" s="113">
        <f t="shared" si="442"/>
        <v>1.1033669699999999</v>
      </c>
      <c r="P747" s="113">
        <f t="shared" si="424"/>
        <v>1232.1228529099999</v>
      </c>
      <c r="Q747" s="11">
        <f t="shared" si="436"/>
        <v>0</v>
      </c>
      <c r="R747" s="30">
        <f t="shared" si="432"/>
        <v>0</v>
      </c>
      <c r="S747" s="8">
        <f t="shared" si="425"/>
        <v>0</v>
      </c>
      <c r="T747" s="122">
        <f t="shared" si="433"/>
        <v>0.13059999999999999</v>
      </c>
      <c r="U747" s="121">
        <f t="shared" si="441"/>
        <v>4</v>
      </c>
      <c r="V747" s="121">
        <v>252</v>
      </c>
      <c r="W747" s="120">
        <f t="shared" si="426"/>
        <v>1.001950288</v>
      </c>
      <c r="X747" s="113">
        <f t="shared" si="439"/>
        <v>2.4029944099999998</v>
      </c>
      <c r="Y747" s="113">
        <f t="shared" si="427"/>
        <v>0</v>
      </c>
      <c r="Z747" s="125" t="str">
        <f t="shared" si="437"/>
        <v>A+J=</v>
      </c>
      <c r="AA747" s="118">
        <f t="shared" si="438"/>
        <v>45432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2">
        <f t="shared" si="428"/>
        <v>45409</v>
      </c>
      <c r="B748" s="113">
        <f t="shared" si="421"/>
        <v>1235.23123205</v>
      </c>
      <c r="C748" s="113">
        <f t="shared" si="434"/>
        <v>1116.6936172799999</v>
      </c>
      <c r="D748" s="114">
        <f t="shared" si="429"/>
        <v>6858.17</v>
      </c>
      <c r="E748" s="115">
        <f t="shared" si="443"/>
        <v>6869.14</v>
      </c>
      <c r="F748" s="116">
        <f t="shared" si="444"/>
        <v>45373</v>
      </c>
      <c r="G748" s="117">
        <f t="shared" si="422"/>
        <v>1.5995520670966101E-3</v>
      </c>
      <c r="H748" s="118">
        <f t="shared" si="435"/>
        <v>45432</v>
      </c>
      <c r="I748" s="118">
        <f t="shared" si="423"/>
        <v>45432</v>
      </c>
      <c r="J748" s="119">
        <f t="shared" si="430"/>
        <v>19</v>
      </c>
      <c r="K748" s="119">
        <f t="shared" si="445"/>
        <v>5</v>
      </c>
      <c r="L748" s="8">
        <f t="shared" si="431"/>
        <v>1.00042068</v>
      </c>
      <c r="M748" s="120">
        <f t="shared" si="446"/>
        <v>1.00829937</v>
      </c>
      <c r="N748" s="120">
        <f t="shared" si="440"/>
        <v>1.102995785666937</v>
      </c>
      <c r="O748" s="113">
        <f t="shared" si="442"/>
        <v>1.1034597900000001</v>
      </c>
      <c r="P748" s="113">
        <f t="shared" si="424"/>
        <v>1232.22650441</v>
      </c>
      <c r="Q748" s="11">
        <f t="shared" si="436"/>
        <v>0</v>
      </c>
      <c r="R748" s="30">
        <f t="shared" si="432"/>
        <v>0</v>
      </c>
      <c r="S748" s="8">
        <f t="shared" si="425"/>
        <v>0</v>
      </c>
      <c r="T748" s="122">
        <f t="shared" si="433"/>
        <v>0.13059999999999999</v>
      </c>
      <c r="U748" s="121">
        <f t="shared" si="441"/>
        <v>5</v>
      </c>
      <c r="V748" s="121">
        <v>252</v>
      </c>
      <c r="W748" s="120">
        <f t="shared" si="426"/>
        <v>1.002438454</v>
      </c>
      <c r="X748" s="113">
        <f t="shared" si="439"/>
        <v>3.00472764</v>
      </c>
      <c r="Y748" s="113">
        <f t="shared" si="427"/>
        <v>0</v>
      </c>
      <c r="Z748" s="125" t="str">
        <f t="shared" si="437"/>
        <v>A+J=</v>
      </c>
      <c r="AA748" s="118">
        <f t="shared" si="438"/>
        <v>45432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2">
        <f t="shared" si="428"/>
        <v>45410</v>
      </c>
      <c r="B749" s="113">
        <f t="shared" si="421"/>
        <v>1235.23123205</v>
      </c>
      <c r="C749" s="113">
        <f t="shared" si="434"/>
        <v>1116.6936172799999</v>
      </c>
      <c r="D749" s="114">
        <f t="shared" si="429"/>
        <v>6858.17</v>
      </c>
      <c r="E749" s="115">
        <f t="shared" si="443"/>
        <v>6869.14</v>
      </c>
      <c r="F749" s="116">
        <f t="shared" si="444"/>
        <v>45373</v>
      </c>
      <c r="G749" s="117">
        <f t="shared" si="422"/>
        <v>1.5995520670966101E-3</v>
      </c>
      <c r="H749" s="118">
        <f t="shared" si="435"/>
        <v>45432</v>
      </c>
      <c r="I749" s="118">
        <f t="shared" si="423"/>
        <v>45432</v>
      </c>
      <c r="J749" s="119">
        <f t="shared" si="430"/>
        <v>19</v>
      </c>
      <c r="K749" s="119">
        <f t="shared" si="445"/>
        <v>5</v>
      </c>
      <c r="L749" s="8">
        <f t="shared" si="431"/>
        <v>1.00042068</v>
      </c>
      <c r="M749" s="120">
        <f t="shared" si="446"/>
        <v>1.00829937</v>
      </c>
      <c r="N749" s="120">
        <f t="shared" si="440"/>
        <v>1.102995785666937</v>
      </c>
      <c r="O749" s="113">
        <f t="shared" si="442"/>
        <v>1.1034597900000001</v>
      </c>
      <c r="P749" s="113">
        <f t="shared" si="424"/>
        <v>1232.22650441</v>
      </c>
      <c r="Q749" s="11">
        <f t="shared" si="436"/>
        <v>0</v>
      </c>
      <c r="R749" s="30">
        <f t="shared" si="432"/>
        <v>0</v>
      </c>
      <c r="S749" s="8">
        <f t="shared" si="425"/>
        <v>0</v>
      </c>
      <c r="T749" s="122">
        <f t="shared" si="433"/>
        <v>0.13059999999999999</v>
      </c>
      <c r="U749" s="121">
        <f t="shared" si="441"/>
        <v>5</v>
      </c>
      <c r="V749" s="121">
        <v>252</v>
      </c>
      <c r="W749" s="120">
        <f t="shared" si="426"/>
        <v>1.002438454</v>
      </c>
      <c r="X749" s="113">
        <f t="shared" si="439"/>
        <v>3.00472764</v>
      </c>
      <c r="Y749" s="113">
        <f t="shared" si="427"/>
        <v>0</v>
      </c>
      <c r="Z749" s="125" t="str">
        <f t="shared" si="437"/>
        <v>A+J=</v>
      </c>
      <c r="AA749" s="118">
        <f t="shared" si="438"/>
        <v>45432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2">
        <f t="shared" si="428"/>
        <v>45411</v>
      </c>
      <c r="B750" s="113">
        <f t="shared" si="421"/>
        <v>1235.23123205</v>
      </c>
      <c r="C750" s="113">
        <f t="shared" si="434"/>
        <v>1116.6936172799999</v>
      </c>
      <c r="D750" s="114">
        <f t="shared" si="429"/>
        <v>6858.17</v>
      </c>
      <c r="E750" s="115">
        <f t="shared" si="443"/>
        <v>6869.14</v>
      </c>
      <c r="F750" s="116">
        <f t="shared" si="444"/>
        <v>45373</v>
      </c>
      <c r="G750" s="117">
        <f t="shared" si="422"/>
        <v>1.5995520670966101E-3</v>
      </c>
      <c r="H750" s="118">
        <f t="shared" si="435"/>
        <v>45432</v>
      </c>
      <c r="I750" s="118">
        <f t="shared" si="423"/>
        <v>45432</v>
      </c>
      <c r="J750" s="119">
        <f t="shared" si="430"/>
        <v>19</v>
      </c>
      <c r="K750" s="119">
        <f t="shared" si="445"/>
        <v>5</v>
      </c>
      <c r="L750" s="8">
        <f t="shared" si="431"/>
        <v>1.00042068</v>
      </c>
      <c r="M750" s="120">
        <f t="shared" si="446"/>
        <v>1.00829937</v>
      </c>
      <c r="N750" s="120">
        <f t="shared" si="440"/>
        <v>1.102995785666937</v>
      </c>
      <c r="O750" s="113">
        <f t="shared" si="442"/>
        <v>1.1034597900000001</v>
      </c>
      <c r="P750" s="113">
        <f t="shared" si="424"/>
        <v>1232.22650441</v>
      </c>
      <c r="Q750" s="11">
        <f t="shared" si="436"/>
        <v>0</v>
      </c>
      <c r="R750" s="30">
        <f t="shared" si="432"/>
        <v>0</v>
      </c>
      <c r="S750" s="8">
        <f t="shared" si="425"/>
        <v>0</v>
      </c>
      <c r="T750" s="122">
        <f t="shared" si="433"/>
        <v>0.13059999999999999</v>
      </c>
      <c r="U750" s="121">
        <f t="shared" si="441"/>
        <v>5</v>
      </c>
      <c r="V750" s="121">
        <v>252</v>
      </c>
      <c r="W750" s="120">
        <f t="shared" si="426"/>
        <v>1.002438454</v>
      </c>
      <c r="X750" s="113">
        <f t="shared" si="439"/>
        <v>3.00472764</v>
      </c>
      <c r="Y750" s="113">
        <f t="shared" si="427"/>
        <v>0</v>
      </c>
      <c r="Z750" s="125" t="str">
        <f t="shared" si="437"/>
        <v>A+J=</v>
      </c>
      <c r="AA750" s="118">
        <f t="shared" si="438"/>
        <v>45432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2">
        <f t="shared" si="428"/>
        <v>45412</v>
      </c>
      <c r="B751" s="113">
        <f t="shared" si="421"/>
        <v>1235.9370212499998</v>
      </c>
      <c r="C751" s="113">
        <f t="shared" si="434"/>
        <v>1116.6936172799999</v>
      </c>
      <c r="D751" s="114">
        <f t="shared" si="429"/>
        <v>6858.17</v>
      </c>
      <c r="E751" s="115">
        <f t="shared" si="443"/>
        <v>6869.14</v>
      </c>
      <c r="F751" s="116">
        <f t="shared" si="444"/>
        <v>45373</v>
      </c>
      <c r="G751" s="117">
        <f t="shared" si="422"/>
        <v>1.5995520670966101E-3</v>
      </c>
      <c r="H751" s="118">
        <f t="shared" si="435"/>
        <v>45432</v>
      </c>
      <c r="I751" s="118">
        <f t="shared" si="423"/>
        <v>45432</v>
      </c>
      <c r="J751" s="119">
        <f t="shared" si="430"/>
        <v>19</v>
      </c>
      <c r="K751" s="119">
        <f t="shared" si="445"/>
        <v>6</v>
      </c>
      <c r="L751" s="8">
        <f t="shared" si="431"/>
        <v>1.0005048400000001</v>
      </c>
      <c r="M751" s="120">
        <f t="shared" si="446"/>
        <v>1.00829937</v>
      </c>
      <c r="N751" s="120">
        <f t="shared" si="440"/>
        <v>1.102995785666937</v>
      </c>
      <c r="O751" s="113">
        <f t="shared" si="442"/>
        <v>1.1035526200000001</v>
      </c>
      <c r="P751" s="113">
        <f t="shared" si="424"/>
        <v>1232.3301670799999</v>
      </c>
      <c r="Q751" s="11">
        <f t="shared" si="436"/>
        <v>0</v>
      </c>
      <c r="R751" s="30">
        <f t="shared" si="432"/>
        <v>0</v>
      </c>
      <c r="S751" s="8">
        <f t="shared" si="425"/>
        <v>0</v>
      </c>
      <c r="T751" s="122">
        <f t="shared" si="433"/>
        <v>0.13059999999999999</v>
      </c>
      <c r="U751" s="121">
        <f t="shared" si="441"/>
        <v>6</v>
      </c>
      <c r="V751" s="121">
        <v>252</v>
      </c>
      <c r="W751" s="120">
        <f t="shared" si="426"/>
        <v>1.0029268570000001</v>
      </c>
      <c r="X751" s="113">
        <f t="shared" si="439"/>
        <v>3.6068541700000001</v>
      </c>
      <c r="Y751" s="113">
        <f t="shared" si="427"/>
        <v>0</v>
      </c>
      <c r="Z751" s="125" t="str">
        <f t="shared" si="437"/>
        <v>A+J=</v>
      </c>
      <c r="AA751" s="118">
        <f t="shared" si="438"/>
        <v>45432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2">
        <f t="shared" si="428"/>
        <v>45413</v>
      </c>
      <c r="B752" s="113">
        <f t="shared" si="421"/>
        <v>1236.6432174699999</v>
      </c>
      <c r="C752" s="113">
        <f t="shared" si="434"/>
        <v>1116.6936172799999</v>
      </c>
      <c r="D752" s="114">
        <f t="shared" si="429"/>
        <v>6858.17</v>
      </c>
      <c r="E752" s="115">
        <f t="shared" si="443"/>
        <v>6869.14</v>
      </c>
      <c r="F752" s="116">
        <f t="shared" si="444"/>
        <v>45373</v>
      </c>
      <c r="G752" s="117">
        <f t="shared" si="422"/>
        <v>1.5995520670966101E-3</v>
      </c>
      <c r="H752" s="118">
        <f t="shared" si="435"/>
        <v>45432</v>
      </c>
      <c r="I752" s="118">
        <f t="shared" si="423"/>
        <v>45432</v>
      </c>
      <c r="J752" s="119">
        <f t="shared" si="430"/>
        <v>19</v>
      </c>
      <c r="K752" s="119">
        <f t="shared" si="445"/>
        <v>7</v>
      </c>
      <c r="L752" s="8">
        <f t="shared" si="431"/>
        <v>1.0005890099999999</v>
      </c>
      <c r="M752" s="120">
        <f t="shared" si="446"/>
        <v>1.00829937</v>
      </c>
      <c r="N752" s="120">
        <f t="shared" si="440"/>
        <v>1.102995785666937</v>
      </c>
      <c r="O752" s="113">
        <f t="shared" si="442"/>
        <v>1.1036454600000001</v>
      </c>
      <c r="P752" s="113">
        <f t="shared" si="424"/>
        <v>1232.43384092</v>
      </c>
      <c r="Q752" s="11">
        <f t="shared" si="436"/>
        <v>0</v>
      </c>
      <c r="R752" s="30">
        <f t="shared" si="432"/>
        <v>0</v>
      </c>
      <c r="S752" s="8">
        <f t="shared" si="425"/>
        <v>0</v>
      </c>
      <c r="T752" s="122">
        <f t="shared" si="433"/>
        <v>0.13059999999999999</v>
      </c>
      <c r="U752" s="121">
        <f t="shared" si="441"/>
        <v>7</v>
      </c>
      <c r="V752" s="121">
        <v>252</v>
      </c>
      <c r="W752" s="120">
        <f t="shared" si="426"/>
        <v>1.0034154989999999</v>
      </c>
      <c r="X752" s="113">
        <f t="shared" si="439"/>
        <v>4.20937655</v>
      </c>
      <c r="Y752" s="113">
        <f t="shared" si="427"/>
        <v>0</v>
      </c>
      <c r="Z752" s="125" t="str">
        <f t="shared" si="437"/>
        <v>A+J=</v>
      </c>
      <c r="AA752" s="118">
        <f t="shared" si="438"/>
        <v>45432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2">
        <f t="shared" si="428"/>
        <v>45414</v>
      </c>
      <c r="B753" s="113">
        <f t="shared" si="421"/>
        <v>1236.6432174699999</v>
      </c>
      <c r="C753" s="113">
        <f t="shared" si="434"/>
        <v>1116.6936172799999</v>
      </c>
      <c r="D753" s="114">
        <f t="shared" si="429"/>
        <v>6858.17</v>
      </c>
      <c r="E753" s="115">
        <f t="shared" si="443"/>
        <v>6869.14</v>
      </c>
      <c r="F753" s="116">
        <f t="shared" si="444"/>
        <v>45373</v>
      </c>
      <c r="G753" s="117">
        <f t="shared" si="422"/>
        <v>1.5995520670966101E-3</v>
      </c>
      <c r="H753" s="118">
        <f t="shared" si="435"/>
        <v>45432</v>
      </c>
      <c r="I753" s="118">
        <f t="shared" si="423"/>
        <v>45432</v>
      </c>
      <c r="J753" s="119">
        <f t="shared" si="430"/>
        <v>19</v>
      </c>
      <c r="K753" s="119">
        <f t="shared" si="445"/>
        <v>7</v>
      </c>
      <c r="L753" s="8">
        <f t="shared" si="431"/>
        <v>1.0005890099999999</v>
      </c>
      <c r="M753" s="120">
        <f t="shared" si="446"/>
        <v>1.00829937</v>
      </c>
      <c r="N753" s="120">
        <f t="shared" si="440"/>
        <v>1.102995785666937</v>
      </c>
      <c r="O753" s="113">
        <f t="shared" si="442"/>
        <v>1.1036454600000001</v>
      </c>
      <c r="P753" s="113">
        <f t="shared" si="424"/>
        <v>1232.43384092</v>
      </c>
      <c r="Q753" s="11">
        <f t="shared" si="436"/>
        <v>0</v>
      </c>
      <c r="R753" s="30">
        <f t="shared" si="432"/>
        <v>0</v>
      </c>
      <c r="S753" s="8">
        <f t="shared" si="425"/>
        <v>0</v>
      </c>
      <c r="T753" s="122">
        <f t="shared" si="433"/>
        <v>0.13059999999999999</v>
      </c>
      <c r="U753" s="121">
        <f t="shared" si="441"/>
        <v>7</v>
      </c>
      <c r="V753" s="121">
        <v>252</v>
      </c>
      <c r="W753" s="120">
        <f t="shared" si="426"/>
        <v>1.0034154989999999</v>
      </c>
      <c r="X753" s="113">
        <f t="shared" si="439"/>
        <v>4.20937655</v>
      </c>
      <c r="Y753" s="113">
        <f t="shared" si="427"/>
        <v>0</v>
      </c>
      <c r="Z753" s="125" t="str">
        <f t="shared" si="437"/>
        <v>A+J=</v>
      </c>
      <c r="AA753" s="118">
        <f t="shared" si="438"/>
        <v>45432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2">
        <f t="shared" si="428"/>
        <v>45415</v>
      </c>
      <c r="B754" s="113">
        <f t="shared" si="421"/>
        <v>1237.3498083299999</v>
      </c>
      <c r="C754" s="113">
        <f t="shared" si="434"/>
        <v>1116.6936172799999</v>
      </c>
      <c r="D754" s="114">
        <f t="shared" si="429"/>
        <v>6858.17</v>
      </c>
      <c r="E754" s="115">
        <f t="shared" si="443"/>
        <v>6869.14</v>
      </c>
      <c r="F754" s="116">
        <f t="shared" si="444"/>
        <v>45373</v>
      </c>
      <c r="G754" s="117">
        <f t="shared" si="422"/>
        <v>1.5995520670966101E-3</v>
      </c>
      <c r="H754" s="118">
        <f t="shared" si="435"/>
        <v>45432</v>
      </c>
      <c r="I754" s="118">
        <f t="shared" si="423"/>
        <v>45432</v>
      </c>
      <c r="J754" s="119">
        <f t="shared" si="430"/>
        <v>19</v>
      </c>
      <c r="K754" s="119">
        <f t="shared" si="445"/>
        <v>8</v>
      </c>
      <c r="L754" s="8">
        <f t="shared" si="431"/>
        <v>1.0006731799999999</v>
      </c>
      <c r="M754" s="120">
        <f t="shared" si="446"/>
        <v>1.00829937</v>
      </c>
      <c r="N754" s="120">
        <f t="shared" si="440"/>
        <v>1.102995785666937</v>
      </c>
      <c r="O754" s="113">
        <f t="shared" si="442"/>
        <v>1.1037383000000001</v>
      </c>
      <c r="P754" s="113">
        <f t="shared" si="424"/>
        <v>1232.5375147499999</v>
      </c>
      <c r="Q754" s="11">
        <f t="shared" si="436"/>
        <v>0</v>
      </c>
      <c r="R754" s="30">
        <f t="shared" si="432"/>
        <v>0</v>
      </c>
      <c r="S754" s="8">
        <f t="shared" si="425"/>
        <v>0</v>
      </c>
      <c r="T754" s="122">
        <f t="shared" si="433"/>
        <v>0.13059999999999999</v>
      </c>
      <c r="U754" s="121">
        <f t="shared" si="441"/>
        <v>8</v>
      </c>
      <c r="V754" s="121">
        <v>252</v>
      </c>
      <c r="W754" s="120">
        <f t="shared" si="426"/>
        <v>1.003904379</v>
      </c>
      <c r="X754" s="113">
        <f t="shared" si="439"/>
        <v>4.8122935800000004</v>
      </c>
      <c r="Y754" s="113">
        <f t="shared" si="427"/>
        <v>0</v>
      </c>
      <c r="Z754" s="125" t="str">
        <f t="shared" si="437"/>
        <v>A+J=</v>
      </c>
      <c r="AA754" s="118">
        <f t="shared" si="438"/>
        <v>45432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2">
        <f t="shared" si="428"/>
        <v>45416</v>
      </c>
      <c r="B755" s="113">
        <f t="shared" si="421"/>
        <v>1238.0568051599998</v>
      </c>
      <c r="C755" s="113">
        <f t="shared" si="434"/>
        <v>1116.6936172799999</v>
      </c>
      <c r="D755" s="114">
        <f t="shared" si="429"/>
        <v>6858.17</v>
      </c>
      <c r="E755" s="115">
        <f t="shared" si="443"/>
        <v>6869.14</v>
      </c>
      <c r="F755" s="116">
        <f t="shared" si="444"/>
        <v>45373</v>
      </c>
      <c r="G755" s="117">
        <f t="shared" si="422"/>
        <v>1.5995520670966101E-3</v>
      </c>
      <c r="H755" s="118">
        <f t="shared" si="435"/>
        <v>45432</v>
      </c>
      <c r="I755" s="118">
        <f t="shared" si="423"/>
        <v>45432</v>
      </c>
      <c r="J755" s="119">
        <f t="shared" si="430"/>
        <v>19</v>
      </c>
      <c r="K755" s="119">
        <f t="shared" si="445"/>
        <v>9</v>
      </c>
      <c r="L755" s="8">
        <f t="shared" si="431"/>
        <v>1.0007573599999999</v>
      </c>
      <c r="M755" s="120">
        <f t="shared" si="446"/>
        <v>1.00829937</v>
      </c>
      <c r="N755" s="120">
        <f t="shared" si="440"/>
        <v>1.102995785666937</v>
      </c>
      <c r="O755" s="113">
        <f t="shared" si="442"/>
        <v>1.10383115</v>
      </c>
      <c r="P755" s="113">
        <f t="shared" si="424"/>
        <v>1232.6411997499999</v>
      </c>
      <c r="Q755" s="11">
        <f t="shared" si="436"/>
        <v>0</v>
      </c>
      <c r="R755" s="30">
        <f t="shared" si="432"/>
        <v>0</v>
      </c>
      <c r="S755" s="8">
        <f t="shared" si="425"/>
        <v>0</v>
      </c>
      <c r="T755" s="122">
        <f t="shared" si="433"/>
        <v>0.13059999999999999</v>
      </c>
      <c r="U755" s="121">
        <f t="shared" si="441"/>
        <v>9</v>
      </c>
      <c r="V755" s="121">
        <v>252</v>
      </c>
      <c r="W755" s="120">
        <f t="shared" si="426"/>
        <v>1.0043934969999999</v>
      </c>
      <c r="X755" s="113">
        <f t="shared" si="439"/>
        <v>5.4156054100000004</v>
      </c>
      <c r="Y755" s="113">
        <f t="shared" si="427"/>
        <v>0</v>
      </c>
      <c r="Z755" s="125" t="str">
        <f t="shared" si="437"/>
        <v>A+J=</v>
      </c>
      <c r="AA755" s="118">
        <f t="shared" si="438"/>
        <v>45432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2">
        <f t="shared" si="428"/>
        <v>45417</v>
      </c>
      <c r="B756" s="113">
        <f t="shared" si="421"/>
        <v>1238.0568051599998</v>
      </c>
      <c r="C756" s="113">
        <f t="shared" si="434"/>
        <v>1116.6936172799999</v>
      </c>
      <c r="D756" s="114">
        <f t="shared" si="429"/>
        <v>6858.17</v>
      </c>
      <c r="E756" s="115">
        <f t="shared" si="443"/>
        <v>6869.14</v>
      </c>
      <c r="F756" s="116">
        <f t="shared" si="444"/>
        <v>45373</v>
      </c>
      <c r="G756" s="117">
        <f t="shared" si="422"/>
        <v>1.5995520670966101E-3</v>
      </c>
      <c r="H756" s="118">
        <f t="shared" si="435"/>
        <v>45432</v>
      </c>
      <c r="I756" s="118">
        <f t="shared" si="423"/>
        <v>45432</v>
      </c>
      <c r="J756" s="119">
        <f t="shared" si="430"/>
        <v>19</v>
      </c>
      <c r="K756" s="119">
        <f t="shared" si="445"/>
        <v>9</v>
      </c>
      <c r="L756" s="8">
        <f t="shared" si="431"/>
        <v>1.0007573599999999</v>
      </c>
      <c r="M756" s="120">
        <f t="shared" si="446"/>
        <v>1.00829937</v>
      </c>
      <c r="N756" s="120">
        <f t="shared" si="440"/>
        <v>1.102995785666937</v>
      </c>
      <c r="O756" s="113">
        <f t="shared" si="442"/>
        <v>1.10383115</v>
      </c>
      <c r="P756" s="113">
        <f t="shared" si="424"/>
        <v>1232.6411997499999</v>
      </c>
      <c r="Q756" s="11">
        <f t="shared" si="436"/>
        <v>0</v>
      </c>
      <c r="R756" s="30">
        <f t="shared" si="432"/>
        <v>0</v>
      </c>
      <c r="S756" s="8">
        <f t="shared" si="425"/>
        <v>0</v>
      </c>
      <c r="T756" s="122">
        <f t="shared" si="433"/>
        <v>0.13059999999999999</v>
      </c>
      <c r="U756" s="121">
        <f t="shared" si="441"/>
        <v>9</v>
      </c>
      <c r="V756" s="121">
        <v>252</v>
      </c>
      <c r="W756" s="120">
        <f t="shared" si="426"/>
        <v>1.0043934969999999</v>
      </c>
      <c r="X756" s="113">
        <f t="shared" si="439"/>
        <v>5.4156054100000004</v>
      </c>
      <c r="Y756" s="113">
        <f t="shared" si="427"/>
        <v>0</v>
      </c>
      <c r="Z756" s="125" t="str">
        <f t="shared" si="437"/>
        <v>A+J=</v>
      </c>
      <c r="AA756" s="118">
        <f t="shared" si="438"/>
        <v>45432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2">
        <f t="shared" si="428"/>
        <v>45418</v>
      </c>
      <c r="B757" s="113">
        <f t="shared" si="421"/>
        <v>1238.0568051599998</v>
      </c>
      <c r="C757" s="113">
        <f t="shared" si="434"/>
        <v>1116.6936172799999</v>
      </c>
      <c r="D757" s="114">
        <f t="shared" si="429"/>
        <v>6858.17</v>
      </c>
      <c r="E757" s="115">
        <f t="shared" si="443"/>
        <v>6869.14</v>
      </c>
      <c r="F757" s="116">
        <f t="shared" si="444"/>
        <v>45373</v>
      </c>
      <c r="G757" s="117">
        <f t="shared" si="422"/>
        <v>1.5995520670966101E-3</v>
      </c>
      <c r="H757" s="118">
        <f t="shared" si="435"/>
        <v>45432</v>
      </c>
      <c r="I757" s="118">
        <f t="shared" si="423"/>
        <v>45432</v>
      </c>
      <c r="J757" s="119">
        <f t="shared" si="430"/>
        <v>19</v>
      </c>
      <c r="K757" s="119">
        <f t="shared" si="445"/>
        <v>9</v>
      </c>
      <c r="L757" s="8">
        <f t="shared" si="431"/>
        <v>1.0007573599999999</v>
      </c>
      <c r="M757" s="120">
        <f t="shared" si="446"/>
        <v>1.00829937</v>
      </c>
      <c r="N757" s="120">
        <f t="shared" si="440"/>
        <v>1.102995785666937</v>
      </c>
      <c r="O757" s="113">
        <f t="shared" si="442"/>
        <v>1.10383115</v>
      </c>
      <c r="P757" s="113">
        <f t="shared" si="424"/>
        <v>1232.6411997499999</v>
      </c>
      <c r="Q757" s="11">
        <f t="shared" si="436"/>
        <v>0</v>
      </c>
      <c r="R757" s="30">
        <f t="shared" si="432"/>
        <v>0</v>
      </c>
      <c r="S757" s="8">
        <f t="shared" si="425"/>
        <v>0</v>
      </c>
      <c r="T757" s="122">
        <f t="shared" si="433"/>
        <v>0.13059999999999999</v>
      </c>
      <c r="U757" s="121">
        <f t="shared" si="441"/>
        <v>9</v>
      </c>
      <c r="V757" s="121">
        <v>252</v>
      </c>
      <c r="W757" s="120">
        <f t="shared" si="426"/>
        <v>1.0043934969999999</v>
      </c>
      <c r="X757" s="113">
        <f t="shared" si="439"/>
        <v>5.4156054100000004</v>
      </c>
      <c r="Y757" s="113">
        <f t="shared" si="427"/>
        <v>0</v>
      </c>
      <c r="Z757" s="125" t="str">
        <f t="shared" si="437"/>
        <v>A+J=</v>
      </c>
      <c r="AA757" s="118">
        <f t="shared" si="438"/>
        <v>45432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2">
        <f t="shared" si="428"/>
        <v>45419</v>
      </c>
      <c r="B758" s="113">
        <f t="shared" si="421"/>
        <v>1238.7642080300002</v>
      </c>
      <c r="C758" s="113">
        <f t="shared" si="434"/>
        <v>1116.6936172799999</v>
      </c>
      <c r="D758" s="114">
        <f t="shared" si="429"/>
        <v>6858.17</v>
      </c>
      <c r="E758" s="115">
        <f t="shared" si="443"/>
        <v>6869.14</v>
      </c>
      <c r="F758" s="116">
        <f t="shared" si="444"/>
        <v>45373</v>
      </c>
      <c r="G758" s="117">
        <f t="shared" si="422"/>
        <v>1.5995520670966101E-3</v>
      </c>
      <c r="H758" s="118">
        <f t="shared" si="435"/>
        <v>45432</v>
      </c>
      <c r="I758" s="118">
        <f t="shared" si="423"/>
        <v>45432</v>
      </c>
      <c r="J758" s="119">
        <f t="shared" si="430"/>
        <v>19</v>
      </c>
      <c r="K758" s="119">
        <f t="shared" si="445"/>
        <v>10</v>
      </c>
      <c r="L758" s="8">
        <f t="shared" si="431"/>
        <v>1.0008415500000001</v>
      </c>
      <c r="M758" s="120">
        <f t="shared" si="446"/>
        <v>1.00829937</v>
      </c>
      <c r="N758" s="120">
        <f t="shared" si="440"/>
        <v>1.102995785666937</v>
      </c>
      <c r="O758" s="113">
        <f t="shared" si="442"/>
        <v>1.1039240100000001</v>
      </c>
      <c r="P758" s="113">
        <f t="shared" si="424"/>
        <v>1232.7448959200001</v>
      </c>
      <c r="Q758" s="11">
        <f t="shared" si="436"/>
        <v>0</v>
      </c>
      <c r="R758" s="30">
        <f t="shared" si="432"/>
        <v>0</v>
      </c>
      <c r="S758" s="8">
        <f t="shared" si="425"/>
        <v>0</v>
      </c>
      <c r="T758" s="122">
        <f t="shared" si="433"/>
        <v>0.13059999999999999</v>
      </c>
      <c r="U758" s="121">
        <f t="shared" si="441"/>
        <v>10</v>
      </c>
      <c r="V758" s="121">
        <v>252</v>
      </c>
      <c r="W758" s="120">
        <f t="shared" si="426"/>
        <v>1.004882853</v>
      </c>
      <c r="X758" s="113">
        <f t="shared" si="439"/>
        <v>6.0193121100000004</v>
      </c>
      <c r="Y758" s="113">
        <f t="shared" si="427"/>
        <v>0</v>
      </c>
      <c r="Z758" s="125" t="str">
        <f t="shared" si="437"/>
        <v>A+J=</v>
      </c>
      <c r="AA758" s="118">
        <f t="shared" si="438"/>
        <v>45432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2">
        <f t="shared" si="428"/>
        <v>45420</v>
      </c>
      <c r="B759" s="113">
        <f t="shared" si="421"/>
        <v>1239.4720070400001</v>
      </c>
      <c r="C759" s="113">
        <f t="shared" si="434"/>
        <v>1116.6936172799999</v>
      </c>
      <c r="D759" s="114">
        <f t="shared" si="429"/>
        <v>6858.17</v>
      </c>
      <c r="E759" s="115">
        <f t="shared" si="443"/>
        <v>6869.14</v>
      </c>
      <c r="F759" s="116">
        <f t="shared" si="444"/>
        <v>45373</v>
      </c>
      <c r="G759" s="117">
        <f t="shared" si="422"/>
        <v>1.5995520670966101E-3</v>
      </c>
      <c r="H759" s="118">
        <f t="shared" si="435"/>
        <v>45432</v>
      </c>
      <c r="I759" s="118">
        <f t="shared" si="423"/>
        <v>45432</v>
      </c>
      <c r="J759" s="119">
        <f t="shared" si="430"/>
        <v>19</v>
      </c>
      <c r="K759" s="119">
        <f t="shared" si="445"/>
        <v>11</v>
      </c>
      <c r="L759" s="8">
        <f t="shared" si="431"/>
        <v>1.00092574</v>
      </c>
      <c r="M759" s="120">
        <f t="shared" si="446"/>
        <v>1.00829937</v>
      </c>
      <c r="N759" s="120">
        <f t="shared" si="440"/>
        <v>1.102995785666937</v>
      </c>
      <c r="O759" s="113">
        <f t="shared" si="442"/>
        <v>1.1040168699999999</v>
      </c>
      <c r="P759" s="113">
        <f t="shared" si="424"/>
        <v>1232.84859209</v>
      </c>
      <c r="Q759" s="11">
        <f t="shared" si="436"/>
        <v>0</v>
      </c>
      <c r="R759" s="30">
        <f t="shared" si="432"/>
        <v>0</v>
      </c>
      <c r="S759" s="8">
        <f t="shared" si="425"/>
        <v>0</v>
      </c>
      <c r="T759" s="122">
        <f t="shared" si="433"/>
        <v>0.13059999999999999</v>
      </c>
      <c r="U759" s="121">
        <f t="shared" si="441"/>
        <v>11</v>
      </c>
      <c r="V759" s="121">
        <v>252</v>
      </c>
      <c r="W759" s="120">
        <f t="shared" si="426"/>
        <v>1.0053724479999999</v>
      </c>
      <c r="X759" s="113">
        <f t="shared" si="439"/>
        <v>6.6234149499999999</v>
      </c>
      <c r="Y759" s="113">
        <f t="shared" si="427"/>
        <v>0</v>
      </c>
      <c r="Z759" s="125" t="str">
        <f t="shared" si="437"/>
        <v>A+J=</v>
      </c>
      <c r="AA759" s="118">
        <f t="shared" si="438"/>
        <v>45432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2">
        <f t="shared" si="428"/>
        <v>45421</v>
      </c>
      <c r="B760" s="113">
        <f t="shared" si="421"/>
        <v>1240.18021226</v>
      </c>
      <c r="C760" s="113">
        <f t="shared" si="434"/>
        <v>1116.6936172799999</v>
      </c>
      <c r="D760" s="114">
        <f t="shared" si="429"/>
        <v>6858.17</v>
      </c>
      <c r="E760" s="115">
        <f t="shared" si="443"/>
        <v>6869.14</v>
      </c>
      <c r="F760" s="116">
        <f t="shared" si="444"/>
        <v>45373</v>
      </c>
      <c r="G760" s="117">
        <f t="shared" si="422"/>
        <v>1.5995520670966101E-3</v>
      </c>
      <c r="H760" s="118">
        <f t="shared" si="435"/>
        <v>45432</v>
      </c>
      <c r="I760" s="118">
        <f t="shared" si="423"/>
        <v>45432</v>
      </c>
      <c r="J760" s="119">
        <f t="shared" si="430"/>
        <v>19</v>
      </c>
      <c r="K760" s="119">
        <f t="shared" si="445"/>
        <v>12</v>
      </c>
      <c r="L760" s="8">
        <f t="shared" si="431"/>
        <v>1.0010099400000001</v>
      </c>
      <c r="M760" s="120">
        <f t="shared" si="446"/>
        <v>1.00829937</v>
      </c>
      <c r="N760" s="120">
        <f t="shared" si="440"/>
        <v>1.102995785666937</v>
      </c>
      <c r="O760" s="113">
        <f t="shared" si="442"/>
        <v>1.10410974</v>
      </c>
      <c r="P760" s="113">
        <f t="shared" si="424"/>
        <v>1232.95229943</v>
      </c>
      <c r="Q760" s="11">
        <f t="shared" si="436"/>
        <v>0</v>
      </c>
      <c r="R760" s="30">
        <f t="shared" si="432"/>
        <v>0</v>
      </c>
      <c r="S760" s="8">
        <f t="shared" si="425"/>
        <v>0</v>
      </c>
      <c r="T760" s="122">
        <f t="shared" si="433"/>
        <v>0.13059999999999999</v>
      </c>
      <c r="U760" s="121">
        <f t="shared" si="441"/>
        <v>12</v>
      </c>
      <c r="V760" s="121">
        <v>252</v>
      </c>
      <c r="W760" s="120">
        <f t="shared" si="426"/>
        <v>1.005862281</v>
      </c>
      <c r="X760" s="113">
        <f t="shared" si="439"/>
        <v>7.2279128300000002</v>
      </c>
      <c r="Y760" s="113">
        <f t="shared" si="427"/>
        <v>0</v>
      </c>
      <c r="Z760" s="125" t="str">
        <f t="shared" si="437"/>
        <v>A+J=</v>
      </c>
      <c r="AA760" s="118">
        <f t="shared" si="438"/>
        <v>45432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2">
        <f t="shared" si="428"/>
        <v>45422</v>
      </c>
      <c r="B761" s="113">
        <f t="shared" si="421"/>
        <v>1240.88882502</v>
      </c>
      <c r="C761" s="113">
        <f t="shared" si="434"/>
        <v>1116.6936172799999</v>
      </c>
      <c r="D761" s="114">
        <f t="shared" si="429"/>
        <v>6858.17</v>
      </c>
      <c r="E761" s="115">
        <f t="shared" si="443"/>
        <v>6869.14</v>
      </c>
      <c r="F761" s="116">
        <f t="shared" si="444"/>
        <v>45373</v>
      </c>
      <c r="G761" s="117">
        <f t="shared" si="422"/>
        <v>1.5995520670966101E-3</v>
      </c>
      <c r="H761" s="118">
        <f t="shared" si="435"/>
        <v>45432</v>
      </c>
      <c r="I761" s="118">
        <f t="shared" si="423"/>
        <v>45432</v>
      </c>
      <c r="J761" s="119">
        <f t="shared" si="430"/>
        <v>19</v>
      </c>
      <c r="K761" s="119">
        <f t="shared" si="445"/>
        <v>13</v>
      </c>
      <c r="L761" s="8">
        <f t="shared" si="431"/>
        <v>1.0010941499999999</v>
      </c>
      <c r="M761" s="120">
        <f t="shared" si="446"/>
        <v>1.00829937</v>
      </c>
      <c r="N761" s="120">
        <f t="shared" si="440"/>
        <v>1.102995785666937</v>
      </c>
      <c r="O761" s="113">
        <f t="shared" si="442"/>
        <v>1.1042026199999999</v>
      </c>
      <c r="P761" s="113">
        <f t="shared" si="424"/>
        <v>1233.0560179300001</v>
      </c>
      <c r="Q761" s="11">
        <f t="shared" si="436"/>
        <v>0</v>
      </c>
      <c r="R761" s="30">
        <f t="shared" si="432"/>
        <v>0</v>
      </c>
      <c r="S761" s="8">
        <f t="shared" si="425"/>
        <v>0</v>
      </c>
      <c r="T761" s="122">
        <f t="shared" si="433"/>
        <v>0.13059999999999999</v>
      </c>
      <c r="U761" s="121">
        <f t="shared" si="441"/>
        <v>13</v>
      </c>
      <c r="V761" s="121">
        <v>252</v>
      </c>
      <c r="W761" s="120">
        <f t="shared" si="426"/>
        <v>1.006352353</v>
      </c>
      <c r="X761" s="113">
        <f t="shared" si="439"/>
        <v>7.8328070900000002</v>
      </c>
      <c r="Y761" s="113">
        <f t="shared" si="427"/>
        <v>0</v>
      </c>
      <c r="Z761" s="125" t="str">
        <f t="shared" si="437"/>
        <v>A+J=</v>
      </c>
      <c r="AA761" s="118">
        <f t="shared" si="438"/>
        <v>45432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2">
        <f t="shared" si="428"/>
        <v>45423</v>
      </c>
      <c r="B762" s="113">
        <f t="shared" si="421"/>
        <v>1241.59784541</v>
      </c>
      <c r="C762" s="113">
        <f t="shared" si="434"/>
        <v>1116.6936172799999</v>
      </c>
      <c r="D762" s="114">
        <f t="shared" si="429"/>
        <v>6858.17</v>
      </c>
      <c r="E762" s="115">
        <f t="shared" si="443"/>
        <v>6869.14</v>
      </c>
      <c r="F762" s="116">
        <f t="shared" si="444"/>
        <v>45373</v>
      </c>
      <c r="G762" s="117">
        <f t="shared" si="422"/>
        <v>1.5995520670966101E-3</v>
      </c>
      <c r="H762" s="118">
        <f t="shared" si="435"/>
        <v>45432</v>
      </c>
      <c r="I762" s="118">
        <f t="shared" si="423"/>
        <v>45432</v>
      </c>
      <c r="J762" s="119">
        <f t="shared" si="430"/>
        <v>19</v>
      </c>
      <c r="K762" s="119">
        <f t="shared" si="445"/>
        <v>14</v>
      </c>
      <c r="L762" s="8">
        <f t="shared" si="431"/>
        <v>1.0011783599999999</v>
      </c>
      <c r="M762" s="120">
        <f t="shared" si="446"/>
        <v>1.00829937</v>
      </c>
      <c r="N762" s="120">
        <f t="shared" si="440"/>
        <v>1.102995785666937</v>
      </c>
      <c r="O762" s="113">
        <f t="shared" si="442"/>
        <v>1.10429551</v>
      </c>
      <c r="P762" s="113">
        <f t="shared" si="424"/>
        <v>1233.1597475999999</v>
      </c>
      <c r="Q762" s="11">
        <f t="shared" si="436"/>
        <v>0</v>
      </c>
      <c r="R762" s="30">
        <f t="shared" si="432"/>
        <v>0</v>
      </c>
      <c r="S762" s="8">
        <f t="shared" si="425"/>
        <v>0</v>
      </c>
      <c r="T762" s="122">
        <f t="shared" si="433"/>
        <v>0.13059999999999999</v>
      </c>
      <c r="U762" s="121">
        <f t="shared" si="441"/>
        <v>14</v>
      </c>
      <c r="V762" s="121">
        <v>252</v>
      </c>
      <c r="W762" s="120">
        <f t="shared" si="426"/>
        <v>1.0068426640000001</v>
      </c>
      <c r="X762" s="113">
        <f t="shared" si="439"/>
        <v>8.4380978100000004</v>
      </c>
      <c r="Y762" s="113">
        <f t="shared" si="427"/>
        <v>0</v>
      </c>
      <c r="Z762" s="125" t="str">
        <f t="shared" si="437"/>
        <v>A+J=</v>
      </c>
      <c r="AA762" s="118">
        <f t="shared" si="438"/>
        <v>45432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2">
        <f t="shared" si="428"/>
        <v>45424</v>
      </c>
      <c r="B763" s="113">
        <f t="shared" si="421"/>
        <v>1241.59784541</v>
      </c>
      <c r="C763" s="113">
        <f t="shared" si="434"/>
        <v>1116.6936172799999</v>
      </c>
      <c r="D763" s="114">
        <f t="shared" si="429"/>
        <v>6858.17</v>
      </c>
      <c r="E763" s="115">
        <f t="shared" si="443"/>
        <v>6869.14</v>
      </c>
      <c r="F763" s="116">
        <f t="shared" si="444"/>
        <v>45373</v>
      </c>
      <c r="G763" s="117">
        <f t="shared" si="422"/>
        <v>1.5995520670966101E-3</v>
      </c>
      <c r="H763" s="118">
        <f t="shared" si="435"/>
        <v>45432</v>
      </c>
      <c r="I763" s="118">
        <f t="shared" si="423"/>
        <v>45432</v>
      </c>
      <c r="J763" s="119">
        <f t="shared" si="430"/>
        <v>19</v>
      </c>
      <c r="K763" s="119">
        <f t="shared" si="445"/>
        <v>14</v>
      </c>
      <c r="L763" s="8">
        <f t="shared" si="431"/>
        <v>1.0011783599999999</v>
      </c>
      <c r="M763" s="120">
        <f t="shared" si="446"/>
        <v>1.00829937</v>
      </c>
      <c r="N763" s="120">
        <f t="shared" si="440"/>
        <v>1.102995785666937</v>
      </c>
      <c r="O763" s="113">
        <f t="shared" si="442"/>
        <v>1.10429551</v>
      </c>
      <c r="P763" s="113">
        <f t="shared" si="424"/>
        <v>1233.1597475999999</v>
      </c>
      <c r="Q763" s="11">
        <f t="shared" si="436"/>
        <v>0</v>
      </c>
      <c r="R763" s="30">
        <f t="shared" si="432"/>
        <v>0</v>
      </c>
      <c r="S763" s="8">
        <f t="shared" si="425"/>
        <v>0</v>
      </c>
      <c r="T763" s="122">
        <f t="shared" si="433"/>
        <v>0.13059999999999999</v>
      </c>
      <c r="U763" s="121">
        <f t="shared" si="441"/>
        <v>14</v>
      </c>
      <c r="V763" s="121">
        <v>252</v>
      </c>
      <c r="W763" s="120">
        <f t="shared" si="426"/>
        <v>1.0068426640000001</v>
      </c>
      <c r="X763" s="113">
        <f t="shared" si="439"/>
        <v>8.4380978100000004</v>
      </c>
      <c r="Y763" s="113">
        <f t="shared" si="427"/>
        <v>0</v>
      </c>
      <c r="Z763" s="125" t="str">
        <f t="shared" si="437"/>
        <v>A+J=</v>
      </c>
      <c r="AA763" s="118">
        <f t="shared" si="438"/>
        <v>45432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2">
        <f t="shared" si="428"/>
        <v>45425</v>
      </c>
      <c r="B764" s="113">
        <f t="shared" si="421"/>
        <v>1241.59784541</v>
      </c>
      <c r="C764" s="113">
        <f t="shared" si="434"/>
        <v>1116.6936172799999</v>
      </c>
      <c r="D764" s="114">
        <f t="shared" si="429"/>
        <v>6858.17</v>
      </c>
      <c r="E764" s="115">
        <f t="shared" si="443"/>
        <v>6869.14</v>
      </c>
      <c r="F764" s="116">
        <f t="shared" si="444"/>
        <v>45373</v>
      </c>
      <c r="G764" s="117">
        <f t="shared" si="422"/>
        <v>1.5995520670966101E-3</v>
      </c>
      <c r="H764" s="118">
        <f t="shared" si="435"/>
        <v>45432</v>
      </c>
      <c r="I764" s="118">
        <f t="shared" si="423"/>
        <v>45432</v>
      </c>
      <c r="J764" s="119">
        <f t="shared" si="430"/>
        <v>19</v>
      </c>
      <c r="K764" s="119">
        <f t="shared" si="445"/>
        <v>14</v>
      </c>
      <c r="L764" s="8">
        <f t="shared" si="431"/>
        <v>1.0011783599999999</v>
      </c>
      <c r="M764" s="120">
        <f t="shared" si="446"/>
        <v>1.00829937</v>
      </c>
      <c r="N764" s="120">
        <f t="shared" si="440"/>
        <v>1.102995785666937</v>
      </c>
      <c r="O764" s="113">
        <f t="shared" si="442"/>
        <v>1.10429551</v>
      </c>
      <c r="P764" s="113">
        <f t="shared" si="424"/>
        <v>1233.1597475999999</v>
      </c>
      <c r="Q764" s="11">
        <f t="shared" si="436"/>
        <v>0</v>
      </c>
      <c r="R764" s="30">
        <f t="shared" si="432"/>
        <v>0</v>
      </c>
      <c r="S764" s="8">
        <f t="shared" si="425"/>
        <v>0</v>
      </c>
      <c r="T764" s="122">
        <f t="shared" si="433"/>
        <v>0.13059999999999999</v>
      </c>
      <c r="U764" s="121">
        <f t="shared" si="441"/>
        <v>14</v>
      </c>
      <c r="V764" s="121">
        <v>252</v>
      </c>
      <c r="W764" s="120">
        <f t="shared" si="426"/>
        <v>1.0068426640000001</v>
      </c>
      <c r="X764" s="113">
        <f t="shared" si="439"/>
        <v>8.4380978100000004</v>
      </c>
      <c r="Y764" s="113">
        <f t="shared" si="427"/>
        <v>0</v>
      </c>
      <c r="Z764" s="125" t="str">
        <f t="shared" si="437"/>
        <v>A+J=</v>
      </c>
      <c r="AA764" s="118">
        <f t="shared" si="438"/>
        <v>45432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2">
        <f t="shared" si="428"/>
        <v>45426</v>
      </c>
      <c r="B765" s="113">
        <f t="shared" si="421"/>
        <v>1242.30727228</v>
      </c>
      <c r="C765" s="113">
        <f t="shared" si="434"/>
        <v>1116.6936172799999</v>
      </c>
      <c r="D765" s="114">
        <f t="shared" si="429"/>
        <v>6858.17</v>
      </c>
      <c r="E765" s="115">
        <f t="shared" si="443"/>
        <v>6869.14</v>
      </c>
      <c r="F765" s="116">
        <f t="shared" si="444"/>
        <v>45373</v>
      </c>
      <c r="G765" s="117">
        <f t="shared" si="422"/>
        <v>1.5995520670966101E-3</v>
      </c>
      <c r="H765" s="118">
        <f t="shared" si="435"/>
        <v>45432</v>
      </c>
      <c r="I765" s="118">
        <f t="shared" si="423"/>
        <v>45432</v>
      </c>
      <c r="J765" s="119">
        <f t="shared" si="430"/>
        <v>19</v>
      </c>
      <c r="K765" s="119">
        <f t="shared" si="445"/>
        <v>15</v>
      </c>
      <c r="L765" s="8">
        <f t="shared" si="431"/>
        <v>1.0012625900000001</v>
      </c>
      <c r="M765" s="120">
        <f t="shared" si="446"/>
        <v>1.00829937</v>
      </c>
      <c r="N765" s="120">
        <f t="shared" si="440"/>
        <v>1.102995785666937</v>
      </c>
      <c r="O765" s="113">
        <f t="shared" si="442"/>
        <v>1.1043884100000001</v>
      </c>
      <c r="P765" s="113">
        <f t="shared" si="424"/>
        <v>1233.2634884399999</v>
      </c>
      <c r="Q765" s="11">
        <f t="shared" si="436"/>
        <v>0</v>
      </c>
      <c r="R765" s="30">
        <f t="shared" si="432"/>
        <v>0</v>
      </c>
      <c r="S765" s="8">
        <f t="shared" si="425"/>
        <v>0</v>
      </c>
      <c r="T765" s="122">
        <f t="shared" si="433"/>
        <v>0.13059999999999999</v>
      </c>
      <c r="U765" s="121">
        <f t="shared" si="441"/>
        <v>15</v>
      </c>
      <c r="V765" s="121">
        <v>252</v>
      </c>
      <c r="W765" s="120">
        <f t="shared" si="426"/>
        <v>1.0073332129999999</v>
      </c>
      <c r="X765" s="113">
        <f t="shared" si="439"/>
        <v>9.0437838399999997</v>
      </c>
      <c r="Y765" s="113">
        <f t="shared" si="427"/>
        <v>0</v>
      </c>
      <c r="Z765" s="125" t="str">
        <f t="shared" si="437"/>
        <v>A+J=</v>
      </c>
      <c r="AA765" s="118">
        <f t="shared" si="438"/>
        <v>45432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2">
        <f t="shared" si="428"/>
        <v>45427</v>
      </c>
      <c r="B766" s="113">
        <f t="shared" si="421"/>
        <v>1243.01710819</v>
      </c>
      <c r="C766" s="113">
        <f t="shared" si="434"/>
        <v>1116.6936172799999</v>
      </c>
      <c r="D766" s="114">
        <f t="shared" si="429"/>
        <v>6858.17</v>
      </c>
      <c r="E766" s="115">
        <f t="shared" si="443"/>
        <v>6869.14</v>
      </c>
      <c r="F766" s="116">
        <f t="shared" si="444"/>
        <v>45373</v>
      </c>
      <c r="G766" s="117">
        <f t="shared" si="422"/>
        <v>1.5995520670966101E-3</v>
      </c>
      <c r="H766" s="118">
        <f t="shared" si="435"/>
        <v>45432</v>
      </c>
      <c r="I766" s="118">
        <f t="shared" si="423"/>
        <v>45432</v>
      </c>
      <c r="J766" s="119">
        <f t="shared" si="430"/>
        <v>19</v>
      </c>
      <c r="K766" s="119">
        <f t="shared" si="445"/>
        <v>16</v>
      </c>
      <c r="L766" s="8">
        <f t="shared" si="431"/>
        <v>1.00134682</v>
      </c>
      <c r="M766" s="120">
        <f t="shared" si="446"/>
        <v>1.00829937</v>
      </c>
      <c r="N766" s="120">
        <f t="shared" si="440"/>
        <v>1.102995785666937</v>
      </c>
      <c r="O766" s="113">
        <f t="shared" si="442"/>
        <v>1.1044813200000001</v>
      </c>
      <c r="P766" s="113">
        <f t="shared" si="424"/>
        <v>1233.3672404399999</v>
      </c>
      <c r="Q766" s="11">
        <f t="shared" si="436"/>
        <v>0</v>
      </c>
      <c r="R766" s="30">
        <f t="shared" si="432"/>
        <v>0</v>
      </c>
      <c r="S766" s="8">
        <f t="shared" si="425"/>
        <v>0</v>
      </c>
      <c r="T766" s="122">
        <f t="shared" si="433"/>
        <v>0.13059999999999999</v>
      </c>
      <c r="U766" s="121">
        <f t="shared" si="441"/>
        <v>16</v>
      </c>
      <c r="V766" s="121">
        <v>252</v>
      </c>
      <c r="W766" s="120">
        <f t="shared" si="426"/>
        <v>1.007824002</v>
      </c>
      <c r="X766" s="113">
        <f t="shared" si="439"/>
        <v>9.6498677500000003</v>
      </c>
      <c r="Y766" s="113">
        <f t="shared" si="427"/>
        <v>0</v>
      </c>
      <c r="Z766" s="125" t="str">
        <f t="shared" si="437"/>
        <v>A+J=</v>
      </c>
      <c r="AA766" s="118">
        <f t="shared" si="438"/>
        <v>45432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2">
        <f t="shared" si="428"/>
        <v>45428</v>
      </c>
      <c r="B767" s="113">
        <f t="shared" si="421"/>
        <v>1243.7273294899999</v>
      </c>
      <c r="C767" s="113">
        <f t="shared" si="434"/>
        <v>1116.6936172799999</v>
      </c>
      <c r="D767" s="114">
        <f t="shared" si="429"/>
        <v>6858.17</v>
      </c>
      <c r="E767" s="115">
        <f t="shared" si="443"/>
        <v>6869.14</v>
      </c>
      <c r="F767" s="116">
        <f t="shared" si="444"/>
        <v>45373</v>
      </c>
      <c r="G767" s="117">
        <f t="shared" si="422"/>
        <v>1.5995520670966101E-3</v>
      </c>
      <c r="H767" s="118">
        <f t="shared" si="435"/>
        <v>45432</v>
      </c>
      <c r="I767" s="118">
        <f t="shared" si="423"/>
        <v>45432</v>
      </c>
      <c r="J767" s="119">
        <f t="shared" si="430"/>
        <v>19</v>
      </c>
      <c r="K767" s="119">
        <f t="shared" si="445"/>
        <v>17</v>
      </c>
      <c r="L767" s="8">
        <f t="shared" si="431"/>
        <v>1.0014310500000001</v>
      </c>
      <c r="M767" s="120">
        <f t="shared" si="446"/>
        <v>1.00829937</v>
      </c>
      <c r="N767" s="120">
        <f t="shared" si="440"/>
        <v>1.102995785666937</v>
      </c>
      <c r="O767" s="113">
        <f t="shared" si="442"/>
        <v>1.1045742199999999</v>
      </c>
      <c r="P767" s="113">
        <f t="shared" si="424"/>
        <v>1233.4709812799999</v>
      </c>
      <c r="Q767" s="11">
        <f t="shared" si="436"/>
        <v>0</v>
      </c>
      <c r="R767" s="30">
        <f t="shared" si="432"/>
        <v>0</v>
      </c>
      <c r="S767" s="8">
        <f t="shared" si="425"/>
        <v>0</v>
      </c>
      <c r="T767" s="122">
        <f t="shared" si="433"/>
        <v>0.13059999999999999</v>
      </c>
      <c r="U767" s="121">
        <f t="shared" si="441"/>
        <v>17</v>
      </c>
      <c r="V767" s="121">
        <v>252</v>
      </c>
      <c r="W767" s="120">
        <f t="shared" si="426"/>
        <v>1.0083150299999999</v>
      </c>
      <c r="X767" s="113">
        <f t="shared" si="439"/>
        <v>10.256348210000001</v>
      </c>
      <c r="Y767" s="113">
        <f t="shared" si="427"/>
        <v>0</v>
      </c>
      <c r="Z767" s="125" t="str">
        <f t="shared" si="437"/>
        <v>A+J=</v>
      </c>
      <c r="AA767" s="118">
        <f t="shared" si="438"/>
        <v>45432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2">
        <f t="shared" si="428"/>
        <v>45429</v>
      </c>
      <c r="B768" s="113">
        <f t="shared" si="421"/>
        <v>1244.4379812799998</v>
      </c>
      <c r="C768" s="113">
        <f t="shared" si="434"/>
        <v>1116.6936172799999</v>
      </c>
      <c r="D768" s="114">
        <f t="shared" si="429"/>
        <v>6858.17</v>
      </c>
      <c r="E768" s="115">
        <f t="shared" si="443"/>
        <v>6869.14</v>
      </c>
      <c r="F768" s="116">
        <f t="shared" si="444"/>
        <v>45373</v>
      </c>
      <c r="G768" s="117">
        <f t="shared" si="422"/>
        <v>1.5995520670966101E-3</v>
      </c>
      <c r="H768" s="118">
        <f t="shared" si="435"/>
        <v>45432</v>
      </c>
      <c r="I768" s="118">
        <f t="shared" si="423"/>
        <v>45432</v>
      </c>
      <c r="J768" s="119">
        <f t="shared" si="430"/>
        <v>19</v>
      </c>
      <c r="K768" s="119">
        <f t="shared" si="445"/>
        <v>18</v>
      </c>
      <c r="L768" s="8">
        <f t="shared" si="431"/>
        <v>1.0015153000000001</v>
      </c>
      <c r="M768" s="120">
        <f t="shared" si="446"/>
        <v>1.00829937</v>
      </c>
      <c r="N768" s="120">
        <f t="shared" si="440"/>
        <v>1.102995785666937</v>
      </c>
      <c r="O768" s="113">
        <f t="shared" si="442"/>
        <v>1.10466715</v>
      </c>
      <c r="P768" s="113">
        <f t="shared" si="424"/>
        <v>1233.5747556199999</v>
      </c>
      <c r="Q768" s="11">
        <f t="shared" si="436"/>
        <v>0</v>
      </c>
      <c r="R768" s="30">
        <f t="shared" si="432"/>
        <v>0</v>
      </c>
      <c r="S768" s="8">
        <f t="shared" si="425"/>
        <v>0</v>
      </c>
      <c r="T768" s="122">
        <f t="shared" si="433"/>
        <v>0.13059999999999999</v>
      </c>
      <c r="U768" s="121">
        <f t="shared" si="441"/>
        <v>18</v>
      </c>
      <c r="V768" s="121">
        <v>252</v>
      </c>
      <c r="W768" s="120">
        <f t="shared" si="426"/>
        <v>1.008806297</v>
      </c>
      <c r="X768" s="113">
        <f t="shared" si="439"/>
        <v>10.863225659999999</v>
      </c>
      <c r="Y768" s="113">
        <f t="shared" si="427"/>
        <v>0</v>
      </c>
      <c r="Z768" s="125" t="str">
        <f t="shared" si="437"/>
        <v>A+J=</v>
      </c>
      <c r="AA768" s="118">
        <f t="shared" si="438"/>
        <v>45432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2">
        <f t="shared" si="428"/>
        <v>45430</v>
      </c>
      <c r="B769" s="113">
        <f t="shared" si="421"/>
        <v>1245.1490298900001</v>
      </c>
      <c r="C769" s="113">
        <f t="shared" si="434"/>
        <v>1116.6936172799999</v>
      </c>
      <c r="D769" s="114">
        <f t="shared" si="429"/>
        <v>6858.17</v>
      </c>
      <c r="E769" s="115">
        <f t="shared" si="443"/>
        <v>6869.14</v>
      </c>
      <c r="F769" s="116">
        <f t="shared" si="444"/>
        <v>45373</v>
      </c>
      <c r="G769" s="117">
        <f t="shared" si="422"/>
        <v>1.5995520670966101E-3</v>
      </c>
      <c r="H769" s="118">
        <f t="shared" si="435"/>
        <v>45432</v>
      </c>
      <c r="I769" s="118">
        <f t="shared" si="423"/>
        <v>45432</v>
      </c>
      <c r="J769" s="119">
        <f t="shared" si="430"/>
        <v>19</v>
      </c>
      <c r="K769" s="119">
        <f t="shared" si="445"/>
        <v>19</v>
      </c>
      <c r="L769" s="8">
        <f t="shared" si="431"/>
        <v>1.0015995499999999</v>
      </c>
      <c r="M769" s="120">
        <f t="shared" si="446"/>
        <v>1.00829937</v>
      </c>
      <c r="N769" s="120">
        <f t="shared" si="440"/>
        <v>1.102995785666937</v>
      </c>
      <c r="O769" s="113">
        <f t="shared" si="442"/>
        <v>1.1047600799999999</v>
      </c>
      <c r="P769" s="113">
        <f t="shared" si="424"/>
        <v>1233.6785299600001</v>
      </c>
      <c r="Q769" s="11">
        <f t="shared" si="436"/>
        <v>0</v>
      </c>
      <c r="R769" s="30">
        <f t="shared" si="432"/>
        <v>0</v>
      </c>
      <c r="S769" s="8">
        <f t="shared" si="425"/>
        <v>0</v>
      </c>
      <c r="T769" s="122">
        <f t="shared" si="433"/>
        <v>0.13059999999999999</v>
      </c>
      <c r="U769" s="121">
        <f t="shared" si="441"/>
        <v>19</v>
      </c>
      <c r="V769" s="121">
        <v>252</v>
      </c>
      <c r="W769" s="120">
        <f t="shared" si="426"/>
        <v>1.0092978029999999</v>
      </c>
      <c r="X769" s="113">
        <f t="shared" si="439"/>
        <v>11.470499930000001</v>
      </c>
      <c r="Y769" s="113">
        <f t="shared" si="427"/>
        <v>0</v>
      </c>
      <c r="Z769" s="125" t="str">
        <f t="shared" si="437"/>
        <v>A+J=</v>
      </c>
      <c r="AA769" s="118">
        <f t="shared" si="438"/>
        <v>45432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2">
        <f t="shared" si="428"/>
        <v>45431</v>
      </c>
      <c r="B770" s="113">
        <f t="shared" si="421"/>
        <v>1245.1490298900001</v>
      </c>
      <c r="C770" s="113">
        <f t="shared" si="434"/>
        <v>1116.6936172799999</v>
      </c>
      <c r="D770" s="114">
        <f t="shared" si="429"/>
        <v>6858.17</v>
      </c>
      <c r="E770" s="115">
        <f t="shared" si="443"/>
        <v>6869.14</v>
      </c>
      <c r="F770" s="116">
        <f t="shared" si="444"/>
        <v>45373</v>
      </c>
      <c r="G770" s="117">
        <f t="shared" si="422"/>
        <v>1.5995520670966101E-3</v>
      </c>
      <c r="H770" s="118">
        <f t="shared" si="435"/>
        <v>45432</v>
      </c>
      <c r="I770" s="118">
        <f t="shared" si="423"/>
        <v>45432</v>
      </c>
      <c r="J770" s="119">
        <f t="shared" si="430"/>
        <v>19</v>
      </c>
      <c r="K770" s="119">
        <f t="shared" si="445"/>
        <v>19</v>
      </c>
      <c r="L770" s="8">
        <f t="shared" si="431"/>
        <v>1.0015995499999999</v>
      </c>
      <c r="M770" s="120">
        <f t="shared" si="446"/>
        <v>1.00829937</v>
      </c>
      <c r="N770" s="120">
        <f t="shared" si="440"/>
        <v>1.102995785666937</v>
      </c>
      <c r="O770" s="113">
        <f t="shared" si="442"/>
        <v>1.1047600799999999</v>
      </c>
      <c r="P770" s="113">
        <f t="shared" si="424"/>
        <v>1233.6785299600001</v>
      </c>
      <c r="Q770" s="11">
        <f t="shared" si="436"/>
        <v>0</v>
      </c>
      <c r="R770" s="30">
        <f t="shared" si="432"/>
        <v>0</v>
      </c>
      <c r="S770" s="8">
        <f t="shared" si="425"/>
        <v>0</v>
      </c>
      <c r="T770" s="122">
        <f t="shared" si="433"/>
        <v>0.13059999999999999</v>
      </c>
      <c r="U770" s="121">
        <f t="shared" si="441"/>
        <v>19</v>
      </c>
      <c r="V770" s="121">
        <v>252</v>
      </c>
      <c r="W770" s="120">
        <f t="shared" si="426"/>
        <v>1.0092978029999999</v>
      </c>
      <c r="X770" s="113">
        <f t="shared" si="439"/>
        <v>11.470499930000001</v>
      </c>
      <c r="Y770" s="113">
        <f t="shared" si="427"/>
        <v>0</v>
      </c>
      <c r="Z770" s="125" t="str">
        <f t="shared" si="437"/>
        <v>A+J=</v>
      </c>
      <c r="AA770" s="118">
        <f t="shared" si="438"/>
        <v>45432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2">
        <f t="shared" si="428"/>
        <v>45432</v>
      </c>
      <c r="B771" s="113">
        <f t="shared" si="421"/>
        <v>1245.1490298900001</v>
      </c>
      <c r="C771" s="113">
        <f t="shared" si="434"/>
        <v>1116.6936172799999</v>
      </c>
      <c r="D771" s="114">
        <f t="shared" si="429"/>
        <v>6858.17</v>
      </c>
      <c r="E771" s="115">
        <f t="shared" si="443"/>
        <v>6869.14</v>
      </c>
      <c r="F771" s="116">
        <f t="shared" si="444"/>
        <v>45373</v>
      </c>
      <c r="G771" s="117">
        <f t="shared" si="422"/>
        <v>1.5995520670966101E-3</v>
      </c>
      <c r="H771" s="118">
        <f t="shared" si="435"/>
        <v>45463</v>
      </c>
      <c r="I771" s="118">
        <f t="shared" si="423"/>
        <v>45432</v>
      </c>
      <c r="J771" s="119">
        <f t="shared" si="430"/>
        <v>19</v>
      </c>
      <c r="K771" s="119">
        <f t="shared" si="445"/>
        <v>19</v>
      </c>
      <c r="L771" s="8">
        <f t="shared" si="431"/>
        <v>1.0015995499999999</v>
      </c>
      <c r="M771" s="120">
        <f t="shared" si="446"/>
        <v>1.00829937</v>
      </c>
      <c r="N771" s="120">
        <f t="shared" si="440"/>
        <v>1.102995785666937</v>
      </c>
      <c r="O771" s="113">
        <f t="shared" si="442"/>
        <v>1.1047600799999999</v>
      </c>
      <c r="P771" s="113">
        <f t="shared" si="424"/>
        <v>1233.6785299600001</v>
      </c>
      <c r="Q771" s="11">
        <f t="shared" si="436"/>
        <v>25</v>
      </c>
      <c r="R771" s="30">
        <f t="shared" si="432"/>
        <v>0</v>
      </c>
      <c r="S771" s="8">
        <f t="shared" si="425"/>
        <v>0</v>
      </c>
      <c r="T771" s="122">
        <f t="shared" si="433"/>
        <v>0.13059999999999999</v>
      </c>
      <c r="U771" s="121">
        <f t="shared" si="441"/>
        <v>19</v>
      </c>
      <c r="V771" s="121">
        <v>252</v>
      </c>
      <c r="W771" s="120">
        <f t="shared" si="426"/>
        <v>1.0092978029999999</v>
      </c>
      <c r="X771" s="113">
        <f t="shared" si="439"/>
        <v>11.470499930000001</v>
      </c>
      <c r="Y771" s="113">
        <f t="shared" si="427"/>
        <v>11.470499930000001</v>
      </c>
      <c r="Z771" s="125" t="str">
        <f t="shared" si="437"/>
        <v>A+J=</v>
      </c>
      <c r="AA771" s="118">
        <f t="shared" si="438"/>
        <v>45432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2">
        <f t="shared" si="428"/>
        <v>45433</v>
      </c>
      <c r="B772" s="113">
        <f t="shared" si="421"/>
        <v>1234.4923757900001</v>
      </c>
      <c r="C772" s="113">
        <f t="shared" si="434"/>
        <v>1116.6936172799999</v>
      </c>
      <c r="D772" s="114">
        <f t="shared" si="429"/>
        <v>6869.14</v>
      </c>
      <c r="E772" s="115">
        <f t="shared" si="443"/>
        <v>6895.24</v>
      </c>
      <c r="F772" s="116">
        <f t="shared" si="444"/>
        <v>45402</v>
      </c>
      <c r="G772" s="117">
        <f t="shared" si="422"/>
        <v>3.7996022791790818E-3</v>
      </c>
      <c r="H772" s="118">
        <f t="shared" si="435"/>
        <v>45463</v>
      </c>
      <c r="I772" s="118">
        <f t="shared" si="423"/>
        <v>45463</v>
      </c>
      <c r="J772" s="119">
        <f t="shared" si="430"/>
        <v>22</v>
      </c>
      <c r="K772" s="119">
        <f t="shared" si="445"/>
        <v>1</v>
      </c>
      <c r="L772" s="8">
        <f t="shared" si="431"/>
        <v>1.0001723899999999</v>
      </c>
      <c r="M772" s="120">
        <f t="shared" si="446"/>
        <v>1.0015995499999999</v>
      </c>
      <c r="N772" s="120">
        <f t="shared" si="440"/>
        <v>1.1047600825759005</v>
      </c>
      <c r="O772" s="113">
        <f t="shared" si="442"/>
        <v>1.10495053</v>
      </c>
      <c r="P772" s="113">
        <f t="shared" si="424"/>
        <v>1233.89120426</v>
      </c>
      <c r="Q772" s="11">
        <f t="shared" si="436"/>
        <v>0</v>
      </c>
      <c r="R772" s="30">
        <f t="shared" si="432"/>
        <v>0</v>
      </c>
      <c r="S772" s="8">
        <f t="shared" si="425"/>
        <v>0</v>
      </c>
      <c r="T772" s="122">
        <f t="shared" si="433"/>
        <v>0.13059999999999999</v>
      </c>
      <c r="U772" s="121">
        <f t="shared" si="441"/>
        <v>1</v>
      </c>
      <c r="V772" s="121">
        <v>252</v>
      </c>
      <c r="W772" s="120">
        <f t="shared" si="426"/>
        <v>1.000487216</v>
      </c>
      <c r="X772" s="113">
        <f t="shared" si="439"/>
        <v>0.60117153000000001</v>
      </c>
      <c r="Y772" s="113">
        <f t="shared" si="427"/>
        <v>0</v>
      </c>
      <c r="Z772" s="125" t="str">
        <f t="shared" si="437"/>
        <v>A+J=</v>
      </c>
      <c r="AA772" s="118">
        <f t="shared" si="438"/>
        <v>45463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2">
        <f t="shared" si="428"/>
        <v>45434</v>
      </c>
      <c r="B773" s="113">
        <f t="shared" si="421"/>
        <v>1235.3067660500001</v>
      </c>
      <c r="C773" s="113">
        <f t="shared" si="434"/>
        <v>1116.6936172799999</v>
      </c>
      <c r="D773" s="114">
        <f t="shared" si="429"/>
        <v>6869.14</v>
      </c>
      <c r="E773" s="115">
        <f t="shared" si="443"/>
        <v>6895.24</v>
      </c>
      <c r="F773" s="116">
        <f t="shared" si="444"/>
        <v>45402</v>
      </c>
      <c r="G773" s="117">
        <f t="shared" si="422"/>
        <v>3.7996022791790818E-3</v>
      </c>
      <c r="H773" s="118">
        <f t="shared" si="435"/>
        <v>45463</v>
      </c>
      <c r="I773" s="118">
        <f t="shared" si="423"/>
        <v>45463</v>
      </c>
      <c r="J773" s="119">
        <f t="shared" si="430"/>
        <v>22</v>
      </c>
      <c r="K773" s="119">
        <f t="shared" si="445"/>
        <v>2</v>
      </c>
      <c r="L773" s="8">
        <f t="shared" si="431"/>
        <v>1.00034482</v>
      </c>
      <c r="M773" s="120">
        <f t="shared" si="446"/>
        <v>1.0015995499999999</v>
      </c>
      <c r="N773" s="120">
        <f t="shared" si="440"/>
        <v>1.1047600825759005</v>
      </c>
      <c r="O773" s="113">
        <f t="shared" si="442"/>
        <v>1.10514102</v>
      </c>
      <c r="P773" s="113">
        <f t="shared" si="424"/>
        <v>1234.1039232200001</v>
      </c>
      <c r="Q773" s="11">
        <f t="shared" si="436"/>
        <v>0</v>
      </c>
      <c r="R773" s="30">
        <f t="shared" si="432"/>
        <v>0</v>
      </c>
      <c r="S773" s="8">
        <f t="shared" si="425"/>
        <v>0</v>
      </c>
      <c r="T773" s="122">
        <f t="shared" si="433"/>
        <v>0.13059999999999999</v>
      </c>
      <c r="U773" s="121">
        <f t="shared" si="441"/>
        <v>2</v>
      </c>
      <c r="V773" s="121">
        <v>252</v>
      </c>
      <c r="W773" s="120">
        <f t="shared" si="426"/>
        <v>1.0009746690000001</v>
      </c>
      <c r="X773" s="113">
        <f t="shared" si="439"/>
        <v>1.20284283</v>
      </c>
      <c r="Y773" s="113">
        <f t="shared" si="427"/>
        <v>0</v>
      </c>
      <c r="Z773" s="125" t="str">
        <f t="shared" si="437"/>
        <v>A+J=</v>
      </c>
      <c r="AA773" s="118">
        <f t="shared" si="438"/>
        <v>45463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2">
        <f t="shared" si="428"/>
        <v>45435</v>
      </c>
      <c r="B774" s="113">
        <f t="shared" si="421"/>
        <v>1236.12168978</v>
      </c>
      <c r="C774" s="113">
        <f t="shared" si="434"/>
        <v>1116.6936172799999</v>
      </c>
      <c r="D774" s="114">
        <f t="shared" si="429"/>
        <v>6869.14</v>
      </c>
      <c r="E774" s="115">
        <f t="shared" si="443"/>
        <v>6895.24</v>
      </c>
      <c r="F774" s="116">
        <f t="shared" si="444"/>
        <v>45402</v>
      </c>
      <c r="G774" s="117">
        <f t="shared" si="422"/>
        <v>3.7996022791790818E-3</v>
      </c>
      <c r="H774" s="118">
        <f t="shared" si="435"/>
        <v>45463</v>
      </c>
      <c r="I774" s="118">
        <f t="shared" si="423"/>
        <v>45463</v>
      </c>
      <c r="J774" s="119">
        <f t="shared" si="430"/>
        <v>22</v>
      </c>
      <c r="K774" s="119">
        <f t="shared" si="445"/>
        <v>3</v>
      </c>
      <c r="L774" s="8">
        <f t="shared" si="431"/>
        <v>1.00051727</v>
      </c>
      <c r="M774" s="120">
        <f t="shared" si="446"/>
        <v>1.0015995499999999</v>
      </c>
      <c r="N774" s="120">
        <f t="shared" si="440"/>
        <v>1.1047600825759005</v>
      </c>
      <c r="O774" s="113">
        <f t="shared" si="442"/>
        <v>1.1053315399999999</v>
      </c>
      <c r="P774" s="113">
        <f t="shared" si="424"/>
        <v>1234.31667569</v>
      </c>
      <c r="Q774" s="11">
        <f t="shared" si="436"/>
        <v>0</v>
      </c>
      <c r="R774" s="30">
        <f t="shared" si="432"/>
        <v>0</v>
      </c>
      <c r="S774" s="8">
        <f t="shared" si="425"/>
        <v>0</v>
      </c>
      <c r="T774" s="122">
        <f t="shared" si="433"/>
        <v>0.13059999999999999</v>
      </c>
      <c r="U774" s="121">
        <f t="shared" si="441"/>
        <v>3</v>
      </c>
      <c r="V774" s="121">
        <v>252</v>
      </c>
      <c r="W774" s="120">
        <f t="shared" si="426"/>
        <v>1.001462359</v>
      </c>
      <c r="X774" s="113">
        <f t="shared" si="439"/>
        <v>1.80501409</v>
      </c>
      <c r="Y774" s="113">
        <f t="shared" si="427"/>
        <v>0</v>
      </c>
      <c r="Z774" s="125" t="str">
        <f t="shared" si="437"/>
        <v>A+J=</v>
      </c>
      <c r="AA774" s="118">
        <f t="shared" si="438"/>
        <v>45463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2">
        <f t="shared" si="428"/>
        <v>45436</v>
      </c>
      <c r="B775" s="113">
        <f t="shared" si="421"/>
        <v>1236.9371608399999</v>
      </c>
      <c r="C775" s="113">
        <f t="shared" si="434"/>
        <v>1116.6936172799999</v>
      </c>
      <c r="D775" s="114">
        <f t="shared" si="429"/>
        <v>6869.14</v>
      </c>
      <c r="E775" s="115">
        <f t="shared" si="443"/>
        <v>6895.24</v>
      </c>
      <c r="F775" s="116">
        <f t="shared" si="444"/>
        <v>45402</v>
      </c>
      <c r="G775" s="117">
        <f t="shared" si="422"/>
        <v>3.7996022791790818E-3</v>
      </c>
      <c r="H775" s="118">
        <f t="shared" si="435"/>
        <v>45463</v>
      </c>
      <c r="I775" s="118">
        <f t="shared" si="423"/>
        <v>45463</v>
      </c>
      <c r="J775" s="119">
        <f t="shared" si="430"/>
        <v>22</v>
      </c>
      <c r="K775" s="119">
        <f t="shared" si="445"/>
        <v>4</v>
      </c>
      <c r="L775" s="8">
        <f t="shared" si="431"/>
        <v>1.00068976</v>
      </c>
      <c r="M775" s="120">
        <f t="shared" si="446"/>
        <v>1.0015995499999999</v>
      </c>
      <c r="N775" s="120">
        <f t="shared" si="440"/>
        <v>1.1047600825759005</v>
      </c>
      <c r="O775" s="113">
        <f t="shared" si="442"/>
        <v>1.1055221</v>
      </c>
      <c r="P775" s="113">
        <f t="shared" si="424"/>
        <v>1234.52947283</v>
      </c>
      <c r="Q775" s="11">
        <f t="shared" si="436"/>
        <v>0</v>
      </c>
      <c r="R775" s="30">
        <f t="shared" si="432"/>
        <v>0</v>
      </c>
      <c r="S775" s="8">
        <f t="shared" si="425"/>
        <v>0</v>
      </c>
      <c r="T775" s="122">
        <f t="shared" si="433"/>
        <v>0.13059999999999999</v>
      </c>
      <c r="U775" s="121">
        <f t="shared" si="441"/>
        <v>4</v>
      </c>
      <c r="V775" s="121">
        <v>252</v>
      </c>
      <c r="W775" s="120">
        <f t="shared" si="426"/>
        <v>1.001950288</v>
      </c>
      <c r="X775" s="113">
        <f t="shared" si="439"/>
        <v>2.4076880100000002</v>
      </c>
      <c r="Y775" s="113">
        <f t="shared" si="427"/>
        <v>0</v>
      </c>
      <c r="Z775" s="125" t="str">
        <f t="shared" si="437"/>
        <v>A+J=</v>
      </c>
      <c r="AA775" s="118">
        <f t="shared" si="438"/>
        <v>45463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2">
        <f t="shared" si="428"/>
        <v>45437</v>
      </c>
      <c r="B776" s="113">
        <f t="shared" si="421"/>
        <v>1237.75316576</v>
      </c>
      <c r="C776" s="113">
        <f t="shared" si="434"/>
        <v>1116.6936172799999</v>
      </c>
      <c r="D776" s="114">
        <f t="shared" si="429"/>
        <v>6869.14</v>
      </c>
      <c r="E776" s="115">
        <f t="shared" si="443"/>
        <v>6895.24</v>
      </c>
      <c r="F776" s="116">
        <f t="shared" si="444"/>
        <v>45402</v>
      </c>
      <c r="G776" s="117">
        <f t="shared" si="422"/>
        <v>3.7996022791790818E-3</v>
      </c>
      <c r="H776" s="118">
        <f t="shared" si="435"/>
        <v>45463</v>
      </c>
      <c r="I776" s="118">
        <f t="shared" si="423"/>
        <v>45463</v>
      </c>
      <c r="J776" s="119">
        <f t="shared" si="430"/>
        <v>22</v>
      </c>
      <c r="K776" s="119">
        <f t="shared" si="445"/>
        <v>5</v>
      </c>
      <c r="L776" s="8">
        <f t="shared" si="431"/>
        <v>1.00086228</v>
      </c>
      <c r="M776" s="120">
        <f t="shared" si="446"/>
        <v>1.0015995499999999</v>
      </c>
      <c r="N776" s="120">
        <f t="shared" si="440"/>
        <v>1.1047600825759005</v>
      </c>
      <c r="O776" s="113">
        <f t="shared" si="442"/>
        <v>1.1057126900000001</v>
      </c>
      <c r="P776" s="113">
        <f t="shared" si="424"/>
        <v>1234.7423034599999</v>
      </c>
      <c r="Q776" s="11">
        <f t="shared" si="436"/>
        <v>0</v>
      </c>
      <c r="R776" s="30">
        <f t="shared" si="432"/>
        <v>0</v>
      </c>
      <c r="S776" s="8">
        <f t="shared" si="425"/>
        <v>0</v>
      </c>
      <c r="T776" s="122">
        <f t="shared" si="433"/>
        <v>0.13059999999999999</v>
      </c>
      <c r="U776" s="121">
        <f t="shared" si="441"/>
        <v>5</v>
      </c>
      <c r="V776" s="121">
        <v>252</v>
      </c>
      <c r="W776" s="120">
        <f t="shared" si="426"/>
        <v>1.002438454</v>
      </c>
      <c r="X776" s="113">
        <f t="shared" si="439"/>
        <v>3.0108622999999999</v>
      </c>
      <c r="Y776" s="113">
        <f t="shared" si="427"/>
        <v>0</v>
      </c>
      <c r="Z776" s="125" t="str">
        <f t="shared" si="437"/>
        <v>A+J=</v>
      </c>
      <c r="AA776" s="118">
        <f t="shared" si="438"/>
        <v>45463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2">
        <f t="shared" si="428"/>
        <v>45438</v>
      </c>
      <c r="B777" s="113">
        <f t="shared" si="421"/>
        <v>1237.75316576</v>
      </c>
      <c r="C777" s="113">
        <f t="shared" si="434"/>
        <v>1116.6936172799999</v>
      </c>
      <c r="D777" s="114">
        <f t="shared" si="429"/>
        <v>6869.14</v>
      </c>
      <c r="E777" s="115">
        <f t="shared" si="443"/>
        <v>6895.24</v>
      </c>
      <c r="F777" s="116">
        <f t="shared" si="444"/>
        <v>45402</v>
      </c>
      <c r="G777" s="117">
        <f t="shared" si="422"/>
        <v>3.7996022791790818E-3</v>
      </c>
      <c r="H777" s="118">
        <f t="shared" si="435"/>
        <v>45463</v>
      </c>
      <c r="I777" s="118">
        <f t="shared" si="423"/>
        <v>45463</v>
      </c>
      <c r="J777" s="119">
        <f t="shared" si="430"/>
        <v>22</v>
      </c>
      <c r="K777" s="119">
        <f t="shared" si="445"/>
        <v>5</v>
      </c>
      <c r="L777" s="8">
        <f t="shared" si="431"/>
        <v>1.00086228</v>
      </c>
      <c r="M777" s="120">
        <f t="shared" si="446"/>
        <v>1.0015995499999999</v>
      </c>
      <c r="N777" s="120">
        <f t="shared" si="440"/>
        <v>1.1047600825759005</v>
      </c>
      <c r="O777" s="113">
        <f t="shared" si="442"/>
        <v>1.1057126900000001</v>
      </c>
      <c r="P777" s="113">
        <f t="shared" si="424"/>
        <v>1234.7423034599999</v>
      </c>
      <c r="Q777" s="11">
        <f t="shared" si="436"/>
        <v>0</v>
      </c>
      <c r="R777" s="30">
        <f t="shared" si="432"/>
        <v>0</v>
      </c>
      <c r="S777" s="8">
        <f t="shared" si="425"/>
        <v>0</v>
      </c>
      <c r="T777" s="122">
        <f t="shared" si="433"/>
        <v>0.13059999999999999</v>
      </c>
      <c r="U777" s="121">
        <f t="shared" si="441"/>
        <v>5</v>
      </c>
      <c r="V777" s="121">
        <v>252</v>
      </c>
      <c r="W777" s="120">
        <f t="shared" si="426"/>
        <v>1.002438454</v>
      </c>
      <c r="X777" s="113">
        <f t="shared" si="439"/>
        <v>3.0108622999999999</v>
      </c>
      <c r="Y777" s="113">
        <f t="shared" si="427"/>
        <v>0</v>
      </c>
      <c r="Z777" s="125" t="str">
        <f t="shared" si="437"/>
        <v>A+J=</v>
      </c>
      <c r="AA777" s="118">
        <f t="shared" si="438"/>
        <v>45463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2">
        <f t="shared" si="428"/>
        <v>45439</v>
      </c>
      <c r="B778" s="113">
        <f t="shared" ref="B778:B841" si="447">(P778+X778)</f>
        <v>1237.75316576</v>
      </c>
      <c r="C778" s="113">
        <f t="shared" si="434"/>
        <v>1116.6936172799999</v>
      </c>
      <c r="D778" s="114">
        <f t="shared" si="429"/>
        <v>6869.14</v>
      </c>
      <c r="E778" s="115">
        <f t="shared" si="443"/>
        <v>6895.24</v>
      </c>
      <c r="F778" s="116">
        <f t="shared" si="444"/>
        <v>45402</v>
      </c>
      <c r="G778" s="117">
        <f t="shared" ref="G778:G841" si="448">(E778/D778)-1</f>
        <v>3.7996022791790818E-3</v>
      </c>
      <c r="H778" s="118">
        <f t="shared" si="435"/>
        <v>45463</v>
      </c>
      <c r="I778" s="118">
        <f t="shared" ref="I778:I841" si="449">IF(A778&gt;I777,H778,I777)</f>
        <v>45463</v>
      </c>
      <c r="J778" s="119">
        <f t="shared" si="430"/>
        <v>22</v>
      </c>
      <c r="K778" s="119">
        <f t="shared" si="445"/>
        <v>5</v>
      </c>
      <c r="L778" s="8">
        <f t="shared" si="431"/>
        <v>1.00086228</v>
      </c>
      <c r="M778" s="120">
        <f t="shared" si="446"/>
        <v>1.0015995499999999</v>
      </c>
      <c r="N778" s="120">
        <f t="shared" si="440"/>
        <v>1.1047600825759005</v>
      </c>
      <c r="O778" s="113">
        <f t="shared" si="442"/>
        <v>1.1057126900000001</v>
      </c>
      <c r="P778" s="113">
        <f t="shared" ref="P778:P841" si="450">TRUNC(C778*O778,8)</f>
        <v>1234.7423034599999</v>
      </c>
      <c r="Q778" s="11">
        <f t="shared" si="436"/>
        <v>0</v>
      </c>
      <c r="R778" s="30">
        <f t="shared" si="432"/>
        <v>0</v>
      </c>
      <c r="S778" s="8">
        <f t="shared" ref="S778:S841" si="451">IF(R778&gt;0,TRUNC(R778*P778,8),0)</f>
        <v>0</v>
      </c>
      <c r="T778" s="122">
        <f t="shared" si="433"/>
        <v>0.13059999999999999</v>
      </c>
      <c r="U778" s="121">
        <f t="shared" si="441"/>
        <v>5</v>
      </c>
      <c r="V778" s="121">
        <v>252</v>
      </c>
      <c r="W778" s="120">
        <f t="shared" ref="W778:W841" si="452">ROUND((1+T778)^TRUNC((U778/V778),9),9)</f>
        <v>1.002438454</v>
      </c>
      <c r="X778" s="113">
        <f t="shared" si="439"/>
        <v>3.0108622999999999</v>
      </c>
      <c r="Y778" s="113">
        <f t="shared" ref="Y778:Y841" si="453">IF(Q778&gt;0,S778+X778,0)</f>
        <v>0</v>
      </c>
      <c r="Z778" s="125" t="str">
        <f t="shared" si="437"/>
        <v>A+J=</v>
      </c>
      <c r="AA778" s="118">
        <f t="shared" si="438"/>
        <v>45463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2">
        <f t="shared" ref="A779:A842" si="454">(A778+1)</f>
        <v>45440</v>
      </c>
      <c r="B779" s="113">
        <f t="shared" si="447"/>
        <v>1238.56970477</v>
      </c>
      <c r="C779" s="113">
        <f t="shared" si="434"/>
        <v>1116.6936172799999</v>
      </c>
      <c r="D779" s="114">
        <f t="shared" ref="D779:D842" si="455">IF(E779=E778,D778,E778)</f>
        <v>6869.14</v>
      </c>
      <c r="E779" s="115">
        <f t="shared" si="443"/>
        <v>6895.24</v>
      </c>
      <c r="F779" s="116">
        <f t="shared" si="444"/>
        <v>45402</v>
      </c>
      <c r="G779" s="117">
        <f t="shared" si="448"/>
        <v>3.7996022791790818E-3</v>
      </c>
      <c r="H779" s="118">
        <f t="shared" si="435"/>
        <v>45463</v>
      </c>
      <c r="I779" s="118">
        <f t="shared" si="449"/>
        <v>45463</v>
      </c>
      <c r="J779" s="119">
        <f t="shared" ref="J779:J842" si="456">IF(I779=I778,J778,NETWORKDAYS(I778,I779,$AD$176:$AD$502)-1)</f>
        <v>22</v>
      </c>
      <c r="K779" s="119">
        <f t="shared" si="445"/>
        <v>6</v>
      </c>
      <c r="L779" s="8">
        <f t="shared" ref="L779:L842" si="457">IF(E779&lt;D779,1,TRUNC((E779/D779)^TRUNC((K779/J779),9),8))</f>
        <v>1.0010348200000001</v>
      </c>
      <c r="M779" s="120">
        <f t="shared" si="446"/>
        <v>1.0015995499999999</v>
      </c>
      <c r="N779" s="120">
        <f t="shared" si="440"/>
        <v>1.1047600825759005</v>
      </c>
      <c r="O779" s="113">
        <f t="shared" si="442"/>
        <v>1.10590331</v>
      </c>
      <c r="P779" s="113">
        <f t="shared" si="450"/>
        <v>1234.9551676000001</v>
      </c>
      <c r="Q779" s="11">
        <f t="shared" si="436"/>
        <v>0</v>
      </c>
      <c r="R779" s="30">
        <f t="shared" ref="R779:R842" si="458">IF(Q779&gt;0,VLOOKUP($A779,$AD$10:$AI$170,6),0)</f>
        <v>0</v>
      </c>
      <c r="S779" s="8">
        <f t="shared" si="451"/>
        <v>0</v>
      </c>
      <c r="T779" s="122">
        <f t="shared" ref="T779:T842" si="459">(T778)</f>
        <v>0.13059999999999999</v>
      </c>
      <c r="U779" s="121">
        <f t="shared" si="441"/>
        <v>6</v>
      </c>
      <c r="V779" s="121">
        <v>252</v>
      </c>
      <c r="W779" s="120">
        <f t="shared" si="452"/>
        <v>1.0029268570000001</v>
      </c>
      <c r="X779" s="113">
        <f t="shared" si="439"/>
        <v>3.6145371700000002</v>
      </c>
      <c r="Y779" s="113">
        <f t="shared" si="453"/>
        <v>0</v>
      </c>
      <c r="Z779" s="125" t="str">
        <f t="shared" si="437"/>
        <v>A+J=</v>
      </c>
      <c r="AA779" s="118">
        <f t="shared" si="438"/>
        <v>45463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2">
        <f t="shared" si="454"/>
        <v>45441</v>
      </c>
      <c r="B780" s="113">
        <f t="shared" si="447"/>
        <v>1239.3867805300001</v>
      </c>
      <c r="C780" s="113">
        <f t="shared" ref="C780:C843" si="460">TRUNC(IF(Q779&gt;0,VLOOKUP(A779,$AD$12:$AE$170,2),C779),8)</f>
        <v>1116.6936172799999</v>
      </c>
      <c r="D780" s="114">
        <f t="shared" si="455"/>
        <v>6869.14</v>
      </c>
      <c r="E780" s="115">
        <f t="shared" si="443"/>
        <v>6895.24</v>
      </c>
      <c r="F780" s="116">
        <f t="shared" si="444"/>
        <v>45402</v>
      </c>
      <c r="G780" s="117">
        <f t="shared" si="448"/>
        <v>3.7996022791790818E-3</v>
      </c>
      <c r="H780" s="118">
        <f t="shared" ref="H780:H843" si="461">IF(DAY(A780)=H$9,VLOOKUP(A780,AH$118:AN$450,4),H779)</f>
        <v>45463</v>
      </c>
      <c r="I780" s="118">
        <f t="shared" si="449"/>
        <v>45463</v>
      </c>
      <c r="J780" s="119">
        <f t="shared" si="456"/>
        <v>22</v>
      </c>
      <c r="K780" s="119">
        <f t="shared" si="445"/>
        <v>7</v>
      </c>
      <c r="L780" s="8">
        <f t="shared" si="457"/>
        <v>1.0012074</v>
      </c>
      <c r="M780" s="120">
        <f t="shared" si="446"/>
        <v>1.0015995499999999</v>
      </c>
      <c r="N780" s="120">
        <f t="shared" si="440"/>
        <v>1.1047600825759005</v>
      </c>
      <c r="O780" s="113">
        <f t="shared" si="442"/>
        <v>1.1060939599999999</v>
      </c>
      <c r="P780" s="113">
        <f t="shared" si="450"/>
        <v>1235.16806524</v>
      </c>
      <c r="Q780" s="11">
        <f t="shared" ref="Q780:Q843" si="462">IF(VLOOKUP(A780,AD$10:AK$170,8)=VLOOKUP(A779,AD$10:AK$170,8),0,VLOOKUP(A780,AD$10:AK$170,8))</f>
        <v>0</v>
      </c>
      <c r="R780" s="30">
        <f t="shared" si="458"/>
        <v>0</v>
      </c>
      <c r="S780" s="8">
        <f t="shared" si="451"/>
        <v>0</v>
      </c>
      <c r="T780" s="122">
        <f t="shared" si="459"/>
        <v>0.13059999999999999</v>
      </c>
      <c r="U780" s="121">
        <f t="shared" si="441"/>
        <v>7</v>
      </c>
      <c r="V780" s="121">
        <v>252</v>
      </c>
      <c r="W780" s="120">
        <f t="shared" si="452"/>
        <v>1.0034154989999999</v>
      </c>
      <c r="X780" s="113">
        <f t="shared" si="439"/>
        <v>4.2187152899999996</v>
      </c>
      <c r="Y780" s="113">
        <f t="shared" si="453"/>
        <v>0</v>
      </c>
      <c r="Z780" s="125" t="str">
        <f t="shared" ref="Z780:Z843" si="463">IF($Q779&gt;0,VLOOKUP($A779,$AD$10:$AM$170,9),Z779)</f>
        <v>A+J=</v>
      </c>
      <c r="AA780" s="118">
        <f t="shared" ref="AA780:AA843" si="464">IF($Q779&gt;0,VLOOKUP($A779,$AD$10:$AM$170,10),AA779)</f>
        <v>45463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2">
        <f t="shared" si="454"/>
        <v>45442</v>
      </c>
      <c r="B781" s="113">
        <f t="shared" si="447"/>
        <v>1240.2044031999999</v>
      </c>
      <c r="C781" s="113">
        <f t="shared" si="460"/>
        <v>1116.6936172799999</v>
      </c>
      <c r="D781" s="114">
        <f t="shared" si="455"/>
        <v>6869.14</v>
      </c>
      <c r="E781" s="115">
        <f t="shared" si="443"/>
        <v>6895.24</v>
      </c>
      <c r="F781" s="116">
        <f t="shared" si="444"/>
        <v>45402</v>
      </c>
      <c r="G781" s="117">
        <f t="shared" si="448"/>
        <v>3.7996022791790818E-3</v>
      </c>
      <c r="H781" s="118">
        <f t="shared" si="461"/>
        <v>45463</v>
      </c>
      <c r="I781" s="118">
        <f t="shared" si="449"/>
        <v>45463</v>
      </c>
      <c r="J781" s="119">
        <f t="shared" si="456"/>
        <v>22</v>
      </c>
      <c r="K781" s="119">
        <f t="shared" si="445"/>
        <v>8</v>
      </c>
      <c r="L781" s="8">
        <f t="shared" si="457"/>
        <v>1.0013799999999999</v>
      </c>
      <c r="M781" s="120">
        <f t="shared" si="446"/>
        <v>1.0015995499999999</v>
      </c>
      <c r="N781" s="120">
        <f t="shared" si="440"/>
        <v>1.1047600825759005</v>
      </c>
      <c r="O781" s="113">
        <f t="shared" si="442"/>
        <v>1.1062846500000001</v>
      </c>
      <c r="P781" s="113">
        <f t="shared" si="450"/>
        <v>1235.3810075399999</v>
      </c>
      <c r="Q781" s="11">
        <f t="shared" si="462"/>
        <v>0</v>
      </c>
      <c r="R781" s="30">
        <f t="shared" si="458"/>
        <v>0</v>
      </c>
      <c r="S781" s="8">
        <f t="shared" si="451"/>
        <v>0</v>
      </c>
      <c r="T781" s="122">
        <f t="shared" si="459"/>
        <v>0.13059999999999999</v>
      </c>
      <c r="U781" s="121">
        <f t="shared" si="441"/>
        <v>8</v>
      </c>
      <c r="V781" s="121">
        <v>252</v>
      </c>
      <c r="W781" s="120">
        <f t="shared" si="452"/>
        <v>1.003904379</v>
      </c>
      <c r="X781" s="113">
        <f t="shared" si="439"/>
        <v>4.8233956600000001</v>
      </c>
      <c r="Y781" s="113">
        <f t="shared" si="453"/>
        <v>0</v>
      </c>
      <c r="Z781" s="125" t="str">
        <f t="shared" si="463"/>
        <v>A+J=</v>
      </c>
      <c r="AA781" s="118">
        <f t="shared" si="464"/>
        <v>45463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2">
        <f t="shared" si="454"/>
        <v>45443</v>
      </c>
      <c r="B782" s="113">
        <f t="shared" si="447"/>
        <v>1240.2044031999999</v>
      </c>
      <c r="C782" s="113">
        <f t="shared" si="460"/>
        <v>1116.6936172799999</v>
      </c>
      <c r="D782" s="114">
        <f t="shared" si="455"/>
        <v>6869.14</v>
      </c>
      <c r="E782" s="115">
        <f t="shared" si="443"/>
        <v>6895.24</v>
      </c>
      <c r="F782" s="116">
        <f t="shared" si="444"/>
        <v>45402</v>
      </c>
      <c r="G782" s="117">
        <f t="shared" si="448"/>
        <v>3.7996022791790818E-3</v>
      </c>
      <c r="H782" s="118">
        <f t="shared" si="461"/>
        <v>45463</v>
      </c>
      <c r="I782" s="118">
        <f t="shared" si="449"/>
        <v>45463</v>
      </c>
      <c r="J782" s="119">
        <f t="shared" si="456"/>
        <v>22</v>
      </c>
      <c r="K782" s="119">
        <f t="shared" si="445"/>
        <v>8</v>
      </c>
      <c r="L782" s="8">
        <f t="shared" si="457"/>
        <v>1.0013799999999999</v>
      </c>
      <c r="M782" s="120">
        <f t="shared" si="446"/>
        <v>1.0015995499999999</v>
      </c>
      <c r="N782" s="120">
        <f t="shared" si="440"/>
        <v>1.1047600825759005</v>
      </c>
      <c r="O782" s="113">
        <f t="shared" si="442"/>
        <v>1.1062846500000001</v>
      </c>
      <c r="P782" s="113">
        <f t="shared" si="450"/>
        <v>1235.3810075399999</v>
      </c>
      <c r="Q782" s="11">
        <f t="shared" si="462"/>
        <v>0</v>
      </c>
      <c r="R782" s="30">
        <f t="shared" si="458"/>
        <v>0</v>
      </c>
      <c r="S782" s="8">
        <f t="shared" si="451"/>
        <v>0</v>
      </c>
      <c r="T782" s="122">
        <f t="shared" si="459"/>
        <v>0.13059999999999999</v>
      </c>
      <c r="U782" s="121">
        <f t="shared" si="441"/>
        <v>8</v>
      </c>
      <c r="V782" s="121">
        <v>252</v>
      </c>
      <c r="W782" s="120">
        <f t="shared" si="452"/>
        <v>1.003904379</v>
      </c>
      <c r="X782" s="113">
        <f t="shared" si="439"/>
        <v>4.8233956600000001</v>
      </c>
      <c r="Y782" s="113">
        <f t="shared" si="453"/>
        <v>0</v>
      </c>
      <c r="Z782" s="125" t="str">
        <f t="shared" si="463"/>
        <v>A+J=</v>
      </c>
      <c r="AA782" s="118">
        <f t="shared" si="464"/>
        <v>45463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2">
        <f t="shared" si="454"/>
        <v>45444</v>
      </c>
      <c r="B783" s="113">
        <f t="shared" si="447"/>
        <v>1241.0225617999999</v>
      </c>
      <c r="C783" s="113">
        <f t="shared" si="460"/>
        <v>1116.6936172799999</v>
      </c>
      <c r="D783" s="114">
        <f t="shared" si="455"/>
        <v>6869.14</v>
      </c>
      <c r="E783" s="115">
        <f t="shared" si="443"/>
        <v>6895.24</v>
      </c>
      <c r="F783" s="116">
        <f t="shared" si="444"/>
        <v>45402</v>
      </c>
      <c r="G783" s="117">
        <f t="shared" si="448"/>
        <v>3.7996022791790818E-3</v>
      </c>
      <c r="H783" s="118">
        <f t="shared" si="461"/>
        <v>45463</v>
      </c>
      <c r="I783" s="118">
        <f t="shared" si="449"/>
        <v>45463</v>
      </c>
      <c r="J783" s="119">
        <f t="shared" si="456"/>
        <v>22</v>
      </c>
      <c r="K783" s="119">
        <f t="shared" si="445"/>
        <v>9</v>
      </c>
      <c r="L783" s="8">
        <f t="shared" si="457"/>
        <v>1.0015526400000001</v>
      </c>
      <c r="M783" s="120">
        <f t="shared" si="446"/>
        <v>1.0015995499999999</v>
      </c>
      <c r="N783" s="120">
        <f t="shared" si="440"/>
        <v>1.1047600825759005</v>
      </c>
      <c r="O783" s="113">
        <f t="shared" si="442"/>
        <v>1.1064753700000001</v>
      </c>
      <c r="P783" s="113">
        <f t="shared" si="450"/>
        <v>1235.5939833499999</v>
      </c>
      <c r="Q783" s="11">
        <f t="shared" si="462"/>
        <v>0</v>
      </c>
      <c r="R783" s="30">
        <f t="shared" si="458"/>
        <v>0</v>
      </c>
      <c r="S783" s="8">
        <f t="shared" si="451"/>
        <v>0</v>
      </c>
      <c r="T783" s="122">
        <f t="shared" si="459"/>
        <v>0.13059999999999999</v>
      </c>
      <c r="U783" s="121">
        <f t="shared" si="441"/>
        <v>9</v>
      </c>
      <c r="V783" s="121">
        <v>252</v>
      </c>
      <c r="W783" s="120">
        <f t="shared" si="452"/>
        <v>1.0043934969999999</v>
      </c>
      <c r="X783" s="113">
        <f t="shared" si="439"/>
        <v>5.4285784499999998</v>
      </c>
      <c r="Y783" s="113">
        <f t="shared" si="453"/>
        <v>0</v>
      </c>
      <c r="Z783" s="125" t="str">
        <f t="shared" si="463"/>
        <v>A+J=</v>
      </c>
      <c r="AA783" s="118">
        <f t="shared" si="464"/>
        <v>45463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2">
        <f t="shared" si="454"/>
        <v>45445</v>
      </c>
      <c r="B784" s="113">
        <f t="shared" si="447"/>
        <v>1241.0225617999999</v>
      </c>
      <c r="C784" s="113">
        <f t="shared" si="460"/>
        <v>1116.6936172799999</v>
      </c>
      <c r="D784" s="114">
        <f t="shared" si="455"/>
        <v>6869.14</v>
      </c>
      <c r="E784" s="115">
        <f t="shared" si="443"/>
        <v>6895.24</v>
      </c>
      <c r="F784" s="116">
        <f t="shared" si="444"/>
        <v>45402</v>
      </c>
      <c r="G784" s="117">
        <f t="shared" si="448"/>
        <v>3.7996022791790818E-3</v>
      </c>
      <c r="H784" s="118">
        <f t="shared" si="461"/>
        <v>45463</v>
      </c>
      <c r="I784" s="118">
        <f t="shared" si="449"/>
        <v>45463</v>
      </c>
      <c r="J784" s="119">
        <f t="shared" si="456"/>
        <v>22</v>
      </c>
      <c r="K784" s="119">
        <f t="shared" si="445"/>
        <v>9</v>
      </c>
      <c r="L784" s="8">
        <f t="shared" si="457"/>
        <v>1.0015526400000001</v>
      </c>
      <c r="M784" s="120">
        <f t="shared" si="446"/>
        <v>1.0015995499999999</v>
      </c>
      <c r="N784" s="120">
        <f t="shared" si="440"/>
        <v>1.1047600825759005</v>
      </c>
      <c r="O784" s="113">
        <f t="shared" si="442"/>
        <v>1.1064753700000001</v>
      </c>
      <c r="P784" s="113">
        <f t="shared" si="450"/>
        <v>1235.5939833499999</v>
      </c>
      <c r="Q784" s="11">
        <f t="shared" si="462"/>
        <v>0</v>
      </c>
      <c r="R784" s="30">
        <f t="shared" si="458"/>
        <v>0</v>
      </c>
      <c r="S784" s="8">
        <f t="shared" si="451"/>
        <v>0</v>
      </c>
      <c r="T784" s="122">
        <f t="shared" si="459"/>
        <v>0.13059999999999999</v>
      </c>
      <c r="U784" s="121">
        <f t="shared" si="441"/>
        <v>9</v>
      </c>
      <c r="V784" s="121">
        <v>252</v>
      </c>
      <c r="W784" s="120">
        <f t="shared" si="452"/>
        <v>1.0043934969999999</v>
      </c>
      <c r="X784" s="113">
        <f t="shared" si="439"/>
        <v>5.4285784499999998</v>
      </c>
      <c r="Y784" s="113">
        <f t="shared" si="453"/>
        <v>0</v>
      </c>
      <c r="Z784" s="125" t="str">
        <f t="shared" si="463"/>
        <v>A+J=</v>
      </c>
      <c r="AA784" s="118">
        <f t="shared" si="464"/>
        <v>45463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2">
        <f t="shared" si="454"/>
        <v>45446</v>
      </c>
      <c r="B785" s="113">
        <f t="shared" si="447"/>
        <v>1241.0225617999999</v>
      </c>
      <c r="C785" s="113">
        <f t="shared" si="460"/>
        <v>1116.6936172799999</v>
      </c>
      <c r="D785" s="114">
        <f t="shared" si="455"/>
        <v>6869.14</v>
      </c>
      <c r="E785" s="115">
        <f t="shared" si="443"/>
        <v>6895.24</v>
      </c>
      <c r="F785" s="116">
        <f t="shared" si="444"/>
        <v>45402</v>
      </c>
      <c r="G785" s="117">
        <f t="shared" si="448"/>
        <v>3.7996022791790818E-3</v>
      </c>
      <c r="H785" s="118">
        <f t="shared" si="461"/>
        <v>45463</v>
      </c>
      <c r="I785" s="118">
        <f t="shared" si="449"/>
        <v>45463</v>
      </c>
      <c r="J785" s="119">
        <f t="shared" si="456"/>
        <v>22</v>
      </c>
      <c r="K785" s="119">
        <f t="shared" si="445"/>
        <v>9</v>
      </c>
      <c r="L785" s="8">
        <f t="shared" si="457"/>
        <v>1.0015526400000001</v>
      </c>
      <c r="M785" s="120">
        <f t="shared" si="446"/>
        <v>1.0015995499999999</v>
      </c>
      <c r="N785" s="120">
        <f t="shared" si="440"/>
        <v>1.1047600825759005</v>
      </c>
      <c r="O785" s="113">
        <f t="shared" si="442"/>
        <v>1.1064753700000001</v>
      </c>
      <c r="P785" s="113">
        <f t="shared" si="450"/>
        <v>1235.5939833499999</v>
      </c>
      <c r="Q785" s="11">
        <f t="shared" si="462"/>
        <v>0</v>
      </c>
      <c r="R785" s="30">
        <f t="shared" si="458"/>
        <v>0</v>
      </c>
      <c r="S785" s="8">
        <f t="shared" si="451"/>
        <v>0</v>
      </c>
      <c r="T785" s="122">
        <f t="shared" si="459"/>
        <v>0.13059999999999999</v>
      </c>
      <c r="U785" s="121">
        <f t="shared" si="441"/>
        <v>9</v>
      </c>
      <c r="V785" s="121">
        <v>252</v>
      </c>
      <c r="W785" s="120">
        <f t="shared" si="452"/>
        <v>1.0043934969999999</v>
      </c>
      <c r="X785" s="113">
        <f t="shared" si="439"/>
        <v>5.4285784499999998</v>
      </c>
      <c r="Y785" s="113">
        <f t="shared" si="453"/>
        <v>0</v>
      </c>
      <c r="Z785" s="125" t="str">
        <f t="shared" si="463"/>
        <v>A+J=</v>
      </c>
      <c r="AA785" s="118">
        <f t="shared" si="464"/>
        <v>45463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2">
        <f t="shared" si="454"/>
        <v>45447</v>
      </c>
      <c r="B786" s="113">
        <f t="shared" si="447"/>
        <v>1241.8412565400001</v>
      </c>
      <c r="C786" s="113">
        <f t="shared" si="460"/>
        <v>1116.6936172799999</v>
      </c>
      <c r="D786" s="114">
        <f t="shared" si="455"/>
        <v>6869.14</v>
      </c>
      <c r="E786" s="115">
        <f t="shared" si="443"/>
        <v>6895.24</v>
      </c>
      <c r="F786" s="116">
        <f t="shared" si="444"/>
        <v>45402</v>
      </c>
      <c r="G786" s="117">
        <f t="shared" si="448"/>
        <v>3.7996022791790818E-3</v>
      </c>
      <c r="H786" s="118">
        <f t="shared" si="461"/>
        <v>45463</v>
      </c>
      <c r="I786" s="118">
        <f t="shared" si="449"/>
        <v>45463</v>
      </c>
      <c r="J786" s="119">
        <f t="shared" si="456"/>
        <v>22</v>
      </c>
      <c r="K786" s="119">
        <f t="shared" si="445"/>
        <v>10</v>
      </c>
      <c r="L786" s="8">
        <f t="shared" si="457"/>
        <v>1.0017252999999999</v>
      </c>
      <c r="M786" s="120">
        <f t="shared" si="446"/>
        <v>1.0015995499999999</v>
      </c>
      <c r="N786" s="120">
        <f t="shared" si="440"/>
        <v>1.1047600825759005</v>
      </c>
      <c r="O786" s="113">
        <f t="shared" si="442"/>
        <v>1.1066661200000001</v>
      </c>
      <c r="P786" s="113">
        <f t="shared" si="450"/>
        <v>1235.8069926600001</v>
      </c>
      <c r="Q786" s="11">
        <f t="shared" si="462"/>
        <v>0</v>
      </c>
      <c r="R786" s="30">
        <f t="shared" si="458"/>
        <v>0</v>
      </c>
      <c r="S786" s="8">
        <f t="shared" si="451"/>
        <v>0</v>
      </c>
      <c r="T786" s="122">
        <f t="shared" si="459"/>
        <v>0.13059999999999999</v>
      </c>
      <c r="U786" s="121">
        <f t="shared" si="441"/>
        <v>10</v>
      </c>
      <c r="V786" s="121">
        <v>252</v>
      </c>
      <c r="W786" s="120">
        <f t="shared" si="452"/>
        <v>1.004882853</v>
      </c>
      <c r="X786" s="113">
        <f t="shared" si="439"/>
        <v>6.0342638800000001</v>
      </c>
      <c r="Y786" s="113">
        <f t="shared" si="453"/>
        <v>0</v>
      </c>
      <c r="Z786" s="125" t="str">
        <f t="shared" si="463"/>
        <v>A+J=</v>
      </c>
      <c r="AA786" s="118">
        <f t="shared" si="464"/>
        <v>45463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2">
        <f t="shared" si="454"/>
        <v>45448</v>
      </c>
      <c r="B787" s="113">
        <f t="shared" si="447"/>
        <v>1242.6604888300001</v>
      </c>
      <c r="C787" s="113">
        <f t="shared" si="460"/>
        <v>1116.6936172799999</v>
      </c>
      <c r="D787" s="114">
        <f t="shared" si="455"/>
        <v>6869.14</v>
      </c>
      <c r="E787" s="115">
        <f t="shared" si="443"/>
        <v>6895.24</v>
      </c>
      <c r="F787" s="116">
        <f t="shared" si="444"/>
        <v>45402</v>
      </c>
      <c r="G787" s="117">
        <f t="shared" si="448"/>
        <v>3.7996022791790818E-3</v>
      </c>
      <c r="H787" s="118">
        <f t="shared" si="461"/>
        <v>45463</v>
      </c>
      <c r="I787" s="118">
        <f t="shared" si="449"/>
        <v>45463</v>
      </c>
      <c r="J787" s="119">
        <f t="shared" si="456"/>
        <v>22</v>
      </c>
      <c r="K787" s="119">
        <f t="shared" si="445"/>
        <v>11</v>
      </c>
      <c r="L787" s="8">
        <f t="shared" si="457"/>
        <v>1.00189799</v>
      </c>
      <c r="M787" s="120">
        <f t="shared" si="446"/>
        <v>1.0015995499999999</v>
      </c>
      <c r="N787" s="120">
        <f t="shared" si="440"/>
        <v>1.1047600825759005</v>
      </c>
      <c r="O787" s="113">
        <f t="shared" si="442"/>
        <v>1.1068568999999999</v>
      </c>
      <c r="P787" s="113">
        <f t="shared" si="450"/>
        <v>1236.02003547</v>
      </c>
      <c r="Q787" s="11">
        <f t="shared" si="462"/>
        <v>0</v>
      </c>
      <c r="R787" s="30">
        <f t="shared" si="458"/>
        <v>0</v>
      </c>
      <c r="S787" s="8">
        <f t="shared" si="451"/>
        <v>0</v>
      </c>
      <c r="T787" s="122">
        <f t="shared" si="459"/>
        <v>0.13059999999999999</v>
      </c>
      <c r="U787" s="121">
        <f t="shared" si="441"/>
        <v>11</v>
      </c>
      <c r="V787" s="121">
        <v>252</v>
      </c>
      <c r="W787" s="120">
        <f t="shared" si="452"/>
        <v>1.0053724479999999</v>
      </c>
      <c r="X787" s="113">
        <f t="shared" si="439"/>
        <v>6.6404533600000004</v>
      </c>
      <c r="Y787" s="113">
        <f t="shared" si="453"/>
        <v>0</v>
      </c>
      <c r="Z787" s="125" t="str">
        <f t="shared" si="463"/>
        <v>A+J=</v>
      </c>
      <c r="AA787" s="118">
        <f t="shared" si="464"/>
        <v>45463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2">
        <f t="shared" si="454"/>
        <v>45449</v>
      </c>
      <c r="B788" s="113">
        <f t="shared" si="447"/>
        <v>1243.4802801200001</v>
      </c>
      <c r="C788" s="113">
        <f t="shared" si="460"/>
        <v>1116.6936172799999</v>
      </c>
      <c r="D788" s="114">
        <f t="shared" si="455"/>
        <v>6869.14</v>
      </c>
      <c r="E788" s="115">
        <f t="shared" si="443"/>
        <v>6895.24</v>
      </c>
      <c r="F788" s="116">
        <f t="shared" si="444"/>
        <v>45402</v>
      </c>
      <c r="G788" s="117">
        <f t="shared" si="448"/>
        <v>3.7996022791790818E-3</v>
      </c>
      <c r="H788" s="118">
        <f t="shared" si="461"/>
        <v>45463</v>
      </c>
      <c r="I788" s="118">
        <f t="shared" si="449"/>
        <v>45463</v>
      </c>
      <c r="J788" s="119">
        <f t="shared" si="456"/>
        <v>22</v>
      </c>
      <c r="K788" s="119">
        <f t="shared" si="445"/>
        <v>12</v>
      </c>
      <c r="L788" s="8">
        <f t="shared" si="457"/>
        <v>1.0020707200000001</v>
      </c>
      <c r="M788" s="120">
        <f t="shared" si="446"/>
        <v>1.0015995499999999</v>
      </c>
      <c r="N788" s="120">
        <f t="shared" si="440"/>
        <v>1.1047600825759005</v>
      </c>
      <c r="O788" s="113">
        <f t="shared" si="442"/>
        <v>1.1070477299999999</v>
      </c>
      <c r="P788" s="113">
        <f t="shared" si="450"/>
        <v>1236.23313411</v>
      </c>
      <c r="Q788" s="11">
        <f t="shared" si="462"/>
        <v>0</v>
      </c>
      <c r="R788" s="30">
        <f t="shared" si="458"/>
        <v>0</v>
      </c>
      <c r="S788" s="8">
        <f t="shared" si="451"/>
        <v>0</v>
      </c>
      <c r="T788" s="122">
        <f t="shared" si="459"/>
        <v>0.13059999999999999</v>
      </c>
      <c r="U788" s="121">
        <f t="shared" si="441"/>
        <v>12</v>
      </c>
      <c r="V788" s="121">
        <v>252</v>
      </c>
      <c r="W788" s="120">
        <f t="shared" si="452"/>
        <v>1.005862281</v>
      </c>
      <c r="X788" s="113">
        <f t="shared" si="439"/>
        <v>7.2471460099999998</v>
      </c>
      <c r="Y788" s="113">
        <f t="shared" si="453"/>
        <v>0</v>
      </c>
      <c r="Z788" s="125" t="str">
        <f t="shared" si="463"/>
        <v>A+J=</v>
      </c>
      <c r="AA788" s="118">
        <f t="shared" si="464"/>
        <v>45463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2">
        <f t="shared" si="454"/>
        <v>45450</v>
      </c>
      <c r="B789" s="113">
        <f t="shared" si="447"/>
        <v>1244.3005869199999</v>
      </c>
      <c r="C789" s="113">
        <f t="shared" si="460"/>
        <v>1116.6936172799999</v>
      </c>
      <c r="D789" s="114">
        <f t="shared" si="455"/>
        <v>6869.14</v>
      </c>
      <c r="E789" s="115">
        <f t="shared" si="443"/>
        <v>6895.24</v>
      </c>
      <c r="F789" s="116">
        <f t="shared" si="444"/>
        <v>45402</v>
      </c>
      <c r="G789" s="117">
        <f t="shared" si="448"/>
        <v>3.7996022791790818E-3</v>
      </c>
      <c r="H789" s="118">
        <f t="shared" si="461"/>
        <v>45463</v>
      </c>
      <c r="I789" s="118">
        <f t="shared" si="449"/>
        <v>45463</v>
      </c>
      <c r="J789" s="119">
        <f t="shared" si="456"/>
        <v>22</v>
      </c>
      <c r="K789" s="119">
        <f t="shared" si="445"/>
        <v>13</v>
      </c>
      <c r="L789" s="8">
        <f t="shared" si="457"/>
        <v>1.00224347</v>
      </c>
      <c r="M789" s="120">
        <f t="shared" si="446"/>
        <v>1.0015995499999999</v>
      </c>
      <c r="N789" s="120">
        <f t="shared" si="440"/>
        <v>1.1047600825759005</v>
      </c>
      <c r="O789" s="113">
        <f t="shared" si="442"/>
        <v>1.10723857</v>
      </c>
      <c r="P789" s="113">
        <f t="shared" si="450"/>
        <v>1236.4462439199999</v>
      </c>
      <c r="Q789" s="11">
        <f t="shared" si="462"/>
        <v>0</v>
      </c>
      <c r="R789" s="30">
        <f t="shared" si="458"/>
        <v>0</v>
      </c>
      <c r="S789" s="8">
        <f t="shared" si="451"/>
        <v>0</v>
      </c>
      <c r="T789" s="122">
        <f t="shared" si="459"/>
        <v>0.13059999999999999</v>
      </c>
      <c r="U789" s="121">
        <f t="shared" si="441"/>
        <v>13</v>
      </c>
      <c r="V789" s="121">
        <v>252</v>
      </c>
      <c r="W789" s="120">
        <f t="shared" si="452"/>
        <v>1.006352353</v>
      </c>
      <c r="X789" s="113">
        <f t="shared" si="439"/>
        <v>7.8543430000000001</v>
      </c>
      <c r="Y789" s="113">
        <f t="shared" si="453"/>
        <v>0</v>
      </c>
      <c r="Z789" s="125" t="str">
        <f t="shared" si="463"/>
        <v>A+J=</v>
      </c>
      <c r="AA789" s="118">
        <f t="shared" si="464"/>
        <v>45463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2">
        <f t="shared" si="454"/>
        <v>45451</v>
      </c>
      <c r="B790" s="113">
        <f t="shared" si="447"/>
        <v>1245.12146562</v>
      </c>
      <c r="C790" s="113">
        <f t="shared" si="460"/>
        <v>1116.6936172799999</v>
      </c>
      <c r="D790" s="114">
        <f t="shared" si="455"/>
        <v>6869.14</v>
      </c>
      <c r="E790" s="115">
        <f t="shared" si="443"/>
        <v>6895.24</v>
      </c>
      <c r="F790" s="116">
        <f t="shared" si="444"/>
        <v>45402</v>
      </c>
      <c r="G790" s="117">
        <f t="shared" si="448"/>
        <v>3.7996022791790818E-3</v>
      </c>
      <c r="H790" s="118">
        <f t="shared" si="461"/>
        <v>45463</v>
      </c>
      <c r="I790" s="118">
        <f t="shared" si="449"/>
        <v>45463</v>
      </c>
      <c r="J790" s="119">
        <f t="shared" si="456"/>
        <v>22</v>
      </c>
      <c r="K790" s="119">
        <f t="shared" si="445"/>
        <v>14</v>
      </c>
      <c r="L790" s="8">
        <f t="shared" si="457"/>
        <v>1.0024162599999999</v>
      </c>
      <c r="M790" s="120">
        <f t="shared" si="446"/>
        <v>1.0015995499999999</v>
      </c>
      <c r="N790" s="120">
        <f t="shared" si="440"/>
        <v>1.1047600825759005</v>
      </c>
      <c r="O790" s="113">
        <f t="shared" si="442"/>
        <v>1.10742947</v>
      </c>
      <c r="P790" s="113">
        <f t="shared" si="450"/>
        <v>1236.65942073</v>
      </c>
      <c r="Q790" s="11">
        <f t="shared" si="462"/>
        <v>0</v>
      </c>
      <c r="R790" s="30">
        <f t="shared" si="458"/>
        <v>0</v>
      </c>
      <c r="S790" s="8">
        <f t="shared" si="451"/>
        <v>0</v>
      </c>
      <c r="T790" s="122">
        <f t="shared" si="459"/>
        <v>0.13059999999999999</v>
      </c>
      <c r="U790" s="121">
        <f t="shared" si="441"/>
        <v>14</v>
      </c>
      <c r="V790" s="121">
        <v>252</v>
      </c>
      <c r="W790" s="120">
        <f t="shared" si="452"/>
        <v>1.0068426640000001</v>
      </c>
      <c r="X790" s="113">
        <f t="shared" si="439"/>
        <v>8.4620448899999996</v>
      </c>
      <c r="Y790" s="113">
        <f t="shared" si="453"/>
        <v>0</v>
      </c>
      <c r="Z790" s="125" t="str">
        <f t="shared" si="463"/>
        <v>A+J=</v>
      </c>
      <c r="AA790" s="118">
        <f t="shared" si="464"/>
        <v>45463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2">
        <f t="shared" si="454"/>
        <v>45452</v>
      </c>
      <c r="B791" s="113">
        <f t="shared" si="447"/>
        <v>1245.12146562</v>
      </c>
      <c r="C791" s="113">
        <f t="shared" si="460"/>
        <v>1116.6936172799999</v>
      </c>
      <c r="D791" s="114">
        <f t="shared" si="455"/>
        <v>6869.14</v>
      </c>
      <c r="E791" s="115">
        <f t="shared" si="443"/>
        <v>6895.24</v>
      </c>
      <c r="F791" s="116">
        <f t="shared" si="444"/>
        <v>45402</v>
      </c>
      <c r="G791" s="117">
        <f t="shared" si="448"/>
        <v>3.7996022791790818E-3</v>
      </c>
      <c r="H791" s="118">
        <f t="shared" si="461"/>
        <v>45463</v>
      </c>
      <c r="I791" s="118">
        <f t="shared" si="449"/>
        <v>45463</v>
      </c>
      <c r="J791" s="119">
        <f t="shared" si="456"/>
        <v>22</v>
      </c>
      <c r="K791" s="119">
        <f t="shared" si="445"/>
        <v>14</v>
      </c>
      <c r="L791" s="8">
        <f t="shared" si="457"/>
        <v>1.0024162599999999</v>
      </c>
      <c r="M791" s="120">
        <f t="shared" si="446"/>
        <v>1.0015995499999999</v>
      </c>
      <c r="N791" s="120">
        <f t="shared" si="440"/>
        <v>1.1047600825759005</v>
      </c>
      <c r="O791" s="113">
        <f t="shared" si="442"/>
        <v>1.10742947</v>
      </c>
      <c r="P791" s="113">
        <f t="shared" si="450"/>
        <v>1236.65942073</v>
      </c>
      <c r="Q791" s="11">
        <f t="shared" si="462"/>
        <v>0</v>
      </c>
      <c r="R791" s="30">
        <f t="shared" si="458"/>
        <v>0</v>
      </c>
      <c r="S791" s="8">
        <f t="shared" si="451"/>
        <v>0</v>
      </c>
      <c r="T791" s="122">
        <f t="shared" si="459"/>
        <v>0.13059999999999999</v>
      </c>
      <c r="U791" s="121">
        <f t="shared" si="441"/>
        <v>14</v>
      </c>
      <c r="V791" s="121">
        <v>252</v>
      </c>
      <c r="W791" s="120">
        <f t="shared" si="452"/>
        <v>1.0068426640000001</v>
      </c>
      <c r="X791" s="113">
        <f t="shared" si="439"/>
        <v>8.4620448899999996</v>
      </c>
      <c r="Y791" s="113">
        <f t="shared" si="453"/>
        <v>0</v>
      </c>
      <c r="Z791" s="125" t="str">
        <f t="shared" si="463"/>
        <v>A+J=</v>
      </c>
      <c r="AA791" s="118">
        <f t="shared" si="464"/>
        <v>45463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2">
        <f t="shared" si="454"/>
        <v>45453</v>
      </c>
      <c r="B792" s="113">
        <f t="shared" si="447"/>
        <v>1245.12146562</v>
      </c>
      <c r="C792" s="113">
        <f t="shared" si="460"/>
        <v>1116.6936172799999</v>
      </c>
      <c r="D792" s="114">
        <f t="shared" si="455"/>
        <v>6869.14</v>
      </c>
      <c r="E792" s="115">
        <f t="shared" si="443"/>
        <v>6895.24</v>
      </c>
      <c r="F792" s="116">
        <f t="shared" si="444"/>
        <v>45402</v>
      </c>
      <c r="G792" s="117">
        <f t="shared" si="448"/>
        <v>3.7996022791790818E-3</v>
      </c>
      <c r="H792" s="118">
        <f t="shared" si="461"/>
        <v>45463</v>
      </c>
      <c r="I792" s="118">
        <f t="shared" si="449"/>
        <v>45463</v>
      </c>
      <c r="J792" s="119">
        <f t="shared" si="456"/>
        <v>22</v>
      </c>
      <c r="K792" s="119">
        <f t="shared" si="445"/>
        <v>14</v>
      </c>
      <c r="L792" s="8">
        <f t="shared" si="457"/>
        <v>1.0024162599999999</v>
      </c>
      <c r="M792" s="120">
        <f t="shared" si="446"/>
        <v>1.0015995499999999</v>
      </c>
      <c r="N792" s="120">
        <f t="shared" si="440"/>
        <v>1.1047600825759005</v>
      </c>
      <c r="O792" s="113">
        <f t="shared" si="442"/>
        <v>1.10742947</v>
      </c>
      <c r="P792" s="113">
        <f t="shared" si="450"/>
        <v>1236.65942073</v>
      </c>
      <c r="Q792" s="11">
        <f t="shared" si="462"/>
        <v>0</v>
      </c>
      <c r="R792" s="30">
        <f t="shared" si="458"/>
        <v>0</v>
      </c>
      <c r="S792" s="8">
        <f t="shared" si="451"/>
        <v>0</v>
      </c>
      <c r="T792" s="122">
        <f t="shared" si="459"/>
        <v>0.13059999999999999</v>
      </c>
      <c r="U792" s="121">
        <f t="shared" si="441"/>
        <v>14</v>
      </c>
      <c r="V792" s="121">
        <v>252</v>
      </c>
      <c r="W792" s="120">
        <f t="shared" si="452"/>
        <v>1.0068426640000001</v>
      </c>
      <c r="X792" s="113">
        <f t="shared" si="439"/>
        <v>8.4620448899999996</v>
      </c>
      <c r="Y792" s="113">
        <f t="shared" si="453"/>
        <v>0</v>
      </c>
      <c r="Z792" s="125" t="str">
        <f t="shared" si="463"/>
        <v>A+J=</v>
      </c>
      <c r="AA792" s="118">
        <f t="shared" si="464"/>
        <v>45463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2">
        <f t="shared" si="454"/>
        <v>45454</v>
      </c>
      <c r="B793" s="113">
        <f t="shared" si="447"/>
        <v>1245.942859</v>
      </c>
      <c r="C793" s="113">
        <f t="shared" si="460"/>
        <v>1116.6936172799999</v>
      </c>
      <c r="D793" s="114">
        <f t="shared" si="455"/>
        <v>6869.14</v>
      </c>
      <c r="E793" s="115">
        <f t="shared" si="443"/>
        <v>6895.24</v>
      </c>
      <c r="F793" s="116">
        <f t="shared" si="444"/>
        <v>45402</v>
      </c>
      <c r="G793" s="117">
        <f t="shared" si="448"/>
        <v>3.7996022791790818E-3</v>
      </c>
      <c r="H793" s="118">
        <f t="shared" si="461"/>
        <v>45463</v>
      </c>
      <c r="I793" s="118">
        <f t="shared" si="449"/>
        <v>45463</v>
      </c>
      <c r="J793" s="119">
        <f t="shared" si="456"/>
        <v>22</v>
      </c>
      <c r="K793" s="119">
        <f t="shared" si="445"/>
        <v>15</v>
      </c>
      <c r="L793" s="8">
        <f t="shared" si="457"/>
        <v>1.00258907</v>
      </c>
      <c r="M793" s="120">
        <f t="shared" si="446"/>
        <v>1.0015995499999999</v>
      </c>
      <c r="N793" s="120">
        <f t="shared" si="440"/>
        <v>1.1047600825759005</v>
      </c>
      <c r="O793" s="113">
        <f t="shared" si="442"/>
        <v>1.10762038</v>
      </c>
      <c r="P793" s="113">
        <f t="shared" si="450"/>
        <v>1236.8726087099999</v>
      </c>
      <c r="Q793" s="11">
        <f t="shared" si="462"/>
        <v>0</v>
      </c>
      <c r="R793" s="30">
        <f t="shared" si="458"/>
        <v>0</v>
      </c>
      <c r="S793" s="8">
        <f t="shared" si="451"/>
        <v>0</v>
      </c>
      <c r="T793" s="122">
        <f t="shared" si="459"/>
        <v>0.13059999999999999</v>
      </c>
      <c r="U793" s="121">
        <f t="shared" si="441"/>
        <v>15</v>
      </c>
      <c r="V793" s="121">
        <v>252</v>
      </c>
      <c r="W793" s="120">
        <f t="shared" si="452"/>
        <v>1.0073332129999999</v>
      </c>
      <c r="X793" s="113">
        <f t="shared" si="439"/>
        <v>9.0702502900000006</v>
      </c>
      <c r="Y793" s="113">
        <f t="shared" si="453"/>
        <v>0</v>
      </c>
      <c r="Z793" s="125" t="str">
        <f t="shared" si="463"/>
        <v>A+J=</v>
      </c>
      <c r="AA793" s="118">
        <f t="shared" si="464"/>
        <v>45463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2">
        <f t="shared" si="454"/>
        <v>45455</v>
      </c>
      <c r="B794" s="113">
        <f t="shared" si="447"/>
        <v>1246.7648034499998</v>
      </c>
      <c r="C794" s="113">
        <f t="shared" si="460"/>
        <v>1116.6936172799999</v>
      </c>
      <c r="D794" s="114">
        <f t="shared" si="455"/>
        <v>6869.14</v>
      </c>
      <c r="E794" s="115">
        <f t="shared" si="443"/>
        <v>6895.24</v>
      </c>
      <c r="F794" s="116">
        <f t="shared" si="444"/>
        <v>45402</v>
      </c>
      <c r="G794" s="117">
        <f t="shared" si="448"/>
        <v>3.7996022791790818E-3</v>
      </c>
      <c r="H794" s="118">
        <f t="shared" si="461"/>
        <v>45463</v>
      </c>
      <c r="I794" s="118">
        <f t="shared" si="449"/>
        <v>45463</v>
      </c>
      <c r="J794" s="119">
        <f t="shared" si="456"/>
        <v>22</v>
      </c>
      <c r="K794" s="119">
        <f t="shared" si="445"/>
        <v>16</v>
      </c>
      <c r="L794" s="8">
        <f t="shared" si="457"/>
        <v>1.00276191</v>
      </c>
      <c r="M794" s="120">
        <f t="shared" si="446"/>
        <v>1.0015995499999999</v>
      </c>
      <c r="N794" s="120">
        <f t="shared" si="440"/>
        <v>1.1047600825759005</v>
      </c>
      <c r="O794" s="113">
        <f t="shared" si="442"/>
        <v>1.1078113300000001</v>
      </c>
      <c r="P794" s="113">
        <f t="shared" si="450"/>
        <v>1237.0858413599999</v>
      </c>
      <c r="Q794" s="11">
        <f t="shared" si="462"/>
        <v>0</v>
      </c>
      <c r="R794" s="30">
        <f t="shared" si="458"/>
        <v>0</v>
      </c>
      <c r="S794" s="8">
        <f t="shared" si="451"/>
        <v>0</v>
      </c>
      <c r="T794" s="122">
        <f t="shared" si="459"/>
        <v>0.13059999999999999</v>
      </c>
      <c r="U794" s="121">
        <f t="shared" si="441"/>
        <v>16</v>
      </c>
      <c r="V794" s="121">
        <v>252</v>
      </c>
      <c r="W794" s="120">
        <f t="shared" si="452"/>
        <v>1.007824002</v>
      </c>
      <c r="X794" s="113">
        <f t="shared" si="439"/>
        <v>9.6789620900000006</v>
      </c>
      <c r="Y794" s="113">
        <f t="shared" si="453"/>
        <v>0</v>
      </c>
      <c r="Z794" s="125" t="str">
        <f t="shared" si="463"/>
        <v>A+J=</v>
      </c>
      <c r="AA794" s="118">
        <f t="shared" si="464"/>
        <v>45463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2">
        <f t="shared" si="454"/>
        <v>45456</v>
      </c>
      <c r="B795" s="113">
        <f t="shared" si="447"/>
        <v>1247.5872979600001</v>
      </c>
      <c r="C795" s="113">
        <f t="shared" si="460"/>
        <v>1116.6936172799999</v>
      </c>
      <c r="D795" s="114">
        <f t="shared" si="455"/>
        <v>6869.14</v>
      </c>
      <c r="E795" s="115">
        <f t="shared" si="443"/>
        <v>6895.24</v>
      </c>
      <c r="F795" s="116">
        <f t="shared" si="444"/>
        <v>45402</v>
      </c>
      <c r="G795" s="117">
        <f t="shared" si="448"/>
        <v>3.7996022791790818E-3</v>
      </c>
      <c r="H795" s="118">
        <f t="shared" si="461"/>
        <v>45463</v>
      </c>
      <c r="I795" s="118">
        <f t="shared" si="449"/>
        <v>45463</v>
      </c>
      <c r="J795" s="119">
        <f t="shared" si="456"/>
        <v>22</v>
      </c>
      <c r="K795" s="119">
        <f t="shared" si="445"/>
        <v>17</v>
      </c>
      <c r="L795" s="8">
        <f t="shared" si="457"/>
        <v>1.0029347900000001</v>
      </c>
      <c r="M795" s="120">
        <f t="shared" si="446"/>
        <v>1.0015995499999999</v>
      </c>
      <c r="N795" s="120">
        <f t="shared" si="440"/>
        <v>1.1047600825759005</v>
      </c>
      <c r="O795" s="113">
        <f t="shared" si="442"/>
        <v>1.10800232</v>
      </c>
      <c r="P795" s="113">
        <f t="shared" si="450"/>
        <v>1237.2991186700001</v>
      </c>
      <c r="Q795" s="11">
        <f t="shared" si="462"/>
        <v>0</v>
      </c>
      <c r="R795" s="30">
        <f t="shared" si="458"/>
        <v>0</v>
      </c>
      <c r="S795" s="8">
        <f t="shared" si="451"/>
        <v>0</v>
      </c>
      <c r="T795" s="122">
        <f t="shared" si="459"/>
        <v>0.13059999999999999</v>
      </c>
      <c r="U795" s="121">
        <f t="shared" si="441"/>
        <v>17</v>
      </c>
      <c r="V795" s="121">
        <v>252</v>
      </c>
      <c r="W795" s="120">
        <f t="shared" si="452"/>
        <v>1.0083150299999999</v>
      </c>
      <c r="X795" s="113">
        <f t="shared" si="439"/>
        <v>10.28817929</v>
      </c>
      <c r="Y795" s="113">
        <f t="shared" si="453"/>
        <v>0</v>
      </c>
      <c r="Z795" s="125" t="str">
        <f t="shared" si="463"/>
        <v>A+J=</v>
      </c>
      <c r="AA795" s="118">
        <f t="shared" si="464"/>
        <v>45463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2">
        <f t="shared" si="454"/>
        <v>45457</v>
      </c>
      <c r="B796" s="113">
        <f t="shared" si="447"/>
        <v>1248.41032021</v>
      </c>
      <c r="C796" s="113">
        <f t="shared" si="460"/>
        <v>1116.6936172799999</v>
      </c>
      <c r="D796" s="114">
        <f t="shared" si="455"/>
        <v>6869.14</v>
      </c>
      <c r="E796" s="115">
        <f t="shared" si="443"/>
        <v>6895.24</v>
      </c>
      <c r="F796" s="116">
        <f t="shared" si="444"/>
        <v>45402</v>
      </c>
      <c r="G796" s="117">
        <f t="shared" si="448"/>
        <v>3.7996022791790818E-3</v>
      </c>
      <c r="H796" s="118">
        <f t="shared" si="461"/>
        <v>45463</v>
      </c>
      <c r="I796" s="118">
        <f t="shared" si="449"/>
        <v>45463</v>
      </c>
      <c r="J796" s="119">
        <f t="shared" si="456"/>
        <v>22</v>
      </c>
      <c r="K796" s="119">
        <f t="shared" si="445"/>
        <v>18</v>
      </c>
      <c r="L796" s="8">
        <f t="shared" si="457"/>
        <v>1.00310769</v>
      </c>
      <c r="M796" s="120">
        <f t="shared" si="446"/>
        <v>1.0015995499999999</v>
      </c>
      <c r="N796" s="120">
        <f t="shared" si="440"/>
        <v>1.1047600825759005</v>
      </c>
      <c r="O796" s="113">
        <f t="shared" si="442"/>
        <v>1.10819333</v>
      </c>
      <c r="P796" s="113">
        <f t="shared" si="450"/>
        <v>1237.5124183200001</v>
      </c>
      <c r="Q796" s="11">
        <f t="shared" si="462"/>
        <v>0</v>
      </c>
      <c r="R796" s="30">
        <f t="shared" si="458"/>
        <v>0</v>
      </c>
      <c r="S796" s="8">
        <f t="shared" si="451"/>
        <v>0</v>
      </c>
      <c r="T796" s="122">
        <f t="shared" si="459"/>
        <v>0.13059999999999999</v>
      </c>
      <c r="U796" s="121">
        <f t="shared" si="441"/>
        <v>18</v>
      </c>
      <c r="V796" s="121">
        <v>252</v>
      </c>
      <c r="W796" s="120">
        <f t="shared" si="452"/>
        <v>1.008806297</v>
      </c>
      <c r="X796" s="113">
        <f t="shared" si="439"/>
        <v>10.89790189</v>
      </c>
      <c r="Y796" s="113">
        <f t="shared" si="453"/>
        <v>0</v>
      </c>
      <c r="Z796" s="125" t="str">
        <f t="shared" si="463"/>
        <v>A+J=</v>
      </c>
      <c r="AA796" s="118">
        <f t="shared" si="464"/>
        <v>45463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2">
        <f t="shared" si="454"/>
        <v>45458</v>
      </c>
      <c r="B797" s="113">
        <f t="shared" si="447"/>
        <v>1249.2338929299999</v>
      </c>
      <c r="C797" s="113">
        <f t="shared" si="460"/>
        <v>1116.6936172799999</v>
      </c>
      <c r="D797" s="114">
        <f t="shared" si="455"/>
        <v>6869.14</v>
      </c>
      <c r="E797" s="115">
        <f t="shared" si="443"/>
        <v>6895.24</v>
      </c>
      <c r="F797" s="116">
        <f t="shared" si="444"/>
        <v>45402</v>
      </c>
      <c r="G797" s="117">
        <f t="shared" si="448"/>
        <v>3.7996022791790818E-3</v>
      </c>
      <c r="H797" s="118">
        <f t="shared" si="461"/>
        <v>45463</v>
      </c>
      <c r="I797" s="118">
        <f t="shared" si="449"/>
        <v>45463</v>
      </c>
      <c r="J797" s="119">
        <f t="shared" si="456"/>
        <v>22</v>
      </c>
      <c r="K797" s="119">
        <f t="shared" si="445"/>
        <v>19</v>
      </c>
      <c r="L797" s="8">
        <f t="shared" si="457"/>
        <v>1.00328062</v>
      </c>
      <c r="M797" s="120">
        <f t="shared" si="446"/>
        <v>1.0015995499999999</v>
      </c>
      <c r="N797" s="120">
        <f t="shared" si="440"/>
        <v>1.1047600825759005</v>
      </c>
      <c r="O797" s="113">
        <f t="shared" si="442"/>
        <v>1.1083843799999999</v>
      </c>
      <c r="P797" s="113">
        <f t="shared" si="450"/>
        <v>1237.72576263</v>
      </c>
      <c r="Q797" s="11">
        <f t="shared" si="462"/>
        <v>0</v>
      </c>
      <c r="R797" s="30">
        <f t="shared" si="458"/>
        <v>0</v>
      </c>
      <c r="S797" s="8">
        <f t="shared" si="451"/>
        <v>0</v>
      </c>
      <c r="T797" s="122">
        <f t="shared" si="459"/>
        <v>0.13059999999999999</v>
      </c>
      <c r="U797" s="121">
        <f t="shared" si="441"/>
        <v>19</v>
      </c>
      <c r="V797" s="121">
        <v>252</v>
      </c>
      <c r="W797" s="120">
        <f t="shared" si="452"/>
        <v>1.0092978029999999</v>
      </c>
      <c r="X797" s="113">
        <f t="shared" si="439"/>
        <v>11.508130299999999</v>
      </c>
      <c r="Y797" s="113">
        <f t="shared" si="453"/>
        <v>0</v>
      </c>
      <c r="Z797" s="125" t="str">
        <f t="shared" si="463"/>
        <v>A+J=</v>
      </c>
      <c r="AA797" s="118">
        <f t="shared" si="464"/>
        <v>45463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2">
        <f t="shared" si="454"/>
        <v>45459</v>
      </c>
      <c r="B798" s="113">
        <f t="shared" si="447"/>
        <v>1249.2338929299999</v>
      </c>
      <c r="C798" s="113">
        <f t="shared" si="460"/>
        <v>1116.6936172799999</v>
      </c>
      <c r="D798" s="114">
        <f t="shared" si="455"/>
        <v>6869.14</v>
      </c>
      <c r="E798" s="115">
        <f t="shared" si="443"/>
        <v>6895.24</v>
      </c>
      <c r="F798" s="116">
        <f t="shared" si="444"/>
        <v>45402</v>
      </c>
      <c r="G798" s="117">
        <f t="shared" si="448"/>
        <v>3.7996022791790818E-3</v>
      </c>
      <c r="H798" s="118">
        <f t="shared" si="461"/>
        <v>45463</v>
      </c>
      <c r="I798" s="118">
        <f t="shared" si="449"/>
        <v>45463</v>
      </c>
      <c r="J798" s="119">
        <f t="shared" si="456"/>
        <v>22</v>
      </c>
      <c r="K798" s="119">
        <f t="shared" si="445"/>
        <v>19</v>
      </c>
      <c r="L798" s="8">
        <f t="shared" si="457"/>
        <v>1.00328062</v>
      </c>
      <c r="M798" s="120">
        <f t="shared" si="446"/>
        <v>1.0015995499999999</v>
      </c>
      <c r="N798" s="120">
        <f t="shared" si="440"/>
        <v>1.1047600825759005</v>
      </c>
      <c r="O798" s="113">
        <f t="shared" si="442"/>
        <v>1.1083843799999999</v>
      </c>
      <c r="P798" s="113">
        <f t="shared" si="450"/>
        <v>1237.72576263</v>
      </c>
      <c r="Q798" s="11">
        <f t="shared" si="462"/>
        <v>0</v>
      </c>
      <c r="R798" s="30">
        <f t="shared" si="458"/>
        <v>0</v>
      </c>
      <c r="S798" s="8">
        <f t="shared" si="451"/>
        <v>0</v>
      </c>
      <c r="T798" s="122">
        <f t="shared" si="459"/>
        <v>0.13059999999999999</v>
      </c>
      <c r="U798" s="121">
        <f t="shared" si="441"/>
        <v>19</v>
      </c>
      <c r="V798" s="121">
        <v>252</v>
      </c>
      <c r="W798" s="120">
        <f t="shared" si="452"/>
        <v>1.0092978029999999</v>
      </c>
      <c r="X798" s="113">
        <f t="shared" ref="X798:X861" si="465">TRUNC((P798*(W798-1)),8)</f>
        <v>11.508130299999999</v>
      </c>
      <c r="Y798" s="113">
        <f t="shared" si="453"/>
        <v>0</v>
      </c>
      <c r="Z798" s="125" t="str">
        <f t="shared" si="463"/>
        <v>A+J=</v>
      </c>
      <c r="AA798" s="118">
        <f t="shared" si="464"/>
        <v>45463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2">
        <f t="shared" si="454"/>
        <v>45460</v>
      </c>
      <c r="B799" s="113">
        <f t="shared" si="447"/>
        <v>1249.2338929299999</v>
      </c>
      <c r="C799" s="113">
        <f t="shared" si="460"/>
        <v>1116.6936172799999</v>
      </c>
      <c r="D799" s="114">
        <f t="shared" si="455"/>
        <v>6869.14</v>
      </c>
      <c r="E799" s="115">
        <f t="shared" si="443"/>
        <v>6895.24</v>
      </c>
      <c r="F799" s="116">
        <f t="shared" si="444"/>
        <v>45402</v>
      </c>
      <c r="G799" s="117">
        <f t="shared" si="448"/>
        <v>3.7996022791790818E-3</v>
      </c>
      <c r="H799" s="118">
        <f t="shared" si="461"/>
        <v>45463</v>
      </c>
      <c r="I799" s="118">
        <f t="shared" si="449"/>
        <v>45463</v>
      </c>
      <c r="J799" s="119">
        <f t="shared" si="456"/>
        <v>22</v>
      </c>
      <c r="K799" s="119">
        <f t="shared" si="445"/>
        <v>19</v>
      </c>
      <c r="L799" s="8">
        <f t="shared" si="457"/>
        <v>1.00328062</v>
      </c>
      <c r="M799" s="120">
        <f t="shared" si="446"/>
        <v>1.0015995499999999</v>
      </c>
      <c r="N799" s="120">
        <f t="shared" ref="N799:N862" si="466">IF(I799&gt;I798,N798*M799,N798)</f>
        <v>1.1047600825759005</v>
      </c>
      <c r="O799" s="113">
        <f t="shared" si="442"/>
        <v>1.1083843799999999</v>
      </c>
      <c r="P799" s="113">
        <f t="shared" si="450"/>
        <v>1237.72576263</v>
      </c>
      <c r="Q799" s="11">
        <f t="shared" si="462"/>
        <v>0</v>
      </c>
      <c r="R799" s="30">
        <f t="shared" si="458"/>
        <v>0</v>
      </c>
      <c r="S799" s="8">
        <f t="shared" si="451"/>
        <v>0</v>
      </c>
      <c r="T799" s="122">
        <f t="shared" si="459"/>
        <v>0.13059999999999999</v>
      </c>
      <c r="U799" s="121">
        <f t="shared" si="441"/>
        <v>19</v>
      </c>
      <c r="V799" s="121">
        <v>252</v>
      </c>
      <c r="W799" s="120">
        <f t="shared" si="452"/>
        <v>1.0092978029999999</v>
      </c>
      <c r="X799" s="113">
        <f t="shared" si="465"/>
        <v>11.508130299999999</v>
      </c>
      <c r="Y799" s="113">
        <f t="shared" si="453"/>
        <v>0</v>
      </c>
      <c r="Z799" s="125" t="str">
        <f t="shared" si="463"/>
        <v>A+J=</v>
      </c>
      <c r="AA799" s="118">
        <f t="shared" si="464"/>
        <v>45463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2">
        <f t="shared" si="454"/>
        <v>45461</v>
      </c>
      <c r="B800" s="113">
        <f t="shared" si="447"/>
        <v>1250.0579950400002</v>
      </c>
      <c r="C800" s="113">
        <f t="shared" si="460"/>
        <v>1116.6936172799999</v>
      </c>
      <c r="D800" s="114">
        <f t="shared" si="455"/>
        <v>6869.14</v>
      </c>
      <c r="E800" s="115">
        <f t="shared" si="443"/>
        <v>6895.24</v>
      </c>
      <c r="F800" s="116">
        <f t="shared" si="444"/>
        <v>45402</v>
      </c>
      <c r="G800" s="117">
        <f t="shared" si="448"/>
        <v>3.7996022791790818E-3</v>
      </c>
      <c r="H800" s="118">
        <f t="shared" si="461"/>
        <v>45463</v>
      </c>
      <c r="I800" s="118">
        <f t="shared" si="449"/>
        <v>45463</v>
      </c>
      <c r="J800" s="119">
        <f t="shared" si="456"/>
        <v>22</v>
      </c>
      <c r="K800" s="119">
        <f t="shared" si="445"/>
        <v>20</v>
      </c>
      <c r="L800" s="8">
        <f t="shared" si="457"/>
        <v>1.00345358</v>
      </c>
      <c r="M800" s="120">
        <f t="shared" si="446"/>
        <v>1.0015995499999999</v>
      </c>
      <c r="N800" s="120">
        <f t="shared" si="466"/>
        <v>1.1047600825759005</v>
      </c>
      <c r="O800" s="113">
        <f t="shared" si="442"/>
        <v>1.10857545</v>
      </c>
      <c r="P800" s="113">
        <f t="shared" si="450"/>
        <v>1237.9391292800001</v>
      </c>
      <c r="Q800" s="11">
        <f t="shared" si="462"/>
        <v>0</v>
      </c>
      <c r="R800" s="30">
        <f t="shared" si="458"/>
        <v>0</v>
      </c>
      <c r="S800" s="8">
        <f t="shared" si="451"/>
        <v>0</v>
      </c>
      <c r="T800" s="122">
        <f t="shared" si="459"/>
        <v>0.13059999999999999</v>
      </c>
      <c r="U800" s="121">
        <f t="shared" si="441"/>
        <v>20</v>
      </c>
      <c r="V800" s="121">
        <v>252</v>
      </c>
      <c r="W800" s="120">
        <f t="shared" si="452"/>
        <v>1.009789549</v>
      </c>
      <c r="X800" s="113">
        <f t="shared" si="465"/>
        <v>12.11886576</v>
      </c>
      <c r="Y800" s="113">
        <f t="shared" si="453"/>
        <v>0</v>
      </c>
      <c r="Z800" s="125" t="str">
        <f t="shared" si="463"/>
        <v>A+J=</v>
      </c>
      <c r="AA800" s="118">
        <f t="shared" si="464"/>
        <v>45463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2">
        <f t="shared" si="454"/>
        <v>45462</v>
      </c>
      <c r="B801" s="113">
        <f t="shared" si="447"/>
        <v>1250.8826706</v>
      </c>
      <c r="C801" s="113">
        <f t="shared" si="460"/>
        <v>1116.6936172799999</v>
      </c>
      <c r="D801" s="114">
        <f t="shared" si="455"/>
        <v>6869.14</v>
      </c>
      <c r="E801" s="115">
        <f t="shared" si="443"/>
        <v>6895.24</v>
      </c>
      <c r="F801" s="116">
        <f t="shared" si="444"/>
        <v>45402</v>
      </c>
      <c r="G801" s="117">
        <f t="shared" si="448"/>
        <v>3.7996022791790818E-3</v>
      </c>
      <c r="H801" s="118">
        <f t="shared" si="461"/>
        <v>45463</v>
      </c>
      <c r="I801" s="118">
        <f t="shared" si="449"/>
        <v>45463</v>
      </c>
      <c r="J801" s="119">
        <f t="shared" si="456"/>
        <v>22</v>
      </c>
      <c r="K801" s="119">
        <f t="shared" si="445"/>
        <v>21</v>
      </c>
      <c r="L801" s="8">
        <f t="shared" si="457"/>
        <v>1.0036265799999999</v>
      </c>
      <c r="M801" s="120">
        <f t="shared" si="446"/>
        <v>1.0015995499999999</v>
      </c>
      <c r="N801" s="120">
        <f t="shared" si="466"/>
        <v>1.1047600825759005</v>
      </c>
      <c r="O801" s="113">
        <f t="shared" si="442"/>
        <v>1.1087665799999999</v>
      </c>
      <c r="P801" s="113">
        <f t="shared" si="450"/>
        <v>1238.1525629299999</v>
      </c>
      <c r="Q801" s="11">
        <f t="shared" si="462"/>
        <v>0</v>
      </c>
      <c r="R801" s="30">
        <f t="shared" si="458"/>
        <v>0</v>
      </c>
      <c r="S801" s="8">
        <f t="shared" si="451"/>
        <v>0</v>
      </c>
      <c r="T801" s="122">
        <f t="shared" si="459"/>
        <v>0.13059999999999999</v>
      </c>
      <c r="U801" s="121">
        <f t="shared" si="441"/>
        <v>21</v>
      </c>
      <c r="V801" s="121">
        <v>252</v>
      </c>
      <c r="W801" s="120">
        <f t="shared" si="452"/>
        <v>1.010281534</v>
      </c>
      <c r="X801" s="113">
        <f t="shared" si="465"/>
        <v>12.730107670000001</v>
      </c>
      <c r="Y801" s="113">
        <f t="shared" si="453"/>
        <v>0</v>
      </c>
      <c r="Z801" s="125" t="str">
        <f t="shared" si="463"/>
        <v>A+J=</v>
      </c>
      <c r="AA801" s="118">
        <f t="shared" si="464"/>
        <v>45463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2">
        <f t="shared" si="454"/>
        <v>45463</v>
      </c>
      <c r="B802" s="113">
        <f t="shared" si="447"/>
        <v>1251.7078646700002</v>
      </c>
      <c r="C802" s="113">
        <f t="shared" si="460"/>
        <v>1116.6936172799999</v>
      </c>
      <c r="D802" s="114">
        <f t="shared" si="455"/>
        <v>6869.14</v>
      </c>
      <c r="E802" s="115">
        <f t="shared" si="443"/>
        <v>6895.24</v>
      </c>
      <c r="F802" s="116">
        <f t="shared" si="444"/>
        <v>45402</v>
      </c>
      <c r="G802" s="117">
        <f t="shared" si="448"/>
        <v>3.7996022791790818E-3</v>
      </c>
      <c r="H802" s="118">
        <f t="shared" si="461"/>
        <v>45495</v>
      </c>
      <c r="I802" s="118">
        <f t="shared" si="449"/>
        <v>45463</v>
      </c>
      <c r="J802" s="119">
        <f t="shared" si="456"/>
        <v>22</v>
      </c>
      <c r="K802" s="119">
        <f t="shared" si="445"/>
        <v>22</v>
      </c>
      <c r="L802" s="8">
        <f t="shared" si="457"/>
        <v>1.0037996</v>
      </c>
      <c r="M802" s="120">
        <f t="shared" si="446"/>
        <v>1.0015995499999999</v>
      </c>
      <c r="N802" s="120">
        <f t="shared" si="466"/>
        <v>1.1047600825759005</v>
      </c>
      <c r="O802" s="113">
        <f t="shared" si="442"/>
        <v>1.10895772</v>
      </c>
      <c r="P802" s="113">
        <f t="shared" si="450"/>
        <v>1238.3660077500001</v>
      </c>
      <c r="Q802" s="11">
        <f t="shared" si="462"/>
        <v>26</v>
      </c>
      <c r="R802" s="30">
        <f t="shared" si="458"/>
        <v>0</v>
      </c>
      <c r="S802" s="8">
        <f t="shared" si="451"/>
        <v>0</v>
      </c>
      <c r="T802" s="122">
        <f t="shared" si="459"/>
        <v>0.13059999999999999</v>
      </c>
      <c r="U802" s="121">
        <f t="shared" si="441"/>
        <v>22</v>
      </c>
      <c r="V802" s="121">
        <v>252</v>
      </c>
      <c r="W802" s="120">
        <f t="shared" si="452"/>
        <v>1.0107737590000001</v>
      </c>
      <c r="X802" s="113">
        <f t="shared" si="465"/>
        <v>13.34185692</v>
      </c>
      <c r="Y802" s="113">
        <f t="shared" si="453"/>
        <v>13.34185692</v>
      </c>
      <c r="Z802" s="125" t="str">
        <f t="shared" si="463"/>
        <v>A+J=</v>
      </c>
      <c r="AA802" s="118">
        <f t="shared" si="464"/>
        <v>45463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2">
        <f t="shared" si="454"/>
        <v>45464</v>
      </c>
      <c r="B803" s="113">
        <f t="shared" si="447"/>
        <v>1239.22786593</v>
      </c>
      <c r="C803" s="113">
        <f t="shared" si="460"/>
        <v>1116.6936172799999</v>
      </c>
      <c r="D803" s="114">
        <f t="shared" si="455"/>
        <v>6895.24</v>
      </c>
      <c r="E803" s="115">
        <f t="shared" si="443"/>
        <v>6926.96</v>
      </c>
      <c r="F803" s="116">
        <f t="shared" si="444"/>
        <v>45432</v>
      </c>
      <c r="G803" s="117">
        <f t="shared" si="448"/>
        <v>4.600274972299756E-3</v>
      </c>
      <c r="H803" s="118">
        <f t="shared" si="461"/>
        <v>45495</v>
      </c>
      <c r="I803" s="118">
        <f t="shared" si="449"/>
        <v>45495</v>
      </c>
      <c r="J803" s="119">
        <f t="shared" si="456"/>
        <v>22</v>
      </c>
      <c r="K803" s="119">
        <f t="shared" si="445"/>
        <v>1</v>
      </c>
      <c r="L803" s="8">
        <f t="shared" si="457"/>
        <v>1.0002086400000001</v>
      </c>
      <c r="M803" s="120">
        <f t="shared" si="446"/>
        <v>1.0037996</v>
      </c>
      <c r="N803" s="120">
        <f t="shared" si="466"/>
        <v>1.108957728985656</v>
      </c>
      <c r="O803" s="113">
        <f t="shared" si="442"/>
        <v>1.1091891</v>
      </c>
      <c r="P803" s="113">
        <f t="shared" si="450"/>
        <v>1238.62438832</v>
      </c>
      <c r="Q803" s="11">
        <f t="shared" si="462"/>
        <v>0</v>
      </c>
      <c r="R803" s="30">
        <f t="shared" si="458"/>
        <v>0</v>
      </c>
      <c r="S803" s="8">
        <f t="shared" si="451"/>
        <v>0</v>
      </c>
      <c r="T803" s="122">
        <f t="shared" si="459"/>
        <v>0.13059999999999999</v>
      </c>
      <c r="U803" s="121">
        <f t="shared" si="441"/>
        <v>1</v>
      </c>
      <c r="V803" s="121">
        <v>252</v>
      </c>
      <c r="W803" s="120">
        <f t="shared" si="452"/>
        <v>1.000487216</v>
      </c>
      <c r="X803" s="113">
        <f t="shared" si="465"/>
        <v>0.60347761</v>
      </c>
      <c r="Y803" s="113">
        <f t="shared" si="453"/>
        <v>0</v>
      </c>
      <c r="Z803" s="125" t="str">
        <f t="shared" si="463"/>
        <v>A+J=</v>
      </c>
      <c r="AA803" s="118">
        <f t="shared" si="464"/>
        <v>45495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2">
        <f t="shared" si="454"/>
        <v>45465</v>
      </c>
      <c r="B804" s="113">
        <f t="shared" si="447"/>
        <v>1240.0903254100001</v>
      </c>
      <c r="C804" s="113">
        <f t="shared" si="460"/>
        <v>1116.6936172799999</v>
      </c>
      <c r="D804" s="114">
        <f t="shared" si="455"/>
        <v>6895.24</v>
      </c>
      <c r="E804" s="115">
        <f t="shared" si="443"/>
        <v>6926.96</v>
      </c>
      <c r="F804" s="116">
        <f t="shared" si="444"/>
        <v>45432</v>
      </c>
      <c r="G804" s="117">
        <f t="shared" si="448"/>
        <v>4.600274972299756E-3</v>
      </c>
      <c r="H804" s="118">
        <f t="shared" si="461"/>
        <v>45495</v>
      </c>
      <c r="I804" s="118">
        <f t="shared" si="449"/>
        <v>45495</v>
      </c>
      <c r="J804" s="119">
        <f t="shared" si="456"/>
        <v>22</v>
      </c>
      <c r="K804" s="119">
        <f t="shared" si="445"/>
        <v>2</v>
      </c>
      <c r="L804" s="8">
        <f t="shared" si="457"/>
        <v>1.0004173300000001</v>
      </c>
      <c r="M804" s="120">
        <f t="shared" si="446"/>
        <v>1.0037996</v>
      </c>
      <c r="N804" s="120">
        <f t="shared" si="466"/>
        <v>1.108957728985656</v>
      </c>
      <c r="O804" s="113">
        <f t="shared" si="442"/>
        <v>1.10942053</v>
      </c>
      <c r="P804" s="113">
        <f t="shared" si="450"/>
        <v>1238.88282473</v>
      </c>
      <c r="Q804" s="11">
        <f t="shared" si="462"/>
        <v>0</v>
      </c>
      <c r="R804" s="30">
        <f t="shared" si="458"/>
        <v>0</v>
      </c>
      <c r="S804" s="8">
        <f t="shared" si="451"/>
        <v>0</v>
      </c>
      <c r="T804" s="122">
        <f t="shared" si="459"/>
        <v>0.13059999999999999</v>
      </c>
      <c r="U804" s="121">
        <f t="shared" si="441"/>
        <v>2</v>
      </c>
      <c r="V804" s="121">
        <v>252</v>
      </c>
      <c r="W804" s="120">
        <f t="shared" si="452"/>
        <v>1.0009746690000001</v>
      </c>
      <c r="X804" s="113">
        <f t="shared" si="465"/>
        <v>1.2075006800000001</v>
      </c>
      <c r="Y804" s="113">
        <f t="shared" si="453"/>
        <v>0</v>
      </c>
      <c r="Z804" s="125" t="str">
        <f t="shared" si="463"/>
        <v>A+J=</v>
      </c>
      <c r="AA804" s="118">
        <f t="shared" si="464"/>
        <v>45495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2">
        <f t="shared" si="454"/>
        <v>45466</v>
      </c>
      <c r="B805" s="113">
        <f t="shared" si="447"/>
        <v>1240.0903254100001</v>
      </c>
      <c r="C805" s="113">
        <f t="shared" si="460"/>
        <v>1116.6936172799999</v>
      </c>
      <c r="D805" s="114">
        <f t="shared" si="455"/>
        <v>6895.24</v>
      </c>
      <c r="E805" s="115">
        <f t="shared" si="443"/>
        <v>6926.96</v>
      </c>
      <c r="F805" s="116">
        <f t="shared" si="444"/>
        <v>45432</v>
      </c>
      <c r="G805" s="117">
        <f t="shared" si="448"/>
        <v>4.600274972299756E-3</v>
      </c>
      <c r="H805" s="118">
        <f t="shared" si="461"/>
        <v>45495</v>
      </c>
      <c r="I805" s="118">
        <f t="shared" si="449"/>
        <v>45495</v>
      </c>
      <c r="J805" s="119">
        <f t="shared" si="456"/>
        <v>22</v>
      </c>
      <c r="K805" s="119">
        <f t="shared" si="445"/>
        <v>2</v>
      </c>
      <c r="L805" s="8">
        <f t="shared" si="457"/>
        <v>1.0004173300000001</v>
      </c>
      <c r="M805" s="120">
        <f t="shared" si="446"/>
        <v>1.0037996</v>
      </c>
      <c r="N805" s="120">
        <f t="shared" si="466"/>
        <v>1.108957728985656</v>
      </c>
      <c r="O805" s="113">
        <f t="shared" si="442"/>
        <v>1.10942053</v>
      </c>
      <c r="P805" s="113">
        <f t="shared" si="450"/>
        <v>1238.88282473</v>
      </c>
      <c r="Q805" s="11">
        <f t="shared" si="462"/>
        <v>0</v>
      </c>
      <c r="R805" s="30">
        <f t="shared" si="458"/>
        <v>0</v>
      </c>
      <c r="S805" s="8">
        <f t="shared" si="451"/>
        <v>0</v>
      </c>
      <c r="T805" s="122">
        <f t="shared" si="459"/>
        <v>0.13059999999999999</v>
      </c>
      <c r="U805" s="121">
        <f t="shared" ref="U805:U868" si="467">IF(Q804&gt;0,1,IF(K805=K804,U804,U804+1))</f>
        <v>2</v>
      </c>
      <c r="V805" s="121">
        <v>252</v>
      </c>
      <c r="W805" s="120">
        <f t="shared" si="452"/>
        <v>1.0009746690000001</v>
      </c>
      <c r="X805" s="113">
        <f t="shared" si="465"/>
        <v>1.2075006800000001</v>
      </c>
      <c r="Y805" s="113">
        <f t="shared" si="453"/>
        <v>0</v>
      </c>
      <c r="Z805" s="125" t="str">
        <f t="shared" si="463"/>
        <v>A+J=</v>
      </c>
      <c r="AA805" s="118">
        <f t="shared" si="464"/>
        <v>45495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2">
        <f t="shared" si="454"/>
        <v>45467</v>
      </c>
      <c r="B806" s="113">
        <f t="shared" si="447"/>
        <v>1240.0903254100001</v>
      </c>
      <c r="C806" s="113">
        <f t="shared" si="460"/>
        <v>1116.6936172799999</v>
      </c>
      <c r="D806" s="114">
        <f t="shared" si="455"/>
        <v>6895.24</v>
      </c>
      <c r="E806" s="115">
        <f t="shared" si="443"/>
        <v>6926.96</v>
      </c>
      <c r="F806" s="116">
        <f t="shared" si="444"/>
        <v>45432</v>
      </c>
      <c r="G806" s="117">
        <f t="shared" si="448"/>
        <v>4.600274972299756E-3</v>
      </c>
      <c r="H806" s="118">
        <f t="shared" si="461"/>
        <v>45495</v>
      </c>
      <c r="I806" s="118">
        <f t="shared" si="449"/>
        <v>45495</v>
      </c>
      <c r="J806" s="119">
        <f t="shared" si="456"/>
        <v>22</v>
      </c>
      <c r="K806" s="119">
        <f t="shared" si="445"/>
        <v>2</v>
      </c>
      <c r="L806" s="8">
        <f t="shared" si="457"/>
        <v>1.0004173300000001</v>
      </c>
      <c r="M806" s="120">
        <f t="shared" si="446"/>
        <v>1.0037996</v>
      </c>
      <c r="N806" s="120">
        <f t="shared" si="466"/>
        <v>1.108957728985656</v>
      </c>
      <c r="O806" s="113">
        <f t="shared" si="442"/>
        <v>1.10942053</v>
      </c>
      <c r="P806" s="113">
        <f t="shared" si="450"/>
        <v>1238.88282473</v>
      </c>
      <c r="Q806" s="11">
        <f t="shared" si="462"/>
        <v>0</v>
      </c>
      <c r="R806" s="30">
        <f t="shared" si="458"/>
        <v>0</v>
      </c>
      <c r="S806" s="8">
        <f t="shared" si="451"/>
        <v>0</v>
      </c>
      <c r="T806" s="122">
        <f t="shared" si="459"/>
        <v>0.13059999999999999</v>
      </c>
      <c r="U806" s="121">
        <f t="shared" si="467"/>
        <v>2</v>
      </c>
      <c r="V806" s="121">
        <v>252</v>
      </c>
      <c r="W806" s="120">
        <f t="shared" si="452"/>
        <v>1.0009746690000001</v>
      </c>
      <c r="X806" s="113">
        <f t="shared" si="465"/>
        <v>1.2075006800000001</v>
      </c>
      <c r="Y806" s="113">
        <f t="shared" si="453"/>
        <v>0</v>
      </c>
      <c r="Z806" s="125" t="str">
        <f t="shared" si="463"/>
        <v>A+J=</v>
      </c>
      <c r="AA806" s="118">
        <f t="shared" si="464"/>
        <v>45495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2">
        <f t="shared" si="454"/>
        <v>45468</v>
      </c>
      <c r="B807" s="113">
        <f t="shared" si="447"/>
        <v>1240.95337524</v>
      </c>
      <c r="C807" s="113">
        <f t="shared" si="460"/>
        <v>1116.6936172799999</v>
      </c>
      <c r="D807" s="114">
        <f t="shared" si="455"/>
        <v>6895.24</v>
      </c>
      <c r="E807" s="115">
        <f t="shared" si="443"/>
        <v>6926.96</v>
      </c>
      <c r="F807" s="116">
        <f t="shared" si="444"/>
        <v>45432</v>
      </c>
      <c r="G807" s="117">
        <f t="shared" si="448"/>
        <v>4.600274972299756E-3</v>
      </c>
      <c r="H807" s="118">
        <f t="shared" si="461"/>
        <v>45495</v>
      </c>
      <c r="I807" s="118">
        <f t="shared" si="449"/>
        <v>45495</v>
      </c>
      <c r="J807" s="119">
        <f t="shared" si="456"/>
        <v>22</v>
      </c>
      <c r="K807" s="119">
        <f t="shared" si="445"/>
        <v>3</v>
      </c>
      <c r="L807" s="8">
        <f t="shared" si="457"/>
        <v>1.0006260600000001</v>
      </c>
      <c r="M807" s="120">
        <f t="shared" si="446"/>
        <v>1.0037996</v>
      </c>
      <c r="N807" s="120">
        <f t="shared" si="466"/>
        <v>1.108957728985656</v>
      </c>
      <c r="O807" s="113">
        <f t="shared" si="442"/>
        <v>1.1096520000000001</v>
      </c>
      <c r="P807" s="113">
        <f t="shared" si="450"/>
        <v>1239.1413058000001</v>
      </c>
      <c r="Q807" s="11">
        <f t="shared" si="462"/>
        <v>0</v>
      </c>
      <c r="R807" s="30">
        <f t="shared" si="458"/>
        <v>0</v>
      </c>
      <c r="S807" s="8">
        <f t="shared" si="451"/>
        <v>0</v>
      </c>
      <c r="T807" s="122">
        <f t="shared" si="459"/>
        <v>0.13059999999999999</v>
      </c>
      <c r="U807" s="121">
        <f t="shared" si="467"/>
        <v>3</v>
      </c>
      <c r="V807" s="121">
        <v>252</v>
      </c>
      <c r="W807" s="120">
        <f t="shared" si="452"/>
        <v>1.001462359</v>
      </c>
      <c r="X807" s="113">
        <f t="shared" si="465"/>
        <v>1.8120694399999999</v>
      </c>
      <c r="Y807" s="113">
        <f t="shared" si="453"/>
        <v>0</v>
      </c>
      <c r="Z807" s="125" t="str">
        <f t="shared" si="463"/>
        <v>A+J=</v>
      </c>
      <c r="AA807" s="118">
        <f t="shared" si="464"/>
        <v>45495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2">
        <f t="shared" si="454"/>
        <v>45469</v>
      </c>
      <c r="B808" s="113">
        <f t="shared" si="447"/>
        <v>1241.81704053</v>
      </c>
      <c r="C808" s="113">
        <f t="shared" si="460"/>
        <v>1116.6936172799999</v>
      </c>
      <c r="D808" s="114">
        <f t="shared" si="455"/>
        <v>6895.24</v>
      </c>
      <c r="E808" s="115">
        <f t="shared" si="443"/>
        <v>6926.96</v>
      </c>
      <c r="F808" s="116">
        <f t="shared" si="444"/>
        <v>45432</v>
      </c>
      <c r="G808" s="117">
        <f t="shared" si="448"/>
        <v>4.600274972299756E-3</v>
      </c>
      <c r="H808" s="118">
        <f t="shared" si="461"/>
        <v>45495</v>
      </c>
      <c r="I808" s="118">
        <f t="shared" si="449"/>
        <v>45495</v>
      </c>
      <c r="J808" s="119">
        <f t="shared" si="456"/>
        <v>22</v>
      </c>
      <c r="K808" s="119">
        <f t="shared" si="445"/>
        <v>4</v>
      </c>
      <c r="L808" s="8">
        <f t="shared" si="457"/>
        <v>1.00083484</v>
      </c>
      <c r="M808" s="120">
        <f t="shared" si="446"/>
        <v>1.0037996</v>
      </c>
      <c r="N808" s="120">
        <f t="shared" si="466"/>
        <v>1.108957728985656</v>
      </c>
      <c r="O808" s="113">
        <f t="shared" si="442"/>
        <v>1.1098835300000001</v>
      </c>
      <c r="P808" s="113">
        <f t="shared" si="450"/>
        <v>1239.39985387</v>
      </c>
      <c r="Q808" s="11">
        <f t="shared" si="462"/>
        <v>0</v>
      </c>
      <c r="R808" s="30">
        <f t="shared" si="458"/>
        <v>0</v>
      </c>
      <c r="S808" s="8">
        <f t="shared" si="451"/>
        <v>0</v>
      </c>
      <c r="T808" s="122">
        <f t="shared" si="459"/>
        <v>0.13059999999999999</v>
      </c>
      <c r="U808" s="121">
        <f t="shared" si="467"/>
        <v>4</v>
      </c>
      <c r="V808" s="121">
        <v>252</v>
      </c>
      <c r="W808" s="120">
        <f t="shared" si="452"/>
        <v>1.001950288</v>
      </c>
      <c r="X808" s="113">
        <f t="shared" si="465"/>
        <v>2.41718666</v>
      </c>
      <c r="Y808" s="113">
        <f t="shared" si="453"/>
        <v>0</v>
      </c>
      <c r="Z808" s="125" t="str">
        <f t="shared" si="463"/>
        <v>A+J=</v>
      </c>
      <c r="AA808" s="118">
        <f t="shared" si="464"/>
        <v>45495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2">
        <f t="shared" si="454"/>
        <v>45470</v>
      </c>
      <c r="B809" s="113">
        <f t="shared" si="447"/>
        <v>1242.6812967000001</v>
      </c>
      <c r="C809" s="113">
        <f t="shared" si="460"/>
        <v>1116.6936172799999</v>
      </c>
      <c r="D809" s="114">
        <f t="shared" si="455"/>
        <v>6895.24</v>
      </c>
      <c r="E809" s="115">
        <f t="shared" si="443"/>
        <v>6926.96</v>
      </c>
      <c r="F809" s="116">
        <f t="shared" si="444"/>
        <v>45432</v>
      </c>
      <c r="G809" s="117">
        <f t="shared" si="448"/>
        <v>4.600274972299756E-3</v>
      </c>
      <c r="H809" s="118">
        <f t="shared" si="461"/>
        <v>45495</v>
      </c>
      <c r="I809" s="118">
        <f t="shared" si="449"/>
        <v>45495</v>
      </c>
      <c r="J809" s="119">
        <f t="shared" si="456"/>
        <v>22</v>
      </c>
      <c r="K809" s="119">
        <f t="shared" si="445"/>
        <v>5</v>
      </c>
      <c r="L809" s="8">
        <f t="shared" si="457"/>
        <v>1.0010436599999999</v>
      </c>
      <c r="M809" s="120">
        <f t="shared" si="446"/>
        <v>1.0037996</v>
      </c>
      <c r="N809" s="120">
        <f t="shared" si="466"/>
        <v>1.108957728985656</v>
      </c>
      <c r="O809" s="113">
        <f t="shared" ref="O809:O872" si="468">TRUNC(TRUNC((L809*N809),15),8)</f>
        <v>1.1101151</v>
      </c>
      <c r="P809" s="113">
        <f t="shared" si="450"/>
        <v>1239.6584466100001</v>
      </c>
      <c r="Q809" s="11">
        <f t="shared" si="462"/>
        <v>0</v>
      </c>
      <c r="R809" s="30">
        <f t="shared" si="458"/>
        <v>0</v>
      </c>
      <c r="S809" s="8">
        <f t="shared" si="451"/>
        <v>0</v>
      </c>
      <c r="T809" s="122">
        <f t="shared" si="459"/>
        <v>0.13059999999999999</v>
      </c>
      <c r="U809" s="121">
        <f t="shared" si="467"/>
        <v>5</v>
      </c>
      <c r="V809" s="121">
        <v>252</v>
      </c>
      <c r="W809" s="120">
        <f t="shared" si="452"/>
        <v>1.002438454</v>
      </c>
      <c r="X809" s="113">
        <f t="shared" si="465"/>
        <v>3.0228500899999999</v>
      </c>
      <c r="Y809" s="113">
        <f t="shared" si="453"/>
        <v>0</v>
      </c>
      <c r="Z809" s="125" t="str">
        <f t="shared" si="463"/>
        <v>A+J=</v>
      </c>
      <c r="AA809" s="118">
        <f t="shared" si="464"/>
        <v>45495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2">
        <f t="shared" si="454"/>
        <v>45471</v>
      </c>
      <c r="B810" s="113">
        <f t="shared" si="447"/>
        <v>1243.5461552100001</v>
      </c>
      <c r="C810" s="113">
        <f t="shared" si="460"/>
        <v>1116.6936172799999</v>
      </c>
      <c r="D810" s="114">
        <f t="shared" si="455"/>
        <v>6895.24</v>
      </c>
      <c r="E810" s="115">
        <f t="shared" ref="E810:E873" si="469">IF($K810=1,VLOOKUP($A809,$AO$10:$AS$131,4),E809)</f>
        <v>6926.96</v>
      </c>
      <c r="F810" s="116">
        <f t="shared" ref="F810:F873" si="470">IF($K810=1,VLOOKUP($A809,$AO$10:$AS$131,5),F809)</f>
        <v>45432</v>
      </c>
      <c r="G810" s="117">
        <f t="shared" si="448"/>
        <v>4.600274972299756E-3</v>
      </c>
      <c r="H810" s="118">
        <f t="shared" si="461"/>
        <v>45495</v>
      </c>
      <c r="I810" s="118">
        <f t="shared" si="449"/>
        <v>45495</v>
      </c>
      <c r="J810" s="119">
        <f t="shared" si="456"/>
        <v>22</v>
      </c>
      <c r="K810" s="119">
        <f t="shared" ref="K810:K873" si="471">(J810-(NETWORKDAYS(A810,I810,AD$176:AD$502)-1))</f>
        <v>6</v>
      </c>
      <c r="L810" s="8">
        <f t="shared" si="457"/>
        <v>1.00125252</v>
      </c>
      <c r="M810" s="120">
        <f t="shared" ref="M810:M873" si="472">IF(I810&gt;I809,L809,M809)</f>
        <v>1.0037996</v>
      </c>
      <c r="N810" s="120">
        <f t="shared" si="466"/>
        <v>1.108957728985656</v>
      </c>
      <c r="O810" s="113">
        <f t="shared" si="468"/>
        <v>1.1103467199999999</v>
      </c>
      <c r="P810" s="113">
        <f t="shared" si="450"/>
        <v>1239.9170951900001</v>
      </c>
      <c r="Q810" s="11">
        <f t="shared" si="462"/>
        <v>0</v>
      </c>
      <c r="R810" s="30">
        <f t="shared" si="458"/>
        <v>0</v>
      </c>
      <c r="S810" s="8">
        <f t="shared" si="451"/>
        <v>0</v>
      </c>
      <c r="T810" s="122">
        <f t="shared" si="459"/>
        <v>0.13059999999999999</v>
      </c>
      <c r="U810" s="121">
        <f t="shared" si="467"/>
        <v>6</v>
      </c>
      <c r="V810" s="121">
        <v>252</v>
      </c>
      <c r="W810" s="120">
        <f t="shared" si="452"/>
        <v>1.0029268570000001</v>
      </c>
      <c r="X810" s="113">
        <f t="shared" si="465"/>
        <v>3.6290600199999998</v>
      </c>
      <c r="Y810" s="113">
        <f t="shared" si="453"/>
        <v>0</v>
      </c>
      <c r="Z810" s="125" t="str">
        <f t="shared" si="463"/>
        <v>A+J=</v>
      </c>
      <c r="AA810" s="118">
        <f t="shared" si="464"/>
        <v>45495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2">
        <f t="shared" si="454"/>
        <v>45472</v>
      </c>
      <c r="B811" s="113">
        <f t="shared" si="447"/>
        <v>1244.4116187999998</v>
      </c>
      <c r="C811" s="113">
        <f t="shared" si="460"/>
        <v>1116.6936172799999</v>
      </c>
      <c r="D811" s="114">
        <f t="shared" si="455"/>
        <v>6895.24</v>
      </c>
      <c r="E811" s="115">
        <f t="shared" si="469"/>
        <v>6926.96</v>
      </c>
      <c r="F811" s="116">
        <f t="shared" si="470"/>
        <v>45432</v>
      </c>
      <c r="G811" s="117">
        <f t="shared" si="448"/>
        <v>4.600274972299756E-3</v>
      </c>
      <c r="H811" s="118">
        <f t="shared" si="461"/>
        <v>45495</v>
      </c>
      <c r="I811" s="118">
        <f t="shared" si="449"/>
        <v>45495</v>
      </c>
      <c r="J811" s="119">
        <f t="shared" si="456"/>
        <v>22</v>
      </c>
      <c r="K811" s="119">
        <f t="shared" si="471"/>
        <v>7</v>
      </c>
      <c r="L811" s="8">
        <f t="shared" si="457"/>
        <v>1.00146143</v>
      </c>
      <c r="M811" s="120">
        <f t="shared" si="472"/>
        <v>1.0037996</v>
      </c>
      <c r="N811" s="120">
        <f t="shared" si="466"/>
        <v>1.108957728985656</v>
      </c>
      <c r="O811" s="113">
        <f t="shared" si="468"/>
        <v>1.1105783899999999</v>
      </c>
      <c r="P811" s="113">
        <f t="shared" si="450"/>
        <v>1240.1757995999999</v>
      </c>
      <c r="Q811" s="11">
        <f t="shared" si="462"/>
        <v>0</v>
      </c>
      <c r="R811" s="30">
        <f t="shared" si="458"/>
        <v>0</v>
      </c>
      <c r="S811" s="8">
        <f t="shared" si="451"/>
        <v>0</v>
      </c>
      <c r="T811" s="122">
        <f t="shared" si="459"/>
        <v>0.13059999999999999</v>
      </c>
      <c r="U811" s="121">
        <f t="shared" si="467"/>
        <v>7</v>
      </c>
      <c r="V811" s="121">
        <v>252</v>
      </c>
      <c r="W811" s="120">
        <f t="shared" si="452"/>
        <v>1.0034154989999999</v>
      </c>
      <c r="X811" s="113">
        <f t="shared" si="465"/>
        <v>4.2358191999999999</v>
      </c>
      <c r="Y811" s="113">
        <f t="shared" si="453"/>
        <v>0</v>
      </c>
      <c r="Z811" s="125" t="str">
        <f t="shared" si="463"/>
        <v>A+J=</v>
      </c>
      <c r="AA811" s="118">
        <f t="shared" si="464"/>
        <v>45495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2">
        <f t="shared" si="454"/>
        <v>45473</v>
      </c>
      <c r="B812" s="113">
        <f t="shared" si="447"/>
        <v>1244.4116187999998</v>
      </c>
      <c r="C812" s="113">
        <f t="shared" si="460"/>
        <v>1116.6936172799999</v>
      </c>
      <c r="D812" s="114">
        <f t="shared" si="455"/>
        <v>6895.24</v>
      </c>
      <c r="E812" s="115">
        <f t="shared" si="469"/>
        <v>6926.96</v>
      </c>
      <c r="F812" s="116">
        <f t="shared" si="470"/>
        <v>45432</v>
      </c>
      <c r="G812" s="117">
        <f t="shared" si="448"/>
        <v>4.600274972299756E-3</v>
      </c>
      <c r="H812" s="118">
        <f t="shared" si="461"/>
        <v>45495</v>
      </c>
      <c r="I812" s="118">
        <f t="shared" si="449"/>
        <v>45495</v>
      </c>
      <c r="J812" s="119">
        <f t="shared" si="456"/>
        <v>22</v>
      </c>
      <c r="K812" s="119">
        <f t="shared" si="471"/>
        <v>7</v>
      </c>
      <c r="L812" s="8">
        <f t="shared" si="457"/>
        <v>1.00146143</v>
      </c>
      <c r="M812" s="120">
        <f t="shared" si="472"/>
        <v>1.0037996</v>
      </c>
      <c r="N812" s="120">
        <f t="shared" si="466"/>
        <v>1.108957728985656</v>
      </c>
      <c r="O812" s="113">
        <f t="shared" si="468"/>
        <v>1.1105783899999999</v>
      </c>
      <c r="P812" s="113">
        <f t="shared" si="450"/>
        <v>1240.1757995999999</v>
      </c>
      <c r="Q812" s="11">
        <f t="shared" si="462"/>
        <v>0</v>
      </c>
      <c r="R812" s="30">
        <f t="shared" si="458"/>
        <v>0</v>
      </c>
      <c r="S812" s="8">
        <f t="shared" si="451"/>
        <v>0</v>
      </c>
      <c r="T812" s="122">
        <f t="shared" si="459"/>
        <v>0.13059999999999999</v>
      </c>
      <c r="U812" s="121">
        <f t="shared" si="467"/>
        <v>7</v>
      </c>
      <c r="V812" s="121">
        <v>252</v>
      </c>
      <c r="W812" s="120">
        <f t="shared" si="452"/>
        <v>1.0034154989999999</v>
      </c>
      <c r="X812" s="113">
        <f t="shared" si="465"/>
        <v>4.2358191999999999</v>
      </c>
      <c r="Y812" s="113">
        <f t="shared" si="453"/>
        <v>0</v>
      </c>
      <c r="Z812" s="125" t="str">
        <f t="shared" si="463"/>
        <v>A+J=</v>
      </c>
      <c r="AA812" s="118">
        <f t="shared" si="464"/>
        <v>45495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2">
        <f t="shared" si="454"/>
        <v>45474</v>
      </c>
      <c r="B813" s="113">
        <f t="shared" si="447"/>
        <v>1244.4116187999998</v>
      </c>
      <c r="C813" s="113">
        <f t="shared" si="460"/>
        <v>1116.6936172799999</v>
      </c>
      <c r="D813" s="114">
        <f t="shared" si="455"/>
        <v>6895.24</v>
      </c>
      <c r="E813" s="115">
        <f t="shared" si="469"/>
        <v>6926.96</v>
      </c>
      <c r="F813" s="116">
        <f t="shared" si="470"/>
        <v>45432</v>
      </c>
      <c r="G813" s="117">
        <f t="shared" si="448"/>
        <v>4.600274972299756E-3</v>
      </c>
      <c r="H813" s="118">
        <f t="shared" si="461"/>
        <v>45495</v>
      </c>
      <c r="I813" s="118">
        <f t="shared" si="449"/>
        <v>45495</v>
      </c>
      <c r="J813" s="119">
        <f t="shared" si="456"/>
        <v>22</v>
      </c>
      <c r="K813" s="119">
        <f t="shared" si="471"/>
        <v>7</v>
      </c>
      <c r="L813" s="8">
        <f t="shared" si="457"/>
        <v>1.00146143</v>
      </c>
      <c r="M813" s="120">
        <f t="shared" si="472"/>
        <v>1.0037996</v>
      </c>
      <c r="N813" s="120">
        <f t="shared" si="466"/>
        <v>1.108957728985656</v>
      </c>
      <c r="O813" s="113">
        <f t="shared" si="468"/>
        <v>1.1105783899999999</v>
      </c>
      <c r="P813" s="113">
        <f t="shared" si="450"/>
        <v>1240.1757995999999</v>
      </c>
      <c r="Q813" s="11">
        <f t="shared" si="462"/>
        <v>0</v>
      </c>
      <c r="R813" s="30">
        <f t="shared" si="458"/>
        <v>0</v>
      </c>
      <c r="S813" s="8">
        <f t="shared" si="451"/>
        <v>0</v>
      </c>
      <c r="T813" s="122">
        <f t="shared" si="459"/>
        <v>0.13059999999999999</v>
      </c>
      <c r="U813" s="121">
        <f t="shared" si="467"/>
        <v>7</v>
      </c>
      <c r="V813" s="121">
        <v>252</v>
      </c>
      <c r="W813" s="120">
        <f t="shared" si="452"/>
        <v>1.0034154989999999</v>
      </c>
      <c r="X813" s="113">
        <f t="shared" si="465"/>
        <v>4.2358191999999999</v>
      </c>
      <c r="Y813" s="113">
        <f t="shared" si="453"/>
        <v>0</v>
      </c>
      <c r="Z813" s="125" t="str">
        <f t="shared" si="463"/>
        <v>A+J=</v>
      </c>
      <c r="AA813" s="118">
        <f t="shared" si="464"/>
        <v>45495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2">
        <f t="shared" si="454"/>
        <v>45475</v>
      </c>
      <c r="B814" s="113">
        <f t="shared" si="447"/>
        <v>1245.27767528</v>
      </c>
      <c r="C814" s="113">
        <f t="shared" si="460"/>
        <v>1116.6936172799999</v>
      </c>
      <c r="D814" s="114">
        <f t="shared" si="455"/>
        <v>6895.24</v>
      </c>
      <c r="E814" s="115">
        <f t="shared" si="469"/>
        <v>6926.96</v>
      </c>
      <c r="F814" s="116">
        <f t="shared" si="470"/>
        <v>45432</v>
      </c>
      <c r="G814" s="117">
        <f t="shared" si="448"/>
        <v>4.600274972299756E-3</v>
      </c>
      <c r="H814" s="118">
        <f t="shared" si="461"/>
        <v>45495</v>
      </c>
      <c r="I814" s="118">
        <f t="shared" si="449"/>
        <v>45495</v>
      </c>
      <c r="J814" s="119">
        <f t="shared" si="456"/>
        <v>22</v>
      </c>
      <c r="K814" s="119">
        <f t="shared" si="471"/>
        <v>8</v>
      </c>
      <c r="L814" s="8">
        <f t="shared" si="457"/>
        <v>1.00167038</v>
      </c>
      <c r="M814" s="120">
        <f t="shared" si="472"/>
        <v>1.0037996</v>
      </c>
      <c r="N814" s="120">
        <f t="shared" si="466"/>
        <v>1.108957728985656</v>
      </c>
      <c r="O814" s="113">
        <f t="shared" si="468"/>
        <v>1.1108100999999999</v>
      </c>
      <c r="P814" s="113">
        <f t="shared" si="450"/>
        <v>1240.43454868</v>
      </c>
      <c r="Q814" s="11">
        <f t="shared" si="462"/>
        <v>0</v>
      </c>
      <c r="R814" s="30">
        <f t="shared" si="458"/>
        <v>0</v>
      </c>
      <c r="S814" s="8">
        <f t="shared" si="451"/>
        <v>0</v>
      </c>
      <c r="T814" s="122">
        <f t="shared" si="459"/>
        <v>0.13059999999999999</v>
      </c>
      <c r="U814" s="121">
        <f t="shared" si="467"/>
        <v>8</v>
      </c>
      <c r="V814" s="121">
        <v>252</v>
      </c>
      <c r="W814" s="120">
        <f t="shared" si="452"/>
        <v>1.003904379</v>
      </c>
      <c r="X814" s="113">
        <f t="shared" si="465"/>
        <v>4.8431265999999997</v>
      </c>
      <c r="Y814" s="113">
        <f t="shared" si="453"/>
        <v>0</v>
      </c>
      <c r="Z814" s="125" t="str">
        <f t="shared" si="463"/>
        <v>A+J=</v>
      </c>
      <c r="AA814" s="118">
        <f t="shared" si="464"/>
        <v>45495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2">
        <f t="shared" si="454"/>
        <v>45476</v>
      </c>
      <c r="B815" s="113">
        <f t="shared" si="447"/>
        <v>1246.14434732</v>
      </c>
      <c r="C815" s="113">
        <f t="shared" si="460"/>
        <v>1116.6936172799999</v>
      </c>
      <c r="D815" s="114">
        <f t="shared" si="455"/>
        <v>6895.24</v>
      </c>
      <c r="E815" s="115">
        <f t="shared" si="469"/>
        <v>6926.96</v>
      </c>
      <c r="F815" s="116">
        <f t="shared" si="470"/>
        <v>45432</v>
      </c>
      <c r="G815" s="117">
        <f t="shared" si="448"/>
        <v>4.600274972299756E-3</v>
      </c>
      <c r="H815" s="118">
        <f t="shared" si="461"/>
        <v>45495</v>
      </c>
      <c r="I815" s="118">
        <f t="shared" si="449"/>
        <v>45495</v>
      </c>
      <c r="J815" s="119">
        <f t="shared" si="456"/>
        <v>22</v>
      </c>
      <c r="K815" s="119">
        <f t="shared" si="471"/>
        <v>9</v>
      </c>
      <c r="L815" s="8">
        <f t="shared" si="457"/>
        <v>1.0018793699999999</v>
      </c>
      <c r="M815" s="120">
        <f t="shared" si="472"/>
        <v>1.0037996</v>
      </c>
      <c r="N815" s="120">
        <f t="shared" si="466"/>
        <v>1.108957728985656</v>
      </c>
      <c r="O815" s="113">
        <f t="shared" si="468"/>
        <v>1.11104187</v>
      </c>
      <c r="P815" s="113">
        <f t="shared" si="450"/>
        <v>1240.69336475</v>
      </c>
      <c r="Q815" s="11">
        <f t="shared" si="462"/>
        <v>0</v>
      </c>
      <c r="R815" s="30">
        <f t="shared" si="458"/>
        <v>0</v>
      </c>
      <c r="S815" s="8">
        <f t="shared" si="451"/>
        <v>0</v>
      </c>
      <c r="T815" s="122">
        <f t="shared" si="459"/>
        <v>0.13059999999999999</v>
      </c>
      <c r="U815" s="121">
        <f t="shared" si="467"/>
        <v>9</v>
      </c>
      <c r="V815" s="121">
        <v>252</v>
      </c>
      <c r="W815" s="120">
        <f t="shared" si="452"/>
        <v>1.0043934969999999</v>
      </c>
      <c r="X815" s="113">
        <f t="shared" si="465"/>
        <v>5.4509825699999999</v>
      </c>
      <c r="Y815" s="113">
        <f t="shared" si="453"/>
        <v>0</v>
      </c>
      <c r="Z815" s="125" t="str">
        <f t="shared" si="463"/>
        <v>A+J=</v>
      </c>
      <c r="AA815" s="118">
        <f t="shared" si="464"/>
        <v>45495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2">
        <f t="shared" si="454"/>
        <v>45477</v>
      </c>
      <c r="B816" s="113">
        <f t="shared" si="447"/>
        <v>1247.0116127899998</v>
      </c>
      <c r="C816" s="113">
        <f t="shared" si="460"/>
        <v>1116.6936172799999</v>
      </c>
      <c r="D816" s="114">
        <f t="shared" si="455"/>
        <v>6895.24</v>
      </c>
      <c r="E816" s="115">
        <f t="shared" si="469"/>
        <v>6926.96</v>
      </c>
      <c r="F816" s="116">
        <f t="shared" si="470"/>
        <v>45432</v>
      </c>
      <c r="G816" s="117">
        <f t="shared" si="448"/>
        <v>4.600274972299756E-3</v>
      </c>
      <c r="H816" s="118">
        <f t="shared" si="461"/>
        <v>45495</v>
      </c>
      <c r="I816" s="118">
        <f t="shared" si="449"/>
        <v>45495</v>
      </c>
      <c r="J816" s="119">
        <f t="shared" si="456"/>
        <v>22</v>
      </c>
      <c r="K816" s="119">
        <f t="shared" si="471"/>
        <v>10</v>
      </c>
      <c r="L816" s="8">
        <f t="shared" si="457"/>
        <v>1.00208841</v>
      </c>
      <c r="M816" s="120">
        <f t="shared" si="472"/>
        <v>1.0037996</v>
      </c>
      <c r="N816" s="120">
        <f t="shared" si="466"/>
        <v>1.108957728985656</v>
      </c>
      <c r="O816" s="113">
        <f t="shared" si="468"/>
        <v>1.11127368</v>
      </c>
      <c r="P816" s="113">
        <f t="shared" si="450"/>
        <v>1240.9522254999999</v>
      </c>
      <c r="Q816" s="11">
        <f t="shared" si="462"/>
        <v>0</v>
      </c>
      <c r="R816" s="30">
        <f t="shared" si="458"/>
        <v>0</v>
      </c>
      <c r="S816" s="8">
        <f t="shared" si="451"/>
        <v>0</v>
      </c>
      <c r="T816" s="122">
        <f t="shared" si="459"/>
        <v>0.13059999999999999</v>
      </c>
      <c r="U816" s="121">
        <f t="shared" si="467"/>
        <v>10</v>
      </c>
      <c r="V816" s="121">
        <v>252</v>
      </c>
      <c r="W816" s="120">
        <f t="shared" si="452"/>
        <v>1.004882853</v>
      </c>
      <c r="X816" s="113">
        <f t="shared" si="465"/>
        <v>6.0593872900000001</v>
      </c>
      <c r="Y816" s="113">
        <f t="shared" si="453"/>
        <v>0</v>
      </c>
      <c r="Z816" s="125" t="str">
        <f t="shared" si="463"/>
        <v>A+J=</v>
      </c>
      <c r="AA816" s="118">
        <f t="shared" si="464"/>
        <v>45495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2">
        <f t="shared" si="454"/>
        <v>45478</v>
      </c>
      <c r="B817" s="113">
        <f t="shared" si="447"/>
        <v>1247.87948439</v>
      </c>
      <c r="C817" s="113">
        <f t="shared" si="460"/>
        <v>1116.6936172799999</v>
      </c>
      <c r="D817" s="114">
        <f t="shared" si="455"/>
        <v>6895.24</v>
      </c>
      <c r="E817" s="115">
        <f t="shared" si="469"/>
        <v>6926.96</v>
      </c>
      <c r="F817" s="116">
        <f t="shared" si="470"/>
        <v>45432</v>
      </c>
      <c r="G817" s="117">
        <f t="shared" si="448"/>
        <v>4.600274972299756E-3</v>
      </c>
      <c r="H817" s="118">
        <f t="shared" si="461"/>
        <v>45495</v>
      </c>
      <c r="I817" s="118">
        <f t="shared" si="449"/>
        <v>45495</v>
      </c>
      <c r="J817" s="119">
        <f t="shared" si="456"/>
        <v>22</v>
      </c>
      <c r="K817" s="119">
        <f t="shared" si="471"/>
        <v>11</v>
      </c>
      <c r="L817" s="8">
        <f t="shared" si="457"/>
        <v>1.0022974899999999</v>
      </c>
      <c r="M817" s="120">
        <f t="shared" si="472"/>
        <v>1.0037996</v>
      </c>
      <c r="N817" s="120">
        <f t="shared" si="466"/>
        <v>1.108957728985656</v>
      </c>
      <c r="O817" s="113">
        <f t="shared" si="468"/>
        <v>1.11150554</v>
      </c>
      <c r="P817" s="113">
        <f t="shared" si="450"/>
        <v>1241.2111420799999</v>
      </c>
      <c r="Q817" s="11">
        <f t="shared" si="462"/>
        <v>0</v>
      </c>
      <c r="R817" s="30">
        <f t="shared" si="458"/>
        <v>0</v>
      </c>
      <c r="S817" s="8">
        <f t="shared" si="451"/>
        <v>0</v>
      </c>
      <c r="T817" s="122">
        <f t="shared" si="459"/>
        <v>0.13059999999999999</v>
      </c>
      <c r="U817" s="121">
        <f t="shared" si="467"/>
        <v>11</v>
      </c>
      <c r="V817" s="121">
        <v>252</v>
      </c>
      <c r="W817" s="120">
        <f t="shared" si="452"/>
        <v>1.0053724479999999</v>
      </c>
      <c r="X817" s="113">
        <f t="shared" si="465"/>
        <v>6.6683423099999999</v>
      </c>
      <c r="Y817" s="113">
        <f t="shared" si="453"/>
        <v>0</v>
      </c>
      <c r="Z817" s="125" t="str">
        <f t="shared" si="463"/>
        <v>A+J=</v>
      </c>
      <c r="AA817" s="118">
        <f t="shared" si="464"/>
        <v>45495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2">
        <f t="shared" si="454"/>
        <v>45479</v>
      </c>
      <c r="B818" s="113">
        <f t="shared" si="447"/>
        <v>1248.7479723900001</v>
      </c>
      <c r="C818" s="113">
        <f t="shared" si="460"/>
        <v>1116.6936172799999</v>
      </c>
      <c r="D818" s="114">
        <f t="shared" si="455"/>
        <v>6895.24</v>
      </c>
      <c r="E818" s="115">
        <f t="shared" si="469"/>
        <v>6926.96</v>
      </c>
      <c r="F818" s="116">
        <f t="shared" si="470"/>
        <v>45432</v>
      </c>
      <c r="G818" s="117">
        <f t="shared" si="448"/>
        <v>4.600274972299756E-3</v>
      </c>
      <c r="H818" s="118">
        <f t="shared" si="461"/>
        <v>45495</v>
      </c>
      <c r="I818" s="118">
        <f t="shared" si="449"/>
        <v>45495</v>
      </c>
      <c r="J818" s="119">
        <f t="shared" si="456"/>
        <v>22</v>
      </c>
      <c r="K818" s="119">
        <f t="shared" si="471"/>
        <v>12</v>
      </c>
      <c r="L818" s="8">
        <f t="shared" si="457"/>
        <v>1.0025066199999999</v>
      </c>
      <c r="M818" s="120">
        <f t="shared" si="472"/>
        <v>1.0037996</v>
      </c>
      <c r="N818" s="120">
        <f t="shared" si="466"/>
        <v>1.108957728985656</v>
      </c>
      <c r="O818" s="113">
        <f t="shared" si="468"/>
        <v>1.1117374600000001</v>
      </c>
      <c r="P818" s="113">
        <f t="shared" si="450"/>
        <v>1241.47012567</v>
      </c>
      <c r="Q818" s="11">
        <f t="shared" si="462"/>
        <v>0</v>
      </c>
      <c r="R818" s="30">
        <f t="shared" si="458"/>
        <v>0</v>
      </c>
      <c r="S818" s="8">
        <f t="shared" si="451"/>
        <v>0</v>
      </c>
      <c r="T818" s="122">
        <f t="shared" si="459"/>
        <v>0.13059999999999999</v>
      </c>
      <c r="U818" s="121">
        <f t="shared" si="467"/>
        <v>12</v>
      </c>
      <c r="V818" s="121">
        <v>252</v>
      </c>
      <c r="W818" s="120">
        <f t="shared" si="452"/>
        <v>1.005862281</v>
      </c>
      <c r="X818" s="113">
        <f t="shared" si="465"/>
        <v>7.2778467200000003</v>
      </c>
      <c r="Y818" s="113">
        <f t="shared" si="453"/>
        <v>0</v>
      </c>
      <c r="Z818" s="125" t="str">
        <f t="shared" si="463"/>
        <v>A+J=</v>
      </c>
      <c r="AA818" s="118">
        <f t="shared" si="464"/>
        <v>45495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2">
        <f t="shared" si="454"/>
        <v>45480</v>
      </c>
      <c r="B819" s="113">
        <f t="shared" si="447"/>
        <v>1248.7479723900001</v>
      </c>
      <c r="C819" s="113">
        <f t="shared" si="460"/>
        <v>1116.6936172799999</v>
      </c>
      <c r="D819" s="114">
        <f t="shared" si="455"/>
        <v>6895.24</v>
      </c>
      <c r="E819" s="115">
        <f t="shared" si="469"/>
        <v>6926.96</v>
      </c>
      <c r="F819" s="116">
        <f t="shared" si="470"/>
        <v>45432</v>
      </c>
      <c r="G819" s="117">
        <f t="shared" si="448"/>
        <v>4.600274972299756E-3</v>
      </c>
      <c r="H819" s="118">
        <f t="shared" si="461"/>
        <v>45495</v>
      </c>
      <c r="I819" s="118">
        <f t="shared" si="449"/>
        <v>45495</v>
      </c>
      <c r="J819" s="119">
        <f t="shared" si="456"/>
        <v>22</v>
      </c>
      <c r="K819" s="119">
        <f t="shared" si="471"/>
        <v>12</v>
      </c>
      <c r="L819" s="8">
        <f t="shared" si="457"/>
        <v>1.0025066199999999</v>
      </c>
      <c r="M819" s="120">
        <f t="shared" si="472"/>
        <v>1.0037996</v>
      </c>
      <c r="N819" s="120">
        <f t="shared" si="466"/>
        <v>1.108957728985656</v>
      </c>
      <c r="O819" s="113">
        <f t="shared" si="468"/>
        <v>1.1117374600000001</v>
      </c>
      <c r="P819" s="113">
        <f t="shared" si="450"/>
        <v>1241.47012567</v>
      </c>
      <c r="Q819" s="11">
        <f t="shared" si="462"/>
        <v>0</v>
      </c>
      <c r="R819" s="30">
        <f t="shared" si="458"/>
        <v>0</v>
      </c>
      <c r="S819" s="8">
        <f t="shared" si="451"/>
        <v>0</v>
      </c>
      <c r="T819" s="122">
        <f t="shared" si="459"/>
        <v>0.13059999999999999</v>
      </c>
      <c r="U819" s="121">
        <f t="shared" si="467"/>
        <v>12</v>
      </c>
      <c r="V819" s="121">
        <v>252</v>
      </c>
      <c r="W819" s="120">
        <f t="shared" si="452"/>
        <v>1.005862281</v>
      </c>
      <c r="X819" s="113">
        <f t="shared" si="465"/>
        <v>7.2778467200000003</v>
      </c>
      <c r="Y819" s="113">
        <f t="shared" si="453"/>
        <v>0</v>
      </c>
      <c r="Z819" s="125" t="str">
        <f t="shared" si="463"/>
        <v>A+J=</v>
      </c>
      <c r="AA819" s="118">
        <f t="shared" si="464"/>
        <v>45495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2">
        <f t="shared" si="454"/>
        <v>45481</v>
      </c>
      <c r="B820" s="113">
        <f t="shared" si="447"/>
        <v>1248.7479723900001</v>
      </c>
      <c r="C820" s="113">
        <f t="shared" si="460"/>
        <v>1116.6936172799999</v>
      </c>
      <c r="D820" s="114">
        <f t="shared" si="455"/>
        <v>6895.24</v>
      </c>
      <c r="E820" s="115">
        <f t="shared" si="469"/>
        <v>6926.96</v>
      </c>
      <c r="F820" s="116">
        <f t="shared" si="470"/>
        <v>45432</v>
      </c>
      <c r="G820" s="117">
        <f t="shared" si="448"/>
        <v>4.600274972299756E-3</v>
      </c>
      <c r="H820" s="118">
        <f t="shared" si="461"/>
        <v>45495</v>
      </c>
      <c r="I820" s="118">
        <f t="shared" si="449"/>
        <v>45495</v>
      </c>
      <c r="J820" s="119">
        <f t="shared" si="456"/>
        <v>22</v>
      </c>
      <c r="K820" s="119">
        <f t="shared" si="471"/>
        <v>12</v>
      </c>
      <c r="L820" s="8">
        <f t="shared" si="457"/>
        <v>1.0025066199999999</v>
      </c>
      <c r="M820" s="120">
        <f t="shared" si="472"/>
        <v>1.0037996</v>
      </c>
      <c r="N820" s="120">
        <f t="shared" si="466"/>
        <v>1.108957728985656</v>
      </c>
      <c r="O820" s="113">
        <f t="shared" si="468"/>
        <v>1.1117374600000001</v>
      </c>
      <c r="P820" s="113">
        <f t="shared" si="450"/>
        <v>1241.47012567</v>
      </c>
      <c r="Q820" s="11">
        <f t="shared" si="462"/>
        <v>0</v>
      </c>
      <c r="R820" s="30">
        <f t="shared" si="458"/>
        <v>0</v>
      </c>
      <c r="S820" s="8">
        <f t="shared" si="451"/>
        <v>0</v>
      </c>
      <c r="T820" s="122">
        <f t="shared" si="459"/>
        <v>0.13059999999999999</v>
      </c>
      <c r="U820" s="121">
        <f t="shared" si="467"/>
        <v>12</v>
      </c>
      <c r="V820" s="121">
        <v>252</v>
      </c>
      <c r="W820" s="120">
        <f t="shared" si="452"/>
        <v>1.005862281</v>
      </c>
      <c r="X820" s="113">
        <f t="shared" si="465"/>
        <v>7.2778467200000003</v>
      </c>
      <c r="Y820" s="113">
        <f t="shared" si="453"/>
        <v>0</v>
      </c>
      <c r="Z820" s="125" t="str">
        <f t="shared" si="463"/>
        <v>A+J=</v>
      </c>
      <c r="AA820" s="118">
        <f t="shared" si="464"/>
        <v>45495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2">
        <f t="shared" si="454"/>
        <v>45482</v>
      </c>
      <c r="B821" s="113">
        <f t="shared" si="447"/>
        <v>1249.61705583</v>
      </c>
      <c r="C821" s="113">
        <f t="shared" si="460"/>
        <v>1116.6936172799999</v>
      </c>
      <c r="D821" s="114">
        <f t="shared" si="455"/>
        <v>6895.24</v>
      </c>
      <c r="E821" s="115">
        <f t="shared" si="469"/>
        <v>6926.96</v>
      </c>
      <c r="F821" s="116">
        <f t="shared" si="470"/>
        <v>45432</v>
      </c>
      <c r="G821" s="117">
        <f t="shared" si="448"/>
        <v>4.600274972299756E-3</v>
      </c>
      <c r="H821" s="118">
        <f t="shared" si="461"/>
        <v>45495</v>
      </c>
      <c r="I821" s="118">
        <f t="shared" si="449"/>
        <v>45495</v>
      </c>
      <c r="J821" s="119">
        <f t="shared" si="456"/>
        <v>22</v>
      </c>
      <c r="K821" s="119">
        <f t="shared" si="471"/>
        <v>13</v>
      </c>
      <c r="L821" s="8">
        <f t="shared" si="457"/>
        <v>1.0027157900000001</v>
      </c>
      <c r="M821" s="120">
        <f t="shared" si="472"/>
        <v>1.0037996</v>
      </c>
      <c r="N821" s="120">
        <f t="shared" si="466"/>
        <v>1.108957728985656</v>
      </c>
      <c r="O821" s="113">
        <f t="shared" si="468"/>
        <v>1.1119694200000001</v>
      </c>
      <c r="P821" s="113">
        <f t="shared" si="450"/>
        <v>1241.72915392</v>
      </c>
      <c r="Q821" s="11">
        <f t="shared" si="462"/>
        <v>0</v>
      </c>
      <c r="R821" s="30">
        <f t="shared" si="458"/>
        <v>0</v>
      </c>
      <c r="S821" s="8">
        <f t="shared" si="451"/>
        <v>0</v>
      </c>
      <c r="T821" s="122">
        <f t="shared" si="459"/>
        <v>0.13059999999999999</v>
      </c>
      <c r="U821" s="121">
        <f t="shared" si="467"/>
        <v>13</v>
      </c>
      <c r="V821" s="121">
        <v>252</v>
      </c>
      <c r="W821" s="120">
        <f t="shared" si="452"/>
        <v>1.006352353</v>
      </c>
      <c r="X821" s="113">
        <f t="shared" si="465"/>
        <v>7.8879019100000001</v>
      </c>
      <c r="Y821" s="113">
        <f t="shared" si="453"/>
        <v>0</v>
      </c>
      <c r="Z821" s="125" t="str">
        <f t="shared" si="463"/>
        <v>A+J=</v>
      </c>
      <c r="AA821" s="118">
        <f t="shared" si="464"/>
        <v>45495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2">
        <f t="shared" si="454"/>
        <v>45483</v>
      </c>
      <c r="B822" s="113">
        <f t="shared" si="447"/>
        <v>1250.4867462100001</v>
      </c>
      <c r="C822" s="113">
        <f t="shared" si="460"/>
        <v>1116.6936172799999</v>
      </c>
      <c r="D822" s="114">
        <f t="shared" si="455"/>
        <v>6895.24</v>
      </c>
      <c r="E822" s="115">
        <f t="shared" si="469"/>
        <v>6926.96</v>
      </c>
      <c r="F822" s="116">
        <f t="shared" si="470"/>
        <v>45432</v>
      </c>
      <c r="G822" s="117">
        <f t="shared" si="448"/>
        <v>4.600274972299756E-3</v>
      </c>
      <c r="H822" s="118">
        <f t="shared" si="461"/>
        <v>45495</v>
      </c>
      <c r="I822" s="118">
        <f t="shared" si="449"/>
        <v>45495</v>
      </c>
      <c r="J822" s="119">
        <f t="shared" si="456"/>
        <v>22</v>
      </c>
      <c r="K822" s="119">
        <f t="shared" si="471"/>
        <v>14</v>
      </c>
      <c r="L822" s="8">
        <f t="shared" si="457"/>
        <v>1.0029250000000001</v>
      </c>
      <c r="M822" s="120">
        <f t="shared" si="472"/>
        <v>1.0037996</v>
      </c>
      <c r="N822" s="120">
        <f t="shared" si="466"/>
        <v>1.108957728985656</v>
      </c>
      <c r="O822" s="113">
        <f t="shared" si="468"/>
        <v>1.11220143</v>
      </c>
      <c r="P822" s="113">
        <f t="shared" si="450"/>
        <v>1241.98823801</v>
      </c>
      <c r="Q822" s="11">
        <f t="shared" si="462"/>
        <v>0</v>
      </c>
      <c r="R822" s="30">
        <f t="shared" si="458"/>
        <v>0</v>
      </c>
      <c r="S822" s="8">
        <f t="shared" si="451"/>
        <v>0</v>
      </c>
      <c r="T822" s="122">
        <f t="shared" si="459"/>
        <v>0.13059999999999999</v>
      </c>
      <c r="U822" s="121">
        <f t="shared" si="467"/>
        <v>14</v>
      </c>
      <c r="V822" s="121">
        <v>252</v>
      </c>
      <c r="W822" s="120">
        <f t="shared" si="452"/>
        <v>1.0068426640000001</v>
      </c>
      <c r="X822" s="113">
        <f t="shared" si="465"/>
        <v>8.4985081999999998</v>
      </c>
      <c r="Y822" s="113">
        <f t="shared" si="453"/>
        <v>0</v>
      </c>
      <c r="Z822" s="125" t="str">
        <f t="shared" si="463"/>
        <v>A+J=</v>
      </c>
      <c r="AA822" s="118">
        <f t="shared" si="464"/>
        <v>45495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2">
        <f t="shared" si="454"/>
        <v>45484</v>
      </c>
      <c r="B823" s="113">
        <f t="shared" si="447"/>
        <v>1251.3570425500002</v>
      </c>
      <c r="C823" s="113">
        <f t="shared" si="460"/>
        <v>1116.6936172799999</v>
      </c>
      <c r="D823" s="114">
        <f t="shared" si="455"/>
        <v>6895.24</v>
      </c>
      <c r="E823" s="115">
        <f t="shared" si="469"/>
        <v>6926.96</v>
      </c>
      <c r="F823" s="116">
        <f t="shared" si="470"/>
        <v>45432</v>
      </c>
      <c r="G823" s="117">
        <f t="shared" si="448"/>
        <v>4.600274972299756E-3</v>
      </c>
      <c r="H823" s="118">
        <f t="shared" si="461"/>
        <v>45495</v>
      </c>
      <c r="I823" s="118">
        <f t="shared" si="449"/>
        <v>45495</v>
      </c>
      <c r="J823" s="119">
        <f t="shared" si="456"/>
        <v>22</v>
      </c>
      <c r="K823" s="119">
        <f t="shared" si="471"/>
        <v>15</v>
      </c>
      <c r="L823" s="8">
        <f t="shared" si="457"/>
        <v>1.0031342599999999</v>
      </c>
      <c r="M823" s="120">
        <f t="shared" si="472"/>
        <v>1.0037996</v>
      </c>
      <c r="N823" s="120">
        <f t="shared" si="466"/>
        <v>1.108957728985656</v>
      </c>
      <c r="O823" s="113">
        <f t="shared" si="468"/>
        <v>1.1124334899999999</v>
      </c>
      <c r="P823" s="113">
        <f t="shared" si="450"/>
        <v>1242.2473779300001</v>
      </c>
      <c r="Q823" s="11">
        <f t="shared" si="462"/>
        <v>0</v>
      </c>
      <c r="R823" s="30">
        <f t="shared" si="458"/>
        <v>0</v>
      </c>
      <c r="S823" s="8">
        <f t="shared" si="451"/>
        <v>0</v>
      </c>
      <c r="T823" s="122">
        <f t="shared" si="459"/>
        <v>0.13059999999999999</v>
      </c>
      <c r="U823" s="121">
        <f t="shared" si="467"/>
        <v>15</v>
      </c>
      <c r="V823" s="121">
        <v>252</v>
      </c>
      <c r="W823" s="120">
        <f t="shared" si="452"/>
        <v>1.0073332129999999</v>
      </c>
      <c r="X823" s="113">
        <f t="shared" si="465"/>
        <v>9.1096646200000002</v>
      </c>
      <c r="Y823" s="113">
        <f t="shared" si="453"/>
        <v>0</v>
      </c>
      <c r="Z823" s="125" t="str">
        <f t="shared" si="463"/>
        <v>A+J=</v>
      </c>
      <c r="AA823" s="118">
        <f t="shared" si="464"/>
        <v>45495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2">
        <f t="shared" si="454"/>
        <v>45485</v>
      </c>
      <c r="B824" s="113">
        <f t="shared" si="447"/>
        <v>1252.2279250900001</v>
      </c>
      <c r="C824" s="113">
        <f t="shared" si="460"/>
        <v>1116.6936172799999</v>
      </c>
      <c r="D824" s="114">
        <f t="shared" si="455"/>
        <v>6895.24</v>
      </c>
      <c r="E824" s="115">
        <f t="shared" si="469"/>
        <v>6926.96</v>
      </c>
      <c r="F824" s="116">
        <f t="shared" si="470"/>
        <v>45432</v>
      </c>
      <c r="G824" s="117">
        <f t="shared" si="448"/>
        <v>4.600274972299756E-3</v>
      </c>
      <c r="H824" s="118">
        <f t="shared" si="461"/>
        <v>45495</v>
      </c>
      <c r="I824" s="118">
        <f t="shared" si="449"/>
        <v>45495</v>
      </c>
      <c r="J824" s="119">
        <f t="shared" si="456"/>
        <v>22</v>
      </c>
      <c r="K824" s="119">
        <f t="shared" si="471"/>
        <v>16</v>
      </c>
      <c r="L824" s="8">
        <f t="shared" si="457"/>
        <v>1.0033435500000001</v>
      </c>
      <c r="M824" s="120">
        <f t="shared" si="472"/>
        <v>1.0037996</v>
      </c>
      <c r="N824" s="120">
        <f t="shared" si="466"/>
        <v>1.108957728985656</v>
      </c>
      <c r="O824" s="113">
        <f t="shared" si="468"/>
        <v>1.11266558</v>
      </c>
      <c r="P824" s="113">
        <f t="shared" si="450"/>
        <v>1242.5065513500001</v>
      </c>
      <c r="Q824" s="11">
        <f t="shared" si="462"/>
        <v>0</v>
      </c>
      <c r="R824" s="30">
        <f t="shared" si="458"/>
        <v>0</v>
      </c>
      <c r="S824" s="8">
        <f t="shared" si="451"/>
        <v>0</v>
      </c>
      <c r="T824" s="122">
        <f t="shared" si="459"/>
        <v>0.13059999999999999</v>
      </c>
      <c r="U824" s="121">
        <f t="shared" si="467"/>
        <v>16</v>
      </c>
      <c r="V824" s="121">
        <v>252</v>
      </c>
      <c r="W824" s="120">
        <f t="shared" si="452"/>
        <v>1.007824002</v>
      </c>
      <c r="X824" s="113">
        <f t="shared" si="465"/>
        <v>9.7213737400000007</v>
      </c>
      <c r="Y824" s="113">
        <f t="shared" si="453"/>
        <v>0</v>
      </c>
      <c r="Z824" s="125" t="str">
        <f t="shared" si="463"/>
        <v>A+J=</v>
      </c>
      <c r="AA824" s="118">
        <f t="shared" si="464"/>
        <v>45495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2">
        <f t="shared" si="454"/>
        <v>45486</v>
      </c>
      <c r="B825" s="113">
        <f t="shared" si="447"/>
        <v>1253.09943787</v>
      </c>
      <c r="C825" s="113">
        <f t="shared" si="460"/>
        <v>1116.6936172799999</v>
      </c>
      <c r="D825" s="114">
        <f t="shared" si="455"/>
        <v>6895.24</v>
      </c>
      <c r="E825" s="115">
        <f t="shared" si="469"/>
        <v>6926.96</v>
      </c>
      <c r="F825" s="116">
        <f t="shared" si="470"/>
        <v>45432</v>
      </c>
      <c r="G825" s="117">
        <f t="shared" si="448"/>
        <v>4.600274972299756E-3</v>
      </c>
      <c r="H825" s="118">
        <f t="shared" si="461"/>
        <v>45495</v>
      </c>
      <c r="I825" s="118">
        <f t="shared" si="449"/>
        <v>45495</v>
      </c>
      <c r="J825" s="119">
        <f t="shared" si="456"/>
        <v>22</v>
      </c>
      <c r="K825" s="119">
        <f t="shared" si="471"/>
        <v>17</v>
      </c>
      <c r="L825" s="8">
        <f t="shared" si="457"/>
        <v>1.0035529000000001</v>
      </c>
      <c r="M825" s="120">
        <f t="shared" si="472"/>
        <v>1.0037996</v>
      </c>
      <c r="N825" s="120">
        <f t="shared" si="466"/>
        <v>1.108957728985656</v>
      </c>
      <c r="O825" s="113">
        <f t="shared" si="468"/>
        <v>1.11289774</v>
      </c>
      <c r="P825" s="113">
        <f t="shared" si="450"/>
        <v>1242.76580294</v>
      </c>
      <c r="Q825" s="11">
        <f t="shared" si="462"/>
        <v>0</v>
      </c>
      <c r="R825" s="30">
        <f t="shared" si="458"/>
        <v>0</v>
      </c>
      <c r="S825" s="8">
        <f t="shared" si="451"/>
        <v>0</v>
      </c>
      <c r="T825" s="122">
        <f t="shared" si="459"/>
        <v>0.13059999999999999</v>
      </c>
      <c r="U825" s="121">
        <f t="shared" si="467"/>
        <v>17</v>
      </c>
      <c r="V825" s="121">
        <v>252</v>
      </c>
      <c r="W825" s="120">
        <f t="shared" si="452"/>
        <v>1.0083150299999999</v>
      </c>
      <c r="X825" s="113">
        <f t="shared" si="465"/>
        <v>10.333634930000001</v>
      </c>
      <c r="Y825" s="113">
        <f t="shared" si="453"/>
        <v>0</v>
      </c>
      <c r="Z825" s="125" t="str">
        <f t="shared" si="463"/>
        <v>A+J=</v>
      </c>
      <c r="AA825" s="118">
        <f t="shared" si="464"/>
        <v>45495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2">
        <f t="shared" si="454"/>
        <v>45487</v>
      </c>
      <c r="B826" s="113">
        <f t="shared" si="447"/>
        <v>1253.09943787</v>
      </c>
      <c r="C826" s="113">
        <f t="shared" si="460"/>
        <v>1116.6936172799999</v>
      </c>
      <c r="D826" s="114">
        <f t="shared" si="455"/>
        <v>6895.24</v>
      </c>
      <c r="E826" s="115">
        <f t="shared" si="469"/>
        <v>6926.96</v>
      </c>
      <c r="F826" s="116">
        <f t="shared" si="470"/>
        <v>45432</v>
      </c>
      <c r="G826" s="117">
        <f t="shared" si="448"/>
        <v>4.600274972299756E-3</v>
      </c>
      <c r="H826" s="118">
        <f t="shared" si="461"/>
        <v>45495</v>
      </c>
      <c r="I826" s="118">
        <f t="shared" si="449"/>
        <v>45495</v>
      </c>
      <c r="J826" s="119">
        <f t="shared" si="456"/>
        <v>22</v>
      </c>
      <c r="K826" s="119">
        <f t="shared" si="471"/>
        <v>17</v>
      </c>
      <c r="L826" s="8">
        <f t="shared" si="457"/>
        <v>1.0035529000000001</v>
      </c>
      <c r="M826" s="120">
        <f t="shared" si="472"/>
        <v>1.0037996</v>
      </c>
      <c r="N826" s="120">
        <f t="shared" si="466"/>
        <v>1.108957728985656</v>
      </c>
      <c r="O826" s="113">
        <f t="shared" si="468"/>
        <v>1.11289774</v>
      </c>
      <c r="P826" s="113">
        <f t="shared" si="450"/>
        <v>1242.76580294</v>
      </c>
      <c r="Q826" s="11">
        <f t="shared" si="462"/>
        <v>0</v>
      </c>
      <c r="R826" s="30">
        <f t="shared" si="458"/>
        <v>0</v>
      </c>
      <c r="S826" s="8">
        <f t="shared" si="451"/>
        <v>0</v>
      </c>
      <c r="T826" s="122">
        <f t="shared" si="459"/>
        <v>0.13059999999999999</v>
      </c>
      <c r="U826" s="121">
        <f t="shared" si="467"/>
        <v>17</v>
      </c>
      <c r="V826" s="121">
        <v>252</v>
      </c>
      <c r="W826" s="120">
        <f t="shared" si="452"/>
        <v>1.0083150299999999</v>
      </c>
      <c r="X826" s="113">
        <f t="shared" si="465"/>
        <v>10.333634930000001</v>
      </c>
      <c r="Y826" s="113">
        <f t="shared" si="453"/>
        <v>0</v>
      </c>
      <c r="Z826" s="125" t="str">
        <f t="shared" si="463"/>
        <v>A+J=</v>
      </c>
      <c r="AA826" s="118">
        <f t="shared" si="464"/>
        <v>45495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2">
        <f t="shared" si="454"/>
        <v>45488</v>
      </c>
      <c r="B827" s="113">
        <f t="shared" si="447"/>
        <v>1253.09943787</v>
      </c>
      <c r="C827" s="113">
        <f t="shared" si="460"/>
        <v>1116.6936172799999</v>
      </c>
      <c r="D827" s="114">
        <f t="shared" si="455"/>
        <v>6895.24</v>
      </c>
      <c r="E827" s="115">
        <f t="shared" si="469"/>
        <v>6926.96</v>
      </c>
      <c r="F827" s="116">
        <f t="shared" si="470"/>
        <v>45432</v>
      </c>
      <c r="G827" s="117">
        <f t="shared" si="448"/>
        <v>4.600274972299756E-3</v>
      </c>
      <c r="H827" s="118">
        <f t="shared" si="461"/>
        <v>45495</v>
      </c>
      <c r="I827" s="118">
        <f t="shared" si="449"/>
        <v>45495</v>
      </c>
      <c r="J827" s="119">
        <f t="shared" si="456"/>
        <v>22</v>
      </c>
      <c r="K827" s="119">
        <f t="shared" si="471"/>
        <v>17</v>
      </c>
      <c r="L827" s="8">
        <f t="shared" si="457"/>
        <v>1.0035529000000001</v>
      </c>
      <c r="M827" s="120">
        <f t="shared" si="472"/>
        <v>1.0037996</v>
      </c>
      <c r="N827" s="120">
        <f t="shared" si="466"/>
        <v>1.108957728985656</v>
      </c>
      <c r="O827" s="113">
        <f t="shared" si="468"/>
        <v>1.11289774</v>
      </c>
      <c r="P827" s="113">
        <f t="shared" si="450"/>
        <v>1242.76580294</v>
      </c>
      <c r="Q827" s="11">
        <f t="shared" si="462"/>
        <v>0</v>
      </c>
      <c r="R827" s="30">
        <f t="shared" si="458"/>
        <v>0</v>
      </c>
      <c r="S827" s="8">
        <f t="shared" si="451"/>
        <v>0</v>
      </c>
      <c r="T827" s="122">
        <f t="shared" si="459"/>
        <v>0.13059999999999999</v>
      </c>
      <c r="U827" s="121">
        <f t="shared" si="467"/>
        <v>17</v>
      </c>
      <c r="V827" s="121">
        <v>252</v>
      </c>
      <c r="W827" s="120">
        <f t="shared" si="452"/>
        <v>1.0083150299999999</v>
      </c>
      <c r="X827" s="113">
        <f t="shared" si="465"/>
        <v>10.333634930000001</v>
      </c>
      <c r="Y827" s="113">
        <f t="shared" si="453"/>
        <v>0</v>
      </c>
      <c r="Z827" s="125" t="str">
        <f t="shared" si="463"/>
        <v>A+J=</v>
      </c>
      <c r="AA827" s="118">
        <f t="shared" si="464"/>
        <v>45495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2">
        <f t="shared" si="454"/>
        <v>45489</v>
      </c>
      <c r="B828" s="113">
        <f t="shared" si="447"/>
        <v>1253.9715474000002</v>
      </c>
      <c r="C828" s="113">
        <f t="shared" si="460"/>
        <v>1116.6936172799999</v>
      </c>
      <c r="D828" s="114">
        <f t="shared" si="455"/>
        <v>6895.24</v>
      </c>
      <c r="E828" s="115">
        <f t="shared" si="469"/>
        <v>6926.96</v>
      </c>
      <c r="F828" s="116">
        <f t="shared" si="470"/>
        <v>45432</v>
      </c>
      <c r="G828" s="117">
        <f t="shared" si="448"/>
        <v>4.600274972299756E-3</v>
      </c>
      <c r="H828" s="118">
        <f t="shared" si="461"/>
        <v>45495</v>
      </c>
      <c r="I828" s="118">
        <f t="shared" si="449"/>
        <v>45495</v>
      </c>
      <c r="J828" s="119">
        <f t="shared" si="456"/>
        <v>22</v>
      </c>
      <c r="K828" s="119">
        <f t="shared" si="471"/>
        <v>18</v>
      </c>
      <c r="L828" s="8">
        <f t="shared" si="457"/>
        <v>1.0037622900000001</v>
      </c>
      <c r="M828" s="120">
        <f t="shared" si="472"/>
        <v>1.0037996</v>
      </c>
      <c r="N828" s="120">
        <f t="shared" si="466"/>
        <v>1.108957728985656</v>
      </c>
      <c r="O828" s="113">
        <f t="shared" si="468"/>
        <v>1.1131299400000001</v>
      </c>
      <c r="P828" s="113">
        <f t="shared" si="450"/>
        <v>1243.0250992000001</v>
      </c>
      <c r="Q828" s="11">
        <f t="shared" si="462"/>
        <v>0</v>
      </c>
      <c r="R828" s="30">
        <f t="shared" si="458"/>
        <v>0</v>
      </c>
      <c r="S828" s="8">
        <f t="shared" si="451"/>
        <v>0</v>
      </c>
      <c r="T828" s="122">
        <f t="shared" si="459"/>
        <v>0.13059999999999999</v>
      </c>
      <c r="U828" s="121">
        <f t="shared" si="467"/>
        <v>18</v>
      </c>
      <c r="V828" s="121">
        <v>252</v>
      </c>
      <c r="W828" s="120">
        <f t="shared" si="452"/>
        <v>1.008806297</v>
      </c>
      <c r="X828" s="113">
        <f t="shared" si="465"/>
        <v>10.946448200000001</v>
      </c>
      <c r="Y828" s="113">
        <f t="shared" si="453"/>
        <v>0</v>
      </c>
      <c r="Z828" s="125" t="str">
        <f t="shared" si="463"/>
        <v>A+J=</v>
      </c>
      <c r="AA828" s="118">
        <f t="shared" si="464"/>
        <v>45495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2">
        <f t="shared" si="454"/>
        <v>45490</v>
      </c>
      <c r="B829" s="113">
        <f t="shared" si="447"/>
        <v>1254.8442651900002</v>
      </c>
      <c r="C829" s="113">
        <f t="shared" si="460"/>
        <v>1116.6936172799999</v>
      </c>
      <c r="D829" s="114">
        <f t="shared" si="455"/>
        <v>6895.24</v>
      </c>
      <c r="E829" s="115">
        <f t="shared" si="469"/>
        <v>6926.96</v>
      </c>
      <c r="F829" s="116">
        <f t="shared" si="470"/>
        <v>45432</v>
      </c>
      <c r="G829" s="117">
        <f t="shared" si="448"/>
        <v>4.600274972299756E-3</v>
      </c>
      <c r="H829" s="118">
        <f t="shared" si="461"/>
        <v>45495</v>
      </c>
      <c r="I829" s="118">
        <f t="shared" si="449"/>
        <v>45495</v>
      </c>
      <c r="J829" s="119">
        <f t="shared" si="456"/>
        <v>22</v>
      </c>
      <c r="K829" s="119">
        <f t="shared" si="471"/>
        <v>19</v>
      </c>
      <c r="L829" s="8">
        <f t="shared" si="457"/>
        <v>1.00397172</v>
      </c>
      <c r="M829" s="120">
        <f t="shared" si="472"/>
        <v>1.0037996</v>
      </c>
      <c r="N829" s="120">
        <f t="shared" si="466"/>
        <v>1.108957728985656</v>
      </c>
      <c r="O829" s="113">
        <f t="shared" si="468"/>
        <v>1.1133621899999999</v>
      </c>
      <c r="P829" s="113">
        <f t="shared" si="450"/>
        <v>1243.2844512900001</v>
      </c>
      <c r="Q829" s="11">
        <f t="shared" si="462"/>
        <v>0</v>
      </c>
      <c r="R829" s="30">
        <f t="shared" si="458"/>
        <v>0</v>
      </c>
      <c r="S829" s="8">
        <f t="shared" si="451"/>
        <v>0</v>
      </c>
      <c r="T829" s="122">
        <f t="shared" si="459"/>
        <v>0.13059999999999999</v>
      </c>
      <c r="U829" s="121">
        <f t="shared" si="467"/>
        <v>19</v>
      </c>
      <c r="V829" s="121">
        <v>252</v>
      </c>
      <c r="W829" s="120">
        <f t="shared" si="452"/>
        <v>1.0092978029999999</v>
      </c>
      <c r="X829" s="113">
        <f t="shared" si="465"/>
        <v>11.5598139</v>
      </c>
      <c r="Y829" s="113">
        <f t="shared" si="453"/>
        <v>0</v>
      </c>
      <c r="Z829" s="125" t="str">
        <f t="shared" si="463"/>
        <v>A+J=</v>
      </c>
      <c r="AA829" s="118">
        <f t="shared" si="464"/>
        <v>45495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2">
        <f t="shared" si="454"/>
        <v>45491</v>
      </c>
      <c r="B830" s="113">
        <f t="shared" si="447"/>
        <v>1255.7175927600001</v>
      </c>
      <c r="C830" s="113">
        <f t="shared" si="460"/>
        <v>1116.6936172799999</v>
      </c>
      <c r="D830" s="114">
        <f t="shared" si="455"/>
        <v>6895.24</v>
      </c>
      <c r="E830" s="115">
        <f t="shared" si="469"/>
        <v>6926.96</v>
      </c>
      <c r="F830" s="116">
        <f t="shared" si="470"/>
        <v>45432</v>
      </c>
      <c r="G830" s="117">
        <f t="shared" si="448"/>
        <v>4.600274972299756E-3</v>
      </c>
      <c r="H830" s="118">
        <f t="shared" si="461"/>
        <v>45495</v>
      </c>
      <c r="I830" s="118">
        <f t="shared" si="449"/>
        <v>45495</v>
      </c>
      <c r="J830" s="119">
        <f t="shared" si="456"/>
        <v>22</v>
      </c>
      <c r="K830" s="119">
        <f t="shared" si="471"/>
        <v>20</v>
      </c>
      <c r="L830" s="8">
        <f t="shared" si="457"/>
        <v>1.0041811899999999</v>
      </c>
      <c r="M830" s="120">
        <f t="shared" si="472"/>
        <v>1.0037996</v>
      </c>
      <c r="N830" s="120">
        <f t="shared" si="466"/>
        <v>1.108957728985656</v>
      </c>
      <c r="O830" s="113">
        <f t="shared" si="468"/>
        <v>1.1135944900000001</v>
      </c>
      <c r="P830" s="113">
        <f t="shared" si="450"/>
        <v>1243.5438592200001</v>
      </c>
      <c r="Q830" s="11">
        <f t="shared" si="462"/>
        <v>0</v>
      </c>
      <c r="R830" s="30">
        <f t="shared" si="458"/>
        <v>0</v>
      </c>
      <c r="S830" s="8">
        <f t="shared" si="451"/>
        <v>0</v>
      </c>
      <c r="T830" s="122">
        <f t="shared" si="459"/>
        <v>0.13059999999999999</v>
      </c>
      <c r="U830" s="121">
        <f t="shared" si="467"/>
        <v>20</v>
      </c>
      <c r="V830" s="121">
        <v>252</v>
      </c>
      <c r="W830" s="120">
        <f t="shared" si="452"/>
        <v>1.009789549</v>
      </c>
      <c r="X830" s="113">
        <f t="shared" si="465"/>
        <v>12.173733540000001</v>
      </c>
      <c r="Y830" s="113">
        <f t="shared" si="453"/>
        <v>0</v>
      </c>
      <c r="Z830" s="125" t="str">
        <f t="shared" si="463"/>
        <v>A+J=</v>
      </c>
      <c r="AA830" s="118">
        <f t="shared" si="464"/>
        <v>45495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2">
        <f t="shared" si="454"/>
        <v>45492</v>
      </c>
      <c r="B831" s="113">
        <f t="shared" si="447"/>
        <v>1256.59152913</v>
      </c>
      <c r="C831" s="113">
        <f t="shared" si="460"/>
        <v>1116.6936172799999</v>
      </c>
      <c r="D831" s="114">
        <f t="shared" si="455"/>
        <v>6895.24</v>
      </c>
      <c r="E831" s="115">
        <f t="shared" si="469"/>
        <v>6926.96</v>
      </c>
      <c r="F831" s="116">
        <f t="shared" si="470"/>
        <v>45432</v>
      </c>
      <c r="G831" s="117">
        <f t="shared" si="448"/>
        <v>4.600274972299756E-3</v>
      </c>
      <c r="H831" s="118">
        <f t="shared" si="461"/>
        <v>45495</v>
      </c>
      <c r="I831" s="118">
        <f t="shared" si="449"/>
        <v>45495</v>
      </c>
      <c r="J831" s="119">
        <f t="shared" si="456"/>
        <v>22</v>
      </c>
      <c r="K831" s="119">
        <f t="shared" si="471"/>
        <v>21</v>
      </c>
      <c r="L831" s="8">
        <f t="shared" si="457"/>
        <v>1.00439071</v>
      </c>
      <c r="M831" s="120">
        <f t="shared" si="472"/>
        <v>1.0037996</v>
      </c>
      <c r="N831" s="120">
        <f t="shared" si="466"/>
        <v>1.108957728985656</v>
      </c>
      <c r="O831" s="113">
        <f t="shared" si="468"/>
        <v>1.11382684</v>
      </c>
      <c r="P831" s="113">
        <f t="shared" si="450"/>
        <v>1243.8033229800001</v>
      </c>
      <c r="Q831" s="11">
        <f t="shared" si="462"/>
        <v>0</v>
      </c>
      <c r="R831" s="30">
        <f t="shared" si="458"/>
        <v>0</v>
      </c>
      <c r="S831" s="8">
        <f t="shared" si="451"/>
        <v>0</v>
      </c>
      <c r="T831" s="122">
        <f t="shared" si="459"/>
        <v>0.13059999999999999</v>
      </c>
      <c r="U831" s="121">
        <f t="shared" si="467"/>
        <v>21</v>
      </c>
      <c r="V831" s="121">
        <v>252</v>
      </c>
      <c r="W831" s="120">
        <f t="shared" si="452"/>
        <v>1.010281534</v>
      </c>
      <c r="X831" s="113">
        <f t="shared" si="465"/>
        <v>12.788206150000001</v>
      </c>
      <c r="Y831" s="113">
        <f t="shared" si="453"/>
        <v>0</v>
      </c>
      <c r="Z831" s="125" t="str">
        <f t="shared" si="463"/>
        <v>A+J=</v>
      </c>
      <c r="AA831" s="118">
        <f t="shared" si="464"/>
        <v>45495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2">
        <f t="shared" si="454"/>
        <v>45493</v>
      </c>
      <c r="B832" s="113">
        <f t="shared" si="447"/>
        <v>1257.46606453</v>
      </c>
      <c r="C832" s="113">
        <f t="shared" si="460"/>
        <v>1116.6936172799999</v>
      </c>
      <c r="D832" s="114">
        <f t="shared" si="455"/>
        <v>6895.24</v>
      </c>
      <c r="E832" s="115">
        <f t="shared" si="469"/>
        <v>6926.96</v>
      </c>
      <c r="F832" s="116">
        <f t="shared" si="470"/>
        <v>45432</v>
      </c>
      <c r="G832" s="117">
        <f t="shared" si="448"/>
        <v>4.600274972299756E-3</v>
      </c>
      <c r="H832" s="118">
        <f t="shared" si="461"/>
        <v>45524</v>
      </c>
      <c r="I832" s="118">
        <f t="shared" si="449"/>
        <v>45495</v>
      </c>
      <c r="J832" s="119">
        <f t="shared" si="456"/>
        <v>22</v>
      </c>
      <c r="K832" s="119">
        <f t="shared" si="471"/>
        <v>22</v>
      </c>
      <c r="L832" s="8">
        <f t="shared" si="457"/>
        <v>1.0046002700000001</v>
      </c>
      <c r="M832" s="120">
        <f t="shared" si="472"/>
        <v>1.0037996</v>
      </c>
      <c r="N832" s="120">
        <f t="shared" si="466"/>
        <v>1.108957728985656</v>
      </c>
      <c r="O832" s="113">
        <f t="shared" si="468"/>
        <v>1.1140592300000001</v>
      </c>
      <c r="P832" s="113">
        <f t="shared" si="450"/>
        <v>1244.0628314099999</v>
      </c>
      <c r="Q832" s="11">
        <f t="shared" si="462"/>
        <v>0</v>
      </c>
      <c r="R832" s="30">
        <f t="shared" si="458"/>
        <v>0</v>
      </c>
      <c r="S832" s="8">
        <f t="shared" si="451"/>
        <v>0</v>
      </c>
      <c r="T832" s="122">
        <f t="shared" si="459"/>
        <v>0.13059999999999999</v>
      </c>
      <c r="U832" s="121">
        <f t="shared" si="467"/>
        <v>22</v>
      </c>
      <c r="V832" s="121">
        <v>252</v>
      </c>
      <c r="W832" s="120">
        <f t="shared" si="452"/>
        <v>1.0107737590000001</v>
      </c>
      <c r="X832" s="113">
        <f t="shared" si="465"/>
        <v>13.403233119999999</v>
      </c>
      <c r="Y832" s="113">
        <f t="shared" si="453"/>
        <v>0</v>
      </c>
      <c r="Z832" s="125" t="str">
        <f t="shared" si="463"/>
        <v>A+J=</v>
      </c>
      <c r="AA832" s="118">
        <f t="shared" si="464"/>
        <v>45495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2">
        <f t="shared" si="454"/>
        <v>45494</v>
      </c>
      <c r="B833" s="113">
        <f t="shared" si="447"/>
        <v>1257.46606453</v>
      </c>
      <c r="C833" s="113">
        <f t="shared" si="460"/>
        <v>1116.6936172799999</v>
      </c>
      <c r="D833" s="114">
        <f t="shared" si="455"/>
        <v>6895.24</v>
      </c>
      <c r="E833" s="115">
        <f t="shared" si="469"/>
        <v>6926.96</v>
      </c>
      <c r="F833" s="116">
        <f t="shared" si="470"/>
        <v>45432</v>
      </c>
      <c r="G833" s="117">
        <f t="shared" si="448"/>
        <v>4.600274972299756E-3</v>
      </c>
      <c r="H833" s="118">
        <f t="shared" si="461"/>
        <v>45524</v>
      </c>
      <c r="I833" s="118">
        <f t="shared" si="449"/>
        <v>45495</v>
      </c>
      <c r="J833" s="119">
        <f t="shared" si="456"/>
        <v>22</v>
      </c>
      <c r="K833" s="119">
        <f t="shared" si="471"/>
        <v>22</v>
      </c>
      <c r="L833" s="8">
        <f t="shared" si="457"/>
        <v>1.0046002700000001</v>
      </c>
      <c r="M833" s="120">
        <f t="shared" si="472"/>
        <v>1.0037996</v>
      </c>
      <c r="N833" s="120">
        <f t="shared" si="466"/>
        <v>1.108957728985656</v>
      </c>
      <c r="O833" s="113">
        <f t="shared" si="468"/>
        <v>1.1140592300000001</v>
      </c>
      <c r="P833" s="113">
        <f t="shared" si="450"/>
        <v>1244.0628314099999</v>
      </c>
      <c r="Q833" s="11">
        <f t="shared" si="462"/>
        <v>0</v>
      </c>
      <c r="R833" s="30">
        <f t="shared" si="458"/>
        <v>0</v>
      </c>
      <c r="S833" s="8">
        <f t="shared" si="451"/>
        <v>0</v>
      </c>
      <c r="T833" s="122">
        <f t="shared" si="459"/>
        <v>0.13059999999999999</v>
      </c>
      <c r="U833" s="121">
        <f t="shared" si="467"/>
        <v>22</v>
      </c>
      <c r="V833" s="121">
        <v>252</v>
      </c>
      <c r="W833" s="120">
        <f t="shared" si="452"/>
        <v>1.0107737590000001</v>
      </c>
      <c r="X833" s="113">
        <f t="shared" si="465"/>
        <v>13.403233119999999</v>
      </c>
      <c r="Y833" s="113">
        <f t="shared" si="453"/>
        <v>0</v>
      </c>
      <c r="Z833" s="125" t="str">
        <f t="shared" si="463"/>
        <v>A+J=</v>
      </c>
      <c r="AA833" s="118">
        <f t="shared" si="464"/>
        <v>45495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2">
        <f t="shared" si="454"/>
        <v>45495</v>
      </c>
      <c r="B834" s="113">
        <f t="shared" si="447"/>
        <v>1257.46606453</v>
      </c>
      <c r="C834" s="113">
        <f t="shared" si="460"/>
        <v>1116.6936172799999</v>
      </c>
      <c r="D834" s="114">
        <f t="shared" si="455"/>
        <v>6895.24</v>
      </c>
      <c r="E834" s="115">
        <f t="shared" si="469"/>
        <v>6926.96</v>
      </c>
      <c r="F834" s="116">
        <f t="shared" si="470"/>
        <v>45432</v>
      </c>
      <c r="G834" s="117">
        <f t="shared" si="448"/>
        <v>4.600274972299756E-3</v>
      </c>
      <c r="H834" s="118">
        <f t="shared" si="461"/>
        <v>45524</v>
      </c>
      <c r="I834" s="118">
        <f t="shared" si="449"/>
        <v>45495</v>
      </c>
      <c r="J834" s="119">
        <f t="shared" si="456"/>
        <v>22</v>
      </c>
      <c r="K834" s="119">
        <f t="shared" si="471"/>
        <v>22</v>
      </c>
      <c r="L834" s="8">
        <f t="shared" si="457"/>
        <v>1.0046002700000001</v>
      </c>
      <c r="M834" s="120">
        <f t="shared" si="472"/>
        <v>1.0037996</v>
      </c>
      <c r="N834" s="120">
        <f t="shared" si="466"/>
        <v>1.108957728985656</v>
      </c>
      <c r="O834" s="113">
        <f t="shared" si="468"/>
        <v>1.1140592300000001</v>
      </c>
      <c r="P834" s="113">
        <f t="shared" si="450"/>
        <v>1244.0628314099999</v>
      </c>
      <c r="Q834" s="11">
        <f t="shared" si="462"/>
        <v>27</v>
      </c>
      <c r="R834" s="30">
        <f t="shared" si="458"/>
        <v>0</v>
      </c>
      <c r="S834" s="8">
        <f t="shared" si="451"/>
        <v>0</v>
      </c>
      <c r="T834" s="122">
        <f t="shared" si="459"/>
        <v>0.13059999999999999</v>
      </c>
      <c r="U834" s="121">
        <f t="shared" si="467"/>
        <v>22</v>
      </c>
      <c r="V834" s="121">
        <v>252</v>
      </c>
      <c r="W834" s="120">
        <f t="shared" si="452"/>
        <v>1.0107737590000001</v>
      </c>
      <c r="X834" s="113">
        <f t="shared" si="465"/>
        <v>13.403233119999999</v>
      </c>
      <c r="Y834" s="113">
        <f t="shared" si="453"/>
        <v>13.403233119999999</v>
      </c>
      <c r="Z834" s="125" t="str">
        <f t="shared" si="463"/>
        <v>A+J=</v>
      </c>
      <c r="AA834" s="118">
        <f t="shared" si="464"/>
        <v>45495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2">
        <f t="shared" si="454"/>
        <v>45496</v>
      </c>
      <c r="B835" s="113">
        <f t="shared" si="447"/>
        <v>1244.7933296200001</v>
      </c>
      <c r="C835" s="113">
        <f t="shared" si="460"/>
        <v>1116.6936172799999</v>
      </c>
      <c r="D835" s="114">
        <f t="shared" si="455"/>
        <v>6926.96</v>
      </c>
      <c r="E835" s="115">
        <f t="shared" si="469"/>
        <v>6941.51</v>
      </c>
      <c r="F835" s="116">
        <f t="shared" si="470"/>
        <v>45465</v>
      </c>
      <c r="G835" s="117">
        <f t="shared" si="448"/>
        <v>2.1004885259912065E-3</v>
      </c>
      <c r="H835" s="118">
        <f t="shared" si="461"/>
        <v>45524</v>
      </c>
      <c r="I835" s="118">
        <f t="shared" si="449"/>
        <v>45524</v>
      </c>
      <c r="J835" s="119">
        <f t="shared" si="456"/>
        <v>21</v>
      </c>
      <c r="K835" s="119">
        <f t="shared" si="471"/>
        <v>1</v>
      </c>
      <c r="L835" s="8">
        <f t="shared" si="457"/>
        <v>1.00009992</v>
      </c>
      <c r="M835" s="120">
        <f t="shared" si="472"/>
        <v>1.0046002700000001</v>
      </c>
      <c r="N835" s="120">
        <f t="shared" si="466"/>
        <v>1.114059233957577</v>
      </c>
      <c r="O835" s="113">
        <f t="shared" si="468"/>
        <v>1.1141705500000001</v>
      </c>
      <c r="P835" s="113">
        <f t="shared" si="450"/>
        <v>1244.18714174</v>
      </c>
      <c r="Q835" s="11">
        <f t="shared" si="462"/>
        <v>0</v>
      </c>
      <c r="R835" s="30">
        <f t="shared" si="458"/>
        <v>0</v>
      </c>
      <c r="S835" s="8">
        <f t="shared" si="451"/>
        <v>0</v>
      </c>
      <c r="T835" s="122">
        <f t="shared" si="459"/>
        <v>0.13059999999999999</v>
      </c>
      <c r="U835" s="121">
        <f t="shared" si="467"/>
        <v>1</v>
      </c>
      <c r="V835" s="121">
        <v>252</v>
      </c>
      <c r="W835" s="120">
        <f t="shared" si="452"/>
        <v>1.000487216</v>
      </c>
      <c r="X835" s="113">
        <f t="shared" si="465"/>
        <v>0.60618788000000001</v>
      </c>
      <c r="Y835" s="113">
        <f t="shared" si="453"/>
        <v>0</v>
      </c>
      <c r="Z835" s="125" t="str">
        <f t="shared" si="463"/>
        <v>A+J=</v>
      </c>
      <c r="AA835" s="118">
        <f t="shared" si="464"/>
        <v>45524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2">
        <f t="shared" si="454"/>
        <v>45497</v>
      </c>
      <c r="B836" s="113">
        <f t="shared" si="447"/>
        <v>1245.5242438600001</v>
      </c>
      <c r="C836" s="113">
        <f t="shared" si="460"/>
        <v>1116.6936172799999</v>
      </c>
      <c r="D836" s="114">
        <f t="shared" si="455"/>
        <v>6926.96</v>
      </c>
      <c r="E836" s="115">
        <f t="shared" si="469"/>
        <v>6941.51</v>
      </c>
      <c r="F836" s="116">
        <f t="shared" si="470"/>
        <v>45465</v>
      </c>
      <c r="G836" s="117">
        <f t="shared" si="448"/>
        <v>2.1004885259912065E-3</v>
      </c>
      <c r="H836" s="118">
        <f t="shared" si="461"/>
        <v>45524</v>
      </c>
      <c r="I836" s="118">
        <f t="shared" si="449"/>
        <v>45524</v>
      </c>
      <c r="J836" s="119">
        <f t="shared" si="456"/>
        <v>21</v>
      </c>
      <c r="K836" s="119">
        <f t="shared" si="471"/>
        <v>2</v>
      </c>
      <c r="L836" s="8">
        <f t="shared" si="457"/>
        <v>1.00019985</v>
      </c>
      <c r="M836" s="120">
        <f t="shared" si="472"/>
        <v>1.0046002700000001</v>
      </c>
      <c r="N836" s="120">
        <f t="shared" si="466"/>
        <v>1.114059233957577</v>
      </c>
      <c r="O836" s="113">
        <f t="shared" si="468"/>
        <v>1.1142818699999999</v>
      </c>
      <c r="P836" s="113">
        <f t="shared" si="450"/>
        <v>1244.3114520700001</v>
      </c>
      <c r="Q836" s="11">
        <f t="shared" si="462"/>
        <v>0</v>
      </c>
      <c r="R836" s="30">
        <f t="shared" si="458"/>
        <v>0</v>
      </c>
      <c r="S836" s="8">
        <f t="shared" si="451"/>
        <v>0</v>
      </c>
      <c r="T836" s="122">
        <f t="shared" si="459"/>
        <v>0.13059999999999999</v>
      </c>
      <c r="U836" s="121">
        <f t="shared" si="467"/>
        <v>2</v>
      </c>
      <c r="V836" s="121">
        <v>252</v>
      </c>
      <c r="W836" s="120">
        <f t="shared" si="452"/>
        <v>1.0009746690000001</v>
      </c>
      <c r="X836" s="113">
        <f t="shared" si="465"/>
        <v>1.21279179</v>
      </c>
      <c r="Y836" s="113">
        <f t="shared" si="453"/>
        <v>0</v>
      </c>
      <c r="Z836" s="125" t="str">
        <f t="shared" si="463"/>
        <v>A+J=</v>
      </c>
      <c r="AA836" s="118">
        <f t="shared" si="464"/>
        <v>45524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2">
        <f t="shared" si="454"/>
        <v>45498</v>
      </c>
      <c r="B837" s="113">
        <f t="shared" si="447"/>
        <v>1246.2556077900001</v>
      </c>
      <c r="C837" s="113">
        <f t="shared" si="460"/>
        <v>1116.6936172799999</v>
      </c>
      <c r="D837" s="114">
        <f t="shared" si="455"/>
        <v>6926.96</v>
      </c>
      <c r="E837" s="115">
        <f t="shared" si="469"/>
        <v>6941.51</v>
      </c>
      <c r="F837" s="116">
        <f t="shared" si="470"/>
        <v>45465</v>
      </c>
      <c r="G837" s="117">
        <f t="shared" si="448"/>
        <v>2.1004885259912065E-3</v>
      </c>
      <c r="H837" s="118">
        <f t="shared" si="461"/>
        <v>45524</v>
      </c>
      <c r="I837" s="118">
        <f t="shared" si="449"/>
        <v>45524</v>
      </c>
      <c r="J837" s="119">
        <f t="shared" si="456"/>
        <v>21</v>
      </c>
      <c r="K837" s="119">
        <f t="shared" si="471"/>
        <v>3</v>
      </c>
      <c r="L837" s="8">
        <f t="shared" si="457"/>
        <v>1.0002998000000001</v>
      </c>
      <c r="M837" s="120">
        <f t="shared" si="472"/>
        <v>1.0046002700000001</v>
      </c>
      <c r="N837" s="120">
        <f t="shared" si="466"/>
        <v>1.114059233957577</v>
      </c>
      <c r="O837" s="113">
        <f t="shared" si="468"/>
        <v>1.11439322</v>
      </c>
      <c r="P837" s="113">
        <f t="shared" si="450"/>
        <v>1244.43579591</v>
      </c>
      <c r="Q837" s="11">
        <f t="shared" si="462"/>
        <v>0</v>
      </c>
      <c r="R837" s="30">
        <f t="shared" si="458"/>
        <v>0</v>
      </c>
      <c r="S837" s="8">
        <f t="shared" si="451"/>
        <v>0</v>
      </c>
      <c r="T837" s="122">
        <f t="shared" si="459"/>
        <v>0.13059999999999999</v>
      </c>
      <c r="U837" s="121">
        <f t="shared" si="467"/>
        <v>3</v>
      </c>
      <c r="V837" s="121">
        <v>252</v>
      </c>
      <c r="W837" s="120">
        <f t="shared" si="452"/>
        <v>1.001462359</v>
      </c>
      <c r="X837" s="113">
        <f t="shared" si="465"/>
        <v>1.81981188</v>
      </c>
      <c r="Y837" s="113">
        <f t="shared" si="453"/>
        <v>0</v>
      </c>
      <c r="Z837" s="125" t="str">
        <f t="shared" si="463"/>
        <v>A+J=</v>
      </c>
      <c r="AA837" s="118">
        <f t="shared" si="464"/>
        <v>45524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2">
        <f t="shared" si="454"/>
        <v>45499</v>
      </c>
      <c r="B838" s="113">
        <f t="shared" si="447"/>
        <v>1246.9873904400001</v>
      </c>
      <c r="C838" s="113">
        <f t="shared" si="460"/>
        <v>1116.6936172799999</v>
      </c>
      <c r="D838" s="114">
        <f t="shared" si="455"/>
        <v>6926.96</v>
      </c>
      <c r="E838" s="115">
        <f t="shared" si="469"/>
        <v>6941.51</v>
      </c>
      <c r="F838" s="116">
        <f t="shared" si="470"/>
        <v>45465</v>
      </c>
      <c r="G838" s="117">
        <f t="shared" si="448"/>
        <v>2.1004885259912065E-3</v>
      </c>
      <c r="H838" s="118">
        <f t="shared" si="461"/>
        <v>45524</v>
      </c>
      <c r="I838" s="118">
        <f t="shared" si="449"/>
        <v>45524</v>
      </c>
      <c r="J838" s="119">
        <f t="shared" si="456"/>
        <v>21</v>
      </c>
      <c r="K838" s="119">
        <f t="shared" si="471"/>
        <v>4</v>
      </c>
      <c r="L838" s="8">
        <f t="shared" si="457"/>
        <v>1.0003997499999999</v>
      </c>
      <c r="M838" s="120">
        <f t="shared" si="472"/>
        <v>1.0046002700000001</v>
      </c>
      <c r="N838" s="120">
        <f t="shared" si="466"/>
        <v>1.114059233957577</v>
      </c>
      <c r="O838" s="113">
        <f t="shared" si="468"/>
        <v>1.11450457</v>
      </c>
      <c r="P838" s="113">
        <f t="shared" si="450"/>
        <v>1244.5601397400001</v>
      </c>
      <c r="Q838" s="11">
        <f t="shared" si="462"/>
        <v>0</v>
      </c>
      <c r="R838" s="30">
        <f t="shared" si="458"/>
        <v>0</v>
      </c>
      <c r="S838" s="8">
        <f t="shared" si="451"/>
        <v>0</v>
      </c>
      <c r="T838" s="122">
        <f t="shared" si="459"/>
        <v>0.13059999999999999</v>
      </c>
      <c r="U838" s="121">
        <f t="shared" si="467"/>
        <v>4</v>
      </c>
      <c r="V838" s="121">
        <v>252</v>
      </c>
      <c r="W838" s="120">
        <f t="shared" si="452"/>
        <v>1.001950288</v>
      </c>
      <c r="X838" s="113">
        <f t="shared" si="465"/>
        <v>2.4272507000000001</v>
      </c>
      <c r="Y838" s="113">
        <f t="shared" si="453"/>
        <v>0</v>
      </c>
      <c r="Z838" s="125" t="str">
        <f t="shared" si="463"/>
        <v>A+J=</v>
      </c>
      <c r="AA838" s="118">
        <f t="shared" si="464"/>
        <v>45524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2">
        <f t="shared" si="454"/>
        <v>45500</v>
      </c>
      <c r="B839" s="113">
        <f t="shared" si="447"/>
        <v>1247.7196118200002</v>
      </c>
      <c r="C839" s="113">
        <f t="shared" si="460"/>
        <v>1116.6936172799999</v>
      </c>
      <c r="D839" s="114">
        <f t="shared" si="455"/>
        <v>6926.96</v>
      </c>
      <c r="E839" s="115">
        <f t="shared" si="469"/>
        <v>6941.51</v>
      </c>
      <c r="F839" s="116">
        <f t="shared" si="470"/>
        <v>45465</v>
      </c>
      <c r="G839" s="117">
        <f t="shared" si="448"/>
        <v>2.1004885259912065E-3</v>
      </c>
      <c r="H839" s="118">
        <f t="shared" si="461"/>
        <v>45524</v>
      </c>
      <c r="I839" s="118">
        <f t="shared" si="449"/>
        <v>45524</v>
      </c>
      <c r="J839" s="119">
        <f t="shared" si="456"/>
        <v>21</v>
      </c>
      <c r="K839" s="119">
        <f t="shared" si="471"/>
        <v>5</v>
      </c>
      <c r="L839" s="8">
        <f t="shared" si="457"/>
        <v>1.0004997099999999</v>
      </c>
      <c r="M839" s="120">
        <f t="shared" si="472"/>
        <v>1.0046002700000001</v>
      </c>
      <c r="N839" s="120">
        <f t="shared" si="466"/>
        <v>1.114059233957577</v>
      </c>
      <c r="O839" s="113">
        <f t="shared" si="468"/>
        <v>1.11461594</v>
      </c>
      <c r="P839" s="113">
        <f t="shared" si="450"/>
        <v>1244.6845059100001</v>
      </c>
      <c r="Q839" s="11">
        <f t="shared" si="462"/>
        <v>0</v>
      </c>
      <c r="R839" s="30">
        <f t="shared" si="458"/>
        <v>0</v>
      </c>
      <c r="S839" s="8">
        <f t="shared" si="451"/>
        <v>0</v>
      </c>
      <c r="T839" s="122">
        <f t="shared" si="459"/>
        <v>0.13059999999999999</v>
      </c>
      <c r="U839" s="121">
        <f t="shared" si="467"/>
        <v>5</v>
      </c>
      <c r="V839" s="121">
        <v>252</v>
      </c>
      <c r="W839" s="120">
        <f t="shared" si="452"/>
        <v>1.002438454</v>
      </c>
      <c r="X839" s="113">
        <f t="shared" si="465"/>
        <v>3.03510591</v>
      </c>
      <c r="Y839" s="113">
        <f t="shared" si="453"/>
        <v>0</v>
      </c>
      <c r="Z839" s="125" t="str">
        <f t="shared" si="463"/>
        <v>A+J=</v>
      </c>
      <c r="AA839" s="118">
        <f t="shared" si="464"/>
        <v>45524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2">
        <f t="shared" si="454"/>
        <v>45501</v>
      </c>
      <c r="B840" s="113">
        <f t="shared" si="447"/>
        <v>1247.7196118200002</v>
      </c>
      <c r="C840" s="113">
        <f t="shared" si="460"/>
        <v>1116.6936172799999</v>
      </c>
      <c r="D840" s="114">
        <f t="shared" si="455"/>
        <v>6926.96</v>
      </c>
      <c r="E840" s="115">
        <f t="shared" si="469"/>
        <v>6941.51</v>
      </c>
      <c r="F840" s="116">
        <f t="shared" si="470"/>
        <v>45465</v>
      </c>
      <c r="G840" s="117">
        <f t="shared" si="448"/>
        <v>2.1004885259912065E-3</v>
      </c>
      <c r="H840" s="118">
        <f t="shared" si="461"/>
        <v>45524</v>
      </c>
      <c r="I840" s="118">
        <f t="shared" si="449"/>
        <v>45524</v>
      </c>
      <c r="J840" s="119">
        <f t="shared" si="456"/>
        <v>21</v>
      </c>
      <c r="K840" s="119">
        <f t="shared" si="471"/>
        <v>5</v>
      </c>
      <c r="L840" s="8">
        <f t="shared" si="457"/>
        <v>1.0004997099999999</v>
      </c>
      <c r="M840" s="120">
        <f t="shared" si="472"/>
        <v>1.0046002700000001</v>
      </c>
      <c r="N840" s="120">
        <f t="shared" si="466"/>
        <v>1.114059233957577</v>
      </c>
      <c r="O840" s="113">
        <f t="shared" si="468"/>
        <v>1.11461594</v>
      </c>
      <c r="P840" s="113">
        <f t="shared" si="450"/>
        <v>1244.6845059100001</v>
      </c>
      <c r="Q840" s="11">
        <f t="shared" si="462"/>
        <v>0</v>
      </c>
      <c r="R840" s="30">
        <f t="shared" si="458"/>
        <v>0</v>
      </c>
      <c r="S840" s="8">
        <f t="shared" si="451"/>
        <v>0</v>
      </c>
      <c r="T840" s="122">
        <f t="shared" si="459"/>
        <v>0.13059999999999999</v>
      </c>
      <c r="U840" s="121">
        <f t="shared" si="467"/>
        <v>5</v>
      </c>
      <c r="V840" s="121">
        <v>252</v>
      </c>
      <c r="W840" s="120">
        <f t="shared" si="452"/>
        <v>1.002438454</v>
      </c>
      <c r="X840" s="113">
        <f t="shared" si="465"/>
        <v>3.03510591</v>
      </c>
      <c r="Y840" s="113">
        <f t="shared" si="453"/>
        <v>0</v>
      </c>
      <c r="Z840" s="125" t="str">
        <f t="shared" si="463"/>
        <v>A+J=</v>
      </c>
      <c r="AA840" s="118">
        <f t="shared" si="464"/>
        <v>45524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2">
        <f t="shared" si="454"/>
        <v>45502</v>
      </c>
      <c r="B841" s="113">
        <f t="shared" si="447"/>
        <v>1247.7196118200002</v>
      </c>
      <c r="C841" s="113">
        <f t="shared" si="460"/>
        <v>1116.6936172799999</v>
      </c>
      <c r="D841" s="114">
        <f t="shared" si="455"/>
        <v>6926.96</v>
      </c>
      <c r="E841" s="115">
        <f t="shared" si="469"/>
        <v>6941.51</v>
      </c>
      <c r="F841" s="116">
        <f t="shared" si="470"/>
        <v>45465</v>
      </c>
      <c r="G841" s="117">
        <f t="shared" si="448"/>
        <v>2.1004885259912065E-3</v>
      </c>
      <c r="H841" s="118">
        <f t="shared" si="461"/>
        <v>45524</v>
      </c>
      <c r="I841" s="118">
        <f t="shared" si="449"/>
        <v>45524</v>
      </c>
      <c r="J841" s="119">
        <f t="shared" si="456"/>
        <v>21</v>
      </c>
      <c r="K841" s="119">
        <f t="shared" si="471"/>
        <v>5</v>
      </c>
      <c r="L841" s="8">
        <f t="shared" si="457"/>
        <v>1.0004997099999999</v>
      </c>
      <c r="M841" s="120">
        <f t="shared" si="472"/>
        <v>1.0046002700000001</v>
      </c>
      <c r="N841" s="120">
        <f t="shared" si="466"/>
        <v>1.114059233957577</v>
      </c>
      <c r="O841" s="113">
        <f t="shared" si="468"/>
        <v>1.11461594</v>
      </c>
      <c r="P841" s="113">
        <f t="shared" si="450"/>
        <v>1244.6845059100001</v>
      </c>
      <c r="Q841" s="11">
        <f t="shared" si="462"/>
        <v>0</v>
      </c>
      <c r="R841" s="30">
        <f t="shared" si="458"/>
        <v>0</v>
      </c>
      <c r="S841" s="8">
        <f t="shared" si="451"/>
        <v>0</v>
      </c>
      <c r="T841" s="122">
        <f t="shared" si="459"/>
        <v>0.13059999999999999</v>
      </c>
      <c r="U841" s="121">
        <f t="shared" si="467"/>
        <v>5</v>
      </c>
      <c r="V841" s="121">
        <v>252</v>
      </c>
      <c r="W841" s="120">
        <f t="shared" si="452"/>
        <v>1.002438454</v>
      </c>
      <c r="X841" s="113">
        <f t="shared" si="465"/>
        <v>3.03510591</v>
      </c>
      <c r="Y841" s="113">
        <f t="shared" si="453"/>
        <v>0</v>
      </c>
      <c r="Z841" s="125" t="str">
        <f t="shared" si="463"/>
        <v>A+J=</v>
      </c>
      <c r="AA841" s="118">
        <f t="shared" si="464"/>
        <v>45524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2">
        <f t="shared" si="454"/>
        <v>45503</v>
      </c>
      <c r="B842" s="113">
        <f t="shared" ref="B842:B905" si="473">(P842+X842)</f>
        <v>1248.45224964</v>
      </c>
      <c r="C842" s="113">
        <f t="shared" si="460"/>
        <v>1116.6936172799999</v>
      </c>
      <c r="D842" s="114">
        <f t="shared" si="455"/>
        <v>6926.96</v>
      </c>
      <c r="E842" s="115">
        <f t="shared" si="469"/>
        <v>6941.51</v>
      </c>
      <c r="F842" s="116">
        <f t="shared" si="470"/>
        <v>45465</v>
      </c>
      <c r="G842" s="117">
        <f t="shared" ref="G842:G905" si="474">(E842/D842)-1</f>
        <v>2.1004885259912065E-3</v>
      </c>
      <c r="H842" s="118">
        <f t="shared" si="461"/>
        <v>45524</v>
      </c>
      <c r="I842" s="118">
        <f t="shared" ref="I842:I905" si="475">IF(A842&gt;I841,H842,I841)</f>
        <v>45524</v>
      </c>
      <c r="J842" s="119">
        <f t="shared" si="456"/>
        <v>21</v>
      </c>
      <c r="K842" s="119">
        <f t="shared" si="471"/>
        <v>6</v>
      </c>
      <c r="L842" s="8">
        <f t="shared" si="457"/>
        <v>1.0005996800000001</v>
      </c>
      <c r="M842" s="120">
        <f t="shared" si="472"/>
        <v>1.0046002700000001</v>
      </c>
      <c r="N842" s="120">
        <f t="shared" si="466"/>
        <v>1.114059233957577</v>
      </c>
      <c r="O842" s="113">
        <f t="shared" si="468"/>
        <v>1.1147273099999999</v>
      </c>
      <c r="P842" s="113">
        <f t="shared" ref="P842:P905" si="476">TRUNC(C842*O842,8)</f>
        <v>1244.8088720799999</v>
      </c>
      <c r="Q842" s="11">
        <f t="shared" si="462"/>
        <v>0</v>
      </c>
      <c r="R842" s="30">
        <f t="shared" si="458"/>
        <v>0</v>
      </c>
      <c r="S842" s="8">
        <f t="shared" ref="S842:S905" si="477">IF(R842&gt;0,TRUNC(R842*P842,8),0)</f>
        <v>0</v>
      </c>
      <c r="T842" s="122">
        <f t="shared" si="459"/>
        <v>0.13059999999999999</v>
      </c>
      <c r="U842" s="121">
        <f t="shared" si="467"/>
        <v>6</v>
      </c>
      <c r="V842" s="121">
        <v>252</v>
      </c>
      <c r="W842" s="120">
        <f t="shared" ref="W842:W905" si="478">ROUND((1+T842)^TRUNC((U842/V842),9),9)</f>
        <v>1.0029268570000001</v>
      </c>
      <c r="X842" s="113">
        <f t="shared" si="465"/>
        <v>3.6433775599999998</v>
      </c>
      <c r="Y842" s="113">
        <f t="shared" ref="Y842:Y905" si="479">IF(Q842&gt;0,S842+X842,0)</f>
        <v>0</v>
      </c>
      <c r="Z842" s="125" t="str">
        <f t="shared" si="463"/>
        <v>A+J=</v>
      </c>
      <c r="AA842" s="118">
        <f t="shared" si="464"/>
        <v>45524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2">
        <f t="shared" ref="A843:A906" si="480">(A842+1)</f>
        <v>45504</v>
      </c>
      <c r="B843" s="113">
        <f t="shared" si="473"/>
        <v>1249.18532888</v>
      </c>
      <c r="C843" s="113">
        <f t="shared" si="460"/>
        <v>1116.6936172799999</v>
      </c>
      <c r="D843" s="114">
        <f t="shared" ref="D843:D906" si="481">IF(E843=E842,D842,E842)</f>
        <v>6926.96</v>
      </c>
      <c r="E843" s="115">
        <f t="shared" si="469"/>
        <v>6941.51</v>
      </c>
      <c r="F843" s="116">
        <f t="shared" si="470"/>
        <v>45465</v>
      </c>
      <c r="G843" s="117">
        <f t="shared" si="474"/>
        <v>2.1004885259912065E-3</v>
      </c>
      <c r="H843" s="118">
        <f t="shared" si="461"/>
        <v>45524</v>
      </c>
      <c r="I843" s="118">
        <f t="shared" si="475"/>
        <v>45524</v>
      </c>
      <c r="J843" s="119">
        <f t="shared" ref="J843:J906" si="482">IF(I843=I842,J842,NETWORKDAYS(I842,I843,$AD$176:$AD$502)-1)</f>
        <v>21</v>
      </c>
      <c r="K843" s="119">
        <f t="shared" si="471"/>
        <v>7</v>
      </c>
      <c r="L843" s="8">
        <f t="shared" ref="L843:L906" si="483">IF(E843&lt;D843,1,TRUNC((E843/D843)^TRUNC((K843/J843),9),8))</f>
        <v>1.0006996699999999</v>
      </c>
      <c r="M843" s="120">
        <f t="shared" si="472"/>
        <v>1.0046002700000001</v>
      </c>
      <c r="N843" s="120">
        <f t="shared" si="466"/>
        <v>1.114059233957577</v>
      </c>
      <c r="O843" s="113">
        <f t="shared" si="468"/>
        <v>1.1148387</v>
      </c>
      <c r="P843" s="113">
        <f t="shared" si="476"/>
        <v>1244.93326058</v>
      </c>
      <c r="Q843" s="11">
        <f t="shared" si="462"/>
        <v>0</v>
      </c>
      <c r="R843" s="30">
        <f t="shared" ref="R843:R906" si="484">IF(Q843&gt;0,VLOOKUP($A843,$AD$10:$AI$170,6),0)</f>
        <v>0</v>
      </c>
      <c r="S843" s="8">
        <f t="shared" si="477"/>
        <v>0</v>
      </c>
      <c r="T843" s="122">
        <f t="shared" ref="T843:T906" si="485">(T842)</f>
        <v>0.13059999999999999</v>
      </c>
      <c r="U843" s="121">
        <f t="shared" si="467"/>
        <v>7</v>
      </c>
      <c r="V843" s="121">
        <v>252</v>
      </c>
      <c r="W843" s="120">
        <f t="shared" si="478"/>
        <v>1.0034154989999999</v>
      </c>
      <c r="X843" s="113">
        <f t="shared" si="465"/>
        <v>4.2520683000000004</v>
      </c>
      <c r="Y843" s="113">
        <f t="shared" si="479"/>
        <v>0</v>
      </c>
      <c r="Z843" s="125" t="str">
        <f t="shared" si="463"/>
        <v>A+J=</v>
      </c>
      <c r="AA843" s="118">
        <f t="shared" si="464"/>
        <v>45524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2">
        <f t="shared" si="480"/>
        <v>45505</v>
      </c>
      <c r="B844" s="113">
        <f t="shared" si="473"/>
        <v>1249.91883723</v>
      </c>
      <c r="C844" s="113">
        <f t="shared" ref="C844:C907" si="486">TRUNC(IF(Q843&gt;0,VLOOKUP(A843,$AD$12:$AE$170,2),C843),8)</f>
        <v>1116.6936172799999</v>
      </c>
      <c r="D844" s="114">
        <f t="shared" si="481"/>
        <v>6926.96</v>
      </c>
      <c r="E844" s="115">
        <f t="shared" si="469"/>
        <v>6941.51</v>
      </c>
      <c r="F844" s="116">
        <f t="shared" si="470"/>
        <v>45465</v>
      </c>
      <c r="G844" s="117">
        <f t="shared" si="474"/>
        <v>2.1004885259912065E-3</v>
      </c>
      <c r="H844" s="118">
        <f t="shared" ref="H844:H907" si="487">IF(DAY(A844)=H$9,VLOOKUP(A844,AH$118:AN$450,4),H843)</f>
        <v>45524</v>
      </c>
      <c r="I844" s="118">
        <f t="shared" si="475"/>
        <v>45524</v>
      </c>
      <c r="J844" s="119">
        <f t="shared" si="482"/>
        <v>21</v>
      </c>
      <c r="K844" s="119">
        <f t="shared" si="471"/>
        <v>8</v>
      </c>
      <c r="L844" s="8">
        <f t="shared" si="483"/>
        <v>1.00079966</v>
      </c>
      <c r="M844" s="120">
        <f t="shared" si="472"/>
        <v>1.0046002700000001</v>
      </c>
      <c r="N844" s="120">
        <f t="shared" si="466"/>
        <v>1.114059233957577</v>
      </c>
      <c r="O844" s="113">
        <f t="shared" si="468"/>
        <v>1.1149500999999999</v>
      </c>
      <c r="P844" s="113">
        <f t="shared" si="476"/>
        <v>1245.05766025</v>
      </c>
      <c r="Q844" s="11">
        <f t="shared" ref="Q844:Q907" si="488">IF(VLOOKUP(A844,AD$10:AK$170,8)=VLOOKUP(A843,AD$10:AK$170,8),0,VLOOKUP(A844,AD$10:AK$170,8))</f>
        <v>0</v>
      </c>
      <c r="R844" s="30">
        <f t="shared" si="484"/>
        <v>0</v>
      </c>
      <c r="S844" s="8">
        <f t="shared" si="477"/>
        <v>0</v>
      </c>
      <c r="T844" s="122">
        <f t="shared" si="485"/>
        <v>0.13059999999999999</v>
      </c>
      <c r="U844" s="121">
        <f t="shared" si="467"/>
        <v>8</v>
      </c>
      <c r="V844" s="121">
        <v>252</v>
      </c>
      <c r="W844" s="120">
        <f t="shared" si="478"/>
        <v>1.003904379</v>
      </c>
      <c r="X844" s="113">
        <f t="shared" si="465"/>
        <v>4.8611769799999998</v>
      </c>
      <c r="Y844" s="113">
        <f t="shared" si="479"/>
        <v>0</v>
      </c>
      <c r="Z844" s="125" t="str">
        <f t="shared" ref="Z844:Z907" si="489">IF($Q843&gt;0,VLOOKUP($A843,$AD$10:$AM$170,9),Z843)</f>
        <v>A+J=</v>
      </c>
      <c r="AA844" s="118">
        <f t="shared" ref="AA844:AA907" si="490">IF($Q843&gt;0,VLOOKUP($A843,$AD$10:$AM$170,10),AA843)</f>
        <v>45524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2">
        <f t="shared" si="480"/>
        <v>45506</v>
      </c>
      <c r="B845" s="113">
        <f t="shared" si="473"/>
        <v>1250.65276356</v>
      </c>
      <c r="C845" s="113">
        <f t="shared" si="486"/>
        <v>1116.6936172799999</v>
      </c>
      <c r="D845" s="114">
        <f t="shared" si="481"/>
        <v>6926.96</v>
      </c>
      <c r="E845" s="115">
        <f t="shared" si="469"/>
        <v>6941.51</v>
      </c>
      <c r="F845" s="116">
        <f t="shared" si="470"/>
        <v>45465</v>
      </c>
      <c r="G845" s="117">
        <f t="shared" si="474"/>
        <v>2.1004885259912065E-3</v>
      </c>
      <c r="H845" s="118">
        <f t="shared" si="487"/>
        <v>45524</v>
      </c>
      <c r="I845" s="118">
        <f t="shared" si="475"/>
        <v>45524</v>
      </c>
      <c r="J845" s="119">
        <f t="shared" si="482"/>
        <v>21</v>
      </c>
      <c r="K845" s="119">
        <f t="shared" si="471"/>
        <v>9</v>
      </c>
      <c r="L845" s="8">
        <f t="shared" si="483"/>
        <v>1.00089966</v>
      </c>
      <c r="M845" s="120">
        <f t="shared" si="472"/>
        <v>1.0046002700000001</v>
      </c>
      <c r="N845" s="120">
        <f t="shared" si="466"/>
        <v>1.114059233957577</v>
      </c>
      <c r="O845" s="113">
        <f t="shared" si="468"/>
        <v>1.1150614999999999</v>
      </c>
      <c r="P845" s="113">
        <f t="shared" si="476"/>
        <v>1245.18205992</v>
      </c>
      <c r="Q845" s="11">
        <f t="shared" si="488"/>
        <v>0</v>
      </c>
      <c r="R845" s="30">
        <f t="shared" si="484"/>
        <v>0</v>
      </c>
      <c r="S845" s="8">
        <f t="shared" si="477"/>
        <v>0</v>
      </c>
      <c r="T845" s="122">
        <f t="shared" si="485"/>
        <v>0.13059999999999999</v>
      </c>
      <c r="U845" s="121">
        <f t="shared" si="467"/>
        <v>9</v>
      </c>
      <c r="V845" s="121">
        <v>252</v>
      </c>
      <c r="W845" s="120">
        <f t="shared" si="478"/>
        <v>1.0043934969999999</v>
      </c>
      <c r="X845" s="113">
        <f t="shared" si="465"/>
        <v>5.47070364</v>
      </c>
      <c r="Y845" s="113">
        <f t="shared" si="479"/>
        <v>0</v>
      </c>
      <c r="Z845" s="125" t="str">
        <f t="shared" si="489"/>
        <v>A+J=</v>
      </c>
      <c r="AA845" s="118">
        <f t="shared" si="490"/>
        <v>45524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2">
        <f t="shared" si="480"/>
        <v>45507</v>
      </c>
      <c r="B846" s="113">
        <f t="shared" si="473"/>
        <v>1251.3871416300001</v>
      </c>
      <c r="C846" s="113">
        <f t="shared" si="486"/>
        <v>1116.6936172799999</v>
      </c>
      <c r="D846" s="114">
        <f t="shared" si="481"/>
        <v>6926.96</v>
      </c>
      <c r="E846" s="115">
        <f t="shared" si="469"/>
        <v>6941.51</v>
      </c>
      <c r="F846" s="116">
        <f t="shared" si="470"/>
        <v>45465</v>
      </c>
      <c r="G846" s="117">
        <f t="shared" si="474"/>
        <v>2.1004885259912065E-3</v>
      </c>
      <c r="H846" s="118">
        <f t="shared" si="487"/>
        <v>45524</v>
      </c>
      <c r="I846" s="118">
        <f t="shared" si="475"/>
        <v>45524</v>
      </c>
      <c r="J846" s="119">
        <f t="shared" si="482"/>
        <v>21</v>
      </c>
      <c r="K846" s="119">
        <f t="shared" si="471"/>
        <v>10</v>
      </c>
      <c r="L846" s="8">
        <f t="shared" si="483"/>
        <v>1.0009996800000001</v>
      </c>
      <c r="M846" s="120">
        <f t="shared" si="472"/>
        <v>1.0046002700000001</v>
      </c>
      <c r="N846" s="120">
        <f t="shared" si="466"/>
        <v>1.114059233957577</v>
      </c>
      <c r="O846" s="113">
        <f t="shared" si="468"/>
        <v>1.11517293</v>
      </c>
      <c r="P846" s="113">
        <f t="shared" si="476"/>
        <v>1245.30649309</v>
      </c>
      <c r="Q846" s="11">
        <f t="shared" si="488"/>
        <v>0</v>
      </c>
      <c r="R846" s="30">
        <f t="shared" si="484"/>
        <v>0</v>
      </c>
      <c r="S846" s="8">
        <f t="shared" si="477"/>
        <v>0</v>
      </c>
      <c r="T846" s="122">
        <f t="shared" si="485"/>
        <v>0.13059999999999999</v>
      </c>
      <c r="U846" s="121">
        <f t="shared" si="467"/>
        <v>10</v>
      </c>
      <c r="V846" s="121">
        <v>252</v>
      </c>
      <c r="W846" s="120">
        <f t="shared" si="478"/>
        <v>1.004882853</v>
      </c>
      <c r="X846" s="113">
        <f t="shared" si="465"/>
        <v>6.0806485400000003</v>
      </c>
      <c r="Y846" s="113">
        <f t="shared" si="479"/>
        <v>0</v>
      </c>
      <c r="Z846" s="125" t="str">
        <f t="shared" si="489"/>
        <v>A+J=</v>
      </c>
      <c r="AA846" s="118">
        <f t="shared" si="490"/>
        <v>45524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2">
        <f t="shared" si="480"/>
        <v>45508</v>
      </c>
      <c r="B847" s="113">
        <f t="shared" si="473"/>
        <v>1251.3871416300001</v>
      </c>
      <c r="C847" s="113">
        <f t="shared" si="486"/>
        <v>1116.6936172799999</v>
      </c>
      <c r="D847" s="114">
        <f t="shared" si="481"/>
        <v>6926.96</v>
      </c>
      <c r="E847" s="115">
        <f t="shared" si="469"/>
        <v>6941.51</v>
      </c>
      <c r="F847" s="116">
        <f t="shared" si="470"/>
        <v>45465</v>
      </c>
      <c r="G847" s="117">
        <f t="shared" si="474"/>
        <v>2.1004885259912065E-3</v>
      </c>
      <c r="H847" s="118">
        <f t="shared" si="487"/>
        <v>45524</v>
      </c>
      <c r="I847" s="118">
        <f t="shared" si="475"/>
        <v>45524</v>
      </c>
      <c r="J847" s="119">
        <f t="shared" si="482"/>
        <v>21</v>
      </c>
      <c r="K847" s="119">
        <f t="shared" si="471"/>
        <v>10</v>
      </c>
      <c r="L847" s="8">
        <f t="shared" si="483"/>
        <v>1.0009996800000001</v>
      </c>
      <c r="M847" s="120">
        <f t="shared" si="472"/>
        <v>1.0046002700000001</v>
      </c>
      <c r="N847" s="120">
        <f t="shared" si="466"/>
        <v>1.114059233957577</v>
      </c>
      <c r="O847" s="113">
        <f t="shared" si="468"/>
        <v>1.11517293</v>
      </c>
      <c r="P847" s="113">
        <f t="shared" si="476"/>
        <v>1245.30649309</v>
      </c>
      <c r="Q847" s="11">
        <f t="shared" si="488"/>
        <v>0</v>
      </c>
      <c r="R847" s="30">
        <f t="shared" si="484"/>
        <v>0</v>
      </c>
      <c r="S847" s="8">
        <f t="shared" si="477"/>
        <v>0</v>
      </c>
      <c r="T847" s="122">
        <f t="shared" si="485"/>
        <v>0.13059999999999999</v>
      </c>
      <c r="U847" s="121">
        <f t="shared" si="467"/>
        <v>10</v>
      </c>
      <c r="V847" s="121">
        <v>252</v>
      </c>
      <c r="W847" s="120">
        <f t="shared" si="478"/>
        <v>1.004882853</v>
      </c>
      <c r="X847" s="113">
        <f t="shared" si="465"/>
        <v>6.0806485400000003</v>
      </c>
      <c r="Y847" s="113">
        <f t="shared" si="479"/>
        <v>0</v>
      </c>
      <c r="Z847" s="125" t="str">
        <f t="shared" si="489"/>
        <v>A+J=</v>
      </c>
      <c r="AA847" s="118">
        <f t="shared" si="490"/>
        <v>45524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2">
        <f t="shared" si="480"/>
        <v>45509</v>
      </c>
      <c r="B848" s="113">
        <f t="shared" si="473"/>
        <v>1251.3871416300001</v>
      </c>
      <c r="C848" s="113">
        <f t="shared" si="486"/>
        <v>1116.6936172799999</v>
      </c>
      <c r="D848" s="114">
        <f t="shared" si="481"/>
        <v>6926.96</v>
      </c>
      <c r="E848" s="115">
        <f t="shared" si="469"/>
        <v>6941.51</v>
      </c>
      <c r="F848" s="116">
        <f t="shared" si="470"/>
        <v>45465</v>
      </c>
      <c r="G848" s="117">
        <f t="shared" si="474"/>
        <v>2.1004885259912065E-3</v>
      </c>
      <c r="H848" s="118">
        <f t="shared" si="487"/>
        <v>45524</v>
      </c>
      <c r="I848" s="118">
        <f t="shared" si="475"/>
        <v>45524</v>
      </c>
      <c r="J848" s="119">
        <f t="shared" si="482"/>
        <v>21</v>
      </c>
      <c r="K848" s="119">
        <f t="shared" si="471"/>
        <v>10</v>
      </c>
      <c r="L848" s="8">
        <f t="shared" si="483"/>
        <v>1.0009996800000001</v>
      </c>
      <c r="M848" s="120">
        <f t="shared" si="472"/>
        <v>1.0046002700000001</v>
      </c>
      <c r="N848" s="120">
        <f t="shared" si="466"/>
        <v>1.114059233957577</v>
      </c>
      <c r="O848" s="113">
        <f t="shared" si="468"/>
        <v>1.11517293</v>
      </c>
      <c r="P848" s="113">
        <f t="shared" si="476"/>
        <v>1245.30649309</v>
      </c>
      <c r="Q848" s="11">
        <f t="shared" si="488"/>
        <v>0</v>
      </c>
      <c r="R848" s="30">
        <f t="shared" si="484"/>
        <v>0</v>
      </c>
      <c r="S848" s="8">
        <f t="shared" si="477"/>
        <v>0</v>
      </c>
      <c r="T848" s="122">
        <f t="shared" si="485"/>
        <v>0.13059999999999999</v>
      </c>
      <c r="U848" s="121">
        <f t="shared" si="467"/>
        <v>10</v>
      </c>
      <c r="V848" s="121">
        <v>252</v>
      </c>
      <c r="W848" s="120">
        <f t="shared" si="478"/>
        <v>1.004882853</v>
      </c>
      <c r="X848" s="113">
        <f t="shared" si="465"/>
        <v>6.0806485400000003</v>
      </c>
      <c r="Y848" s="113">
        <f t="shared" si="479"/>
        <v>0</v>
      </c>
      <c r="Z848" s="125" t="str">
        <f t="shared" si="489"/>
        <v>A+J=</v>
      </c>
      <c r="AA848" s="118">
        <f t="shared" si="490"/>
        <v>45524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2">
        <f t="shared" si="480"/>
        <v>45510</v>
      </c>
      <c r="B849" s="113">
        <f t="shared" si="473"/>
        <v>1252.12193914</v>
      </c>
      <c r="C849" s="113">
        <f t="shared" si="486"/>
        <v>1116.6936172799999</v>
      </c>
      <c r="D849" s="114">
        <f t="shared" si="481"/>
        <v>6926.96</v>
      </c>
      <c r="E849" s="115">
        <f t="shared" si="469"/>
        <v>6941.51</v>
      </c>
      <c r="F849" s="116">
        <f t="shared" si="470"/>
        <v>45465</v>
      </c>
      <c r="G849" s="117">
        <f t="shared" si="474"/>
        <v>2.1004885259912065E-3</v>
      </c>
      <c r="H849" s="118">
        <f t="shared" si="487"/>
        <v>45524</v>
      </c>
      <c r="I849" s="118">
        <f t="shared" si="475"/>
        <v>45524</v>
      </c>
      <c r="J849" s="119">
        <f t="shared" si="482"/>
        <v>21</v>
      </c>
      <c r="K849" s="119">
        <f t="shared" si="471"/>
        <v>11</v>
      </c>
      <c r="L849" s="8">
        <f t="shared" si="483"/>
        <v>1.0010996999999999</v>
      </c>
      <c r="M849" s="120">
        <f t="shared" si="472"/>
        <v>1.0046002700000001</v>
      </c>
      <c r="N849" s="120">
        <f t="shared" si="466"/>
        <v>1.114059233957577</v>
      </c>
      <c r="O849" s="113">
        <f t="shared" si="468"/>
        <v>1.11528436</v>
      </c>
      <c r="P849" s="113">
        <f t="shared" si="476"/>
        <v>1245.43092626</v>
      </c>
      <c r="Q849" s="11">
        <f t="shared" si="488"/>
        <v>0</v>
      </c>
      <c r="R849" s="30">
        <f t="shared" si="484"/>
        <v>0</v>
      </c>
      <c r="S849" s="8">
        <f t="shared" si="477"/>
        <v>0</v>
      </c>
      <c r="T849" s="122">
        <f t="shared" si="485"/>
        <v>0.13059999999999999</v>
      </c>
      <c r="U849" s="121">
        <f t="shared" si="467"/>
        <v>11</v>
      </c>
      <c r="V849" s="121">
        <v>252</v>
      </c>
      <c r="W849" s="120">
        <f t="shared" si="478"/>
        <v>1.0053724479999999</v>
      </c>
      <c r="X849" s="113">
        <f t="shared" si="465"/>
        <v>6.6910128799999997</v>
      </c>
      <c r="Y849" s="113">
        <f t="shared" si="479"/>
        <v>0</v>
      </c>
      <c r="Z849" s="125" t="str">
        <f t="shared" si="489"/>
        <v>A+J=</v>
      </c>
      <c r="AA849" s="118">
        <f t="shared" si="490"/>
        <v>45524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2">
        <f t="shared" si="480"/>
        <v>45511</v>
      </c>
      <c r="B850" s="113">
        <f t="shared" si="473"/>
        <v>1252.8571661800001</v>
      </c>
      <c r="C850" s="113">
        <f t="shared" si="486"/>
        <v>1116.6936172799999</v>
      </c>
      <c r="D850" s="114">
        <f t="shared" si="481"/>
        <v>6926.96</v>
      </c>
      <c r="E850" s="115">
        <f t="shared" si="469"/>
        <v>6941.51</v>
      </c>
      <c r="F850" s="116">
        <f t="shared" si="470"/>
        <v>45465</v>
      </c>
      <c r="G850" s="117">
        <f t="shared" si="474"/>
        <v>2.1004885259912065E-3</v>
      </c>
      <c r="H850" s="118">
        <f t="shared" si="487"/>
        <v>45524</v>
      </c>
      <c r="I850" s="118">
        <f t="shared" si="475"/>
        <v>45524</v>
      </c>
      <c r="J850" s="119">
        <f t="shared" si="482"/>
        <v>21</v>
      </c>
      <c r="K850" s="119">
        <f t="shared" si="471"/>
        <v>12</v>
      </c>
      <c r="L850" s="8">
        <f t="shared" si="483"/>
        <v>1.00119973</v>
      </c>
      <c r="M850" s="120">
        <f t="shared" si="472"/>
        <v>1.0046002700000001</v>
      </c>
      <c r="N850" s="120">
        <f t="shared" si="466"/>
        <v>1.114059233957577</v>
      </c>
      <c r="O850" s="113">
        <f t="shared" si="468"/>
        <v>1.1153957999999999</v>
      </c>
      <c r="P850" s="113">
        <f t="shared" si="476"/>
        <v>1245.5553706000001</v>
      </c>
      <c r="Q850" s="11">
        <f t="shared" si="488"/>
        <v>0</v>
      </c>
      <c r="R850" s="30">
        <f t="shared" si="484"/>
        <v>0</v>
      </c>
      <c r="S850" s="8">
        <f t="shared" si="477"/>
        <v>0</v>
      </c>
      <c r="T850" s="122">
        <f t="shared" si="485"/>
        <v>0.13059999999999999</v>
      </c>
      <c r="U850" s="121">
        <f t="shared" si="467"/>
        <v>12</v>
      </c>
      <c r="V850" s="121">
        <v>252</v>
      </c>
      <c r="W850" s="120">
        <f t="shared" si="478"/>
        <v>1.005862281</v>
      </c>
      <c r="X850" s="113">
        <f t="shared" si="465"/>
        <v>7.3017955800000003</v>
      </c>
      <c r="Y850" s="113">
        <f t="shared" si="479"/>
        <v>0</v>
      </c>
      <c r="Z850" s="125" t="str">
        <f t="shared" si="489"/>
        <v>A+J=</v>
      </c>
      <c r="AA850" s="118">
        <f t="shared" si="490"/>
        <v>45524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2">
        <f t="shared" si="480"/>
        <v>45512</v>
      </c>
      <c r="B851" s="113">
        <f t="shared" si="473"/>
        <v>1253.5928353199999</v>
      </c>
      <c r="C851" s="113">
        <f t="shared" si="486"/>
        <v>1116.6936172799999</v>
      </c>
      <c r="D851" s="114">
        <f t="shared" si="481"/>
        <v>6926.96</v>
      </c>
      <c r="E851" s="115">
        <f t="shared" si="469"/>
        <v>6941.51</v>
      </c>
      <c r="F851" s="116">
        <f t="shared" si="470"/>
        <v>45465</v>
      </c>
      <c r="G851" s="117">
        <f t="shared" si="474"/>
        <v>2.1004885259912065E-3</v>
      </c>
      <c r="H851" s="118">
        <f t="shared" si="487"/>
        <v>45524</v>
      </c>
      <c r="I851" s="118">
        <f t="shared" si="475"/>
        <v>45524</v>
      </c>
      <c r="J851" s="119">
        <f t="shared" si="482"/>
        <v>21</v>
      </c>
      <c r="K851" s="119">
        <f t="shared" si="471"/>
        <v>13</v>
      </c>
      <c r="L851" s="8">
        <f t="shared" si="483"/>
        <v>1.0012997800000001</v>
      </c>
      <c r="M851" s="120">
        <f t="shared" si="472"/>
        <v>1.0046002700000001</v>
      </c>
      <c r="N851" s="120">
        <f t="shared" si="466"/>
        <v>1.114059233957577</v>
      </c>
      <c r="O851" s="113">
        <f t="shared" si="468"/>
        <v>1.11550726</v>
      </c>
      <c r="P851" s="113">
        <f t="shared" si="476"/>
        <v>1245.67983727</v>
      </c>
      <c r="Q851" s="11">
        <f t="shared" si="488"/>
        <v>0</v>
      </c>
      <c r="R851" s="30">
        <f t="shared" si="484"/>
        <v>0</v>
      </c>
      <c r="S851" s="8">
        <f t="shared" si="477"/>
        <v>0</v>
      </c>
      <c r="T851" s="122">
        <f t="shared" si="485"/>
        <v>0.13059999999999999</v>
      </c>
      <c r="U851" s="121">
        <f t="shared" si="467"/>
        <v>13</v>
      </c>
      <c r="V851" s="121">
        <v>252</v>
      </c>
      <c r="W851" s="120">
        <f t="shared" si="478"/>
        <v>1.006352353</v>
      </c>
      <c r="X851" s="113">
        <f t="shared" si="465"/>
        <v>7.9129980499999997</v>
      </c>
      <c r="Y851" s="113">
        <f t="shared" si="479"/>
        <v>0</v>
      </c>
      <c r="Z851" s="125" t="str">
        <f t="shared" si="489"/>
        <v>A+J=</v>
      </c>
      <c r="AA851" s="118">
        <f t="shared" si="490"/>
        <v>45524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2">
        <f t="shared" si="480"/>
        <v>45513</v>
      </c>
      <c r="B852" s="113">
        <f t="shared" si="473"/>
        <v>1254.3289241999998</v>
      </c>
      <c r="C852" s="113">
        <f t="shared" si="486"/>
        <v>1116.6936172799999</v>
      </c>
      <c r="D852" s="114">
        <f t="shared" si="481"/>
        <v>6926.96</v>
      </c>
      <c r="E852" s="115">
        <f t="shared" si="469"/>
        <v>6941.51</v>
      </c>
      <c r="F852" s="116">
        <f t="shared" si="470"/>
        <v>45465</v>
      </c>
      <c r="G852" s="117">
        <f t="shared" si="474"/>
        <v>2.1004885259912065E-3</v>
      </c>
      <c r="H852" s="118">
        <f t="shared" si="487"/>
        <v>45524</v>
      </c>
      <c r="I852" s="118">
        <f t="shared" si="475"/>
        <v>45524</v>
      </c>
      <c r="J852" s="119">
        <f t="shared" si="482"/>
        <v>21</v>
      </c>
      <c r="K852" s="119">
        <f t="shared" si="471"/>
        <v>14</v>
      </c>
      <c r="L852" s="8">
        <f t="shared" si="483"/>
        <v>1.00139983</v>
      </c>
      <c r="M852" s="120">
        <f t="shared" si="472"/>
        <v>1.0046002700000001</v>
      </c>
      <c r="N852" s="120">
        <f t="shared" si="466"/>
        <v>1.114059233957577</v>
      </c>
      <c r="O852" s="113">
        <f t="shared" si="468"/>
        <v>1.1156187200000001</v>
      </c>
      <c r="P852" s="113">
        <f t="shared" si="476"/>
        <v>1245.80430394</v>
      </c>
      <c r="Q852" s="11">
        <f t="shared" si="488"/>
        <v>0</v>
      </c>
      <c r="R852" s="30">
        <f t="shared" si="484"/>
        <v>0</v>
      </c>
      <c r="S852" s="8">
        <f t="shared" si="477"/>
        <v>0</v>
      </c>
      <c r="T852" s="122">
        <f t="shared" si="485"/>
        <v>0.13059999999999999</v>
      </c>
      <c r="U852" s="121">
        <f t="shared" si="467"/>
        <v>14</v>
      </c>
      <c r="V852" s="121">
        <v>252</v>
      </c>
      <c r="W852" s="120">
        <f t="shared" si="478"/>
        <v>1.0068426640000001</v>
      </c>
      <c r="X852" s="113">
        <f t="shared" si="465"/>
        <v>8.5246202600000007</v>
      </c>
      <c r="Y852" s="113">
        <f t="shared" si="479"/>
        <v>0</v>
      </c>
      <c r="Z852" s="125" t="str">
        <f t="shared" si="489"/>
        <v>A+J=</v>
      </c>
      <c r="AA852" s="118">
        <f t="shared" si="490"/>
        <v>45524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2">
        <f t="shared" si="480"/>
        <v>45514</v>
      </c>
      <c r="B853" s="113">
        <f t="shared" si="473"/>
        <v>1255.0654541599999</v>
      </c>
      <c r="C853" s="113">
        <f t="shared" si="486"/>
        <v>1116.6936172799999</v>
      </c>
      <c r="D853" s="114">
        <f t="shared" si="481"/>
        <v>6926.96</v>
      </c>
      <c r="E853" s="115">
        <f t="shared" si="469"/>
        <v>6941.51</v>
      </c>
      <c r="F853" s="116">
        <f t="shared" si="470"/>
        <v>45465</v>
      </c>
      <c r="G853" s="117">
        <f t="shared" si="474"/>
        <v>2.1004885259912065E-3</v>
      </c>
      <c r="H853" s="118">
        <f t="shared" si="487"/>
        <v>45524</v>
      </c>
      <c r="I853" s="118">
        <f t="shared" si="475"/>
        <v>45524</v>
      </c>
      <c r="J853" s="119">
        <f t="shared" si="482"/>
        <v>21</v>
      </c>
      <c r="K853" s="119">
        <f t="shared" si="471"/>
        <v>15</v>
      </c>
      <c r="L853" s="8">
        <f t="shared" si="483"/>
        <v>1.0014998900000001</v>
      </c>
      <c r="M853" s="120">
        <f t="shared" si="472"/>
        <v>1.0046002700000001</v>
      </c>
      <c r="N853" s="120">
        <f t="shared" si="466"/>
        <v>1.114059233957577</v>
      </c>
      <c r="O853" s="113">
        <f t="shared" si="468"/>
        <v>1.1157302</v>
      </c>
      <c r="P853" s="113">
        <f t="shared" si="476"/>
        <v>1245.92879294</v>
      </c>
      <c r="Q853" s="11">
        <f t="shared" si="488"/>
        <v>0</v>
      </c>
      <c r="R853" s="30">
        <f t="shared" si="484"/>
        <v>0</v>
      </c>
      <c r="S853" s="8">
        <f t="shared" si="477"/>
        <v>0</v>
      </c>
      <c r="T853" s="122">
        <f t="shared" si="485"/>
        <v>0.13059999999999999</v>
      </c>
      <c r="U853" s="121">
        <f t="shared" si="467"/>
        <v>15</v>
      </c>
      <c r="V853" s="121">
        <v>252</v>
      </c>
      <c r="W853" s="120">
        <f t="shared" si="478"/>
        <v>1.0073332129999999</v>
      </c>
      <c r="X853" s="113">
        <f t="shared" si="465"/>
        <v>9.1366612200000006</v>
      </c>
      <c r="Y853" s="113">
        <f t="shared" si="479"/>
        <v>0</v>
      </c>
      <c r="Z853" s="125" t="str">
        <f t="shared" si="489"/>
        <v>A+J=</v>
      </c>
      <c r="AA853" s="118">
        <f t="shared" si="490"/>
        <v>45524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2">
        <f t="shared" si="480"/>
        <v>45515</v>
      </c>
      <c r="B854" s="113">
        <f t="shared" si="473"/>
        <v>1255.0654541599999</v>
      </c>
      <c r="C854" s="113">
        <f t="shared" si="486"/>
        <v>1116.6936172799999</v>
      </c>
      <c r="D854" s="114">
        <f t="shared" si="481"/>
        <v>6926.96</v>
      </c>
      <c r="E854" s="115">
        <f t="shared" si="469"/>
        <v>6941.51</v>
      </c>
      <c r="F854" s="116">
        <f t="shared" si="470"/>
        <v>45465</v>
      </c>
      <c r="G854" s="117">
        <f t="shared" si="474"/>
        <v>2.1004885259912065E-3</v>
      </c>
      <c r="H854" s="118">
        <f t="shared" si="487"/>
        <v>45524</v>
      </c>
      <c r="I854" s="118">
        <f t="shared" si="475"/>
        <v>45524</v>
      </c>
      <c r="J854" s="119">
        <f t="shared" si="482"/>
        <v>21</v>
      </c>
      <c r="K854" s="119">
        <f t="shared" si="471"/>
        <v>15</v>
      </c>
      <c r="L854" s="8">
        <f t="shared" si="483"/>
        <v>1.0014998900000001</v>
      </c>
      <c r="M854" s="120">
        <f t="shared" si="472"/>
        <v>1.0046002700000001</v>
      </c>
      <c r="N854" s="120">
        <f t="shared" si="466"/>
        <v>1.114059233957577</v>
      </c>
      <c r="O854" s="113">
        <f t="shared" si="468"/>
        <v>1.1157302</v>
      </c>
      <c r="P854" s="113">
        <f t="shared" si="476"/>
        <v>1245.92879294</v>
      </c>
      <c r="Q854" s="11">
        <f t="shared" si="488"/>
        <v>0</v>
      </c>
      <c r="R854" s="30">
        <f t="shared" si="484"/>
        <v>0</v>
      </c>
      <c r="S854" s="8">
        <f t="shared" si="477"/>
        <v>0</v>
      </c>
      <c r="T854" s="122">
        <f t="shared" si="485"/>
        <v>0.13059999999999999</v>
      </c>
      <c r="U854" s="121">
        <f t="shared" si="467"/>
        <v>15</v>
      </c>
      <c r="V854" s="121">
        <v>252</v>
      </c>
      <c r="W854" s="120">
        <f t="shared" si="478"/>
        <v>1.0073332129999999</v>
      </c>
      <c r="X854" s="113">
        <f t="shared" si="465"/>
        <v>9.1366612200000006</v>
      </c>
      <c r="Y854" s="113">
        <f t="shared" si="479"/>
        <v>0</v>
      </c>
      <c r="Z854" s="125" t="str">
        <f t="shared" si="489"/>
        <v>A+J=</v>
      </c>
      <c r="AA854" s="118">
        <f t="shared" si="490"/>
        <v>45524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2">
        <f t="shared" si="480"/>
        <v>45516</v>
      </c>
      <c r="B855" s="113">
        <f t="shared" si="473"/>
        <v>1255.0654541599999</v>
      </c>
      <c r="C855" s="113">
        <f t="shared" si="486"/>
        <v>1116.6936172799999</v>
      </c>
      <c r="D855" s="114">
        <f t="shared" si="481"/>
        <v>6926.96</v>
      </c>
      <c r="E855" s="115">
        <f t="shared" si="469"/>
        <v>6941.51</v>
      </c>
      <c r="F855" s="116">
        <f t="shared" si="470"/>
        <v>45465</v>
      </c>
      <c r="G855" s="117">
        <f t="shared" si="474"/>
        <v>2.1004885259912065E-3</v>
      </c>
      <c r="H855" s="118">
        <f t="shared" si="487"/>
        <v>45524</v>
      </c>
      <c r="I855" s="118">
        <f t="shared" si="475"/>
        <v>45524</v>
      </c>
      <c r="J855" s="119">
        <f t="shared" si="482"/>
        <v>21</v>
      </c>
      <c r="K855" s="119">
        <f t="shared" si="471"/>
        <v>15</v>
      </c>
      <c r="L855" s="8">
        <f t="shared" si="483"/>
        <v>1.0014998900000001</v>
      </c>
      <c r="M855" s="120">
        <f t="shared" si="472"/>
        <v>1.0046002700000001</v>
      </c>
      <c r="N855" s="120">
        <f t="shared" si="466"/>
        <v>1.114059233957577</v>
      </c>
      <c r="O855" s="113">
        <f t="shared" si="468"/>
        <v>1.1157302</v>
      </c>
      <c r="P855" s="113">
        <f t="shared" si="476"/>
        <v>1245.92879294</v>
      </c>
      <c r="Q855" s="11">
        <f t="shared" si="488"/>
        <v>0</v>
      </c>
      <c r="R855" s="30">
        <f t="shared" si="484"/>
        <v>0</v>
      </c>
      <c r="S855" s="8">
        <f t="shared" si="477"/>
        <v>0</v>
      </c>
      <c r="T855" s="122">
        <f t="shared" si="485"/>
        <v>0.13059999999999999</v>
      </c>
      <c r="U855" s="121">
        <f t="shared" si="467"/>
        <v>15</v>
      </c>
      <c r="V855" s="121">
        <v>252</v>
      </c>
      <c r="W855" s="120">
        <f t="shared" si="478"/>
        <v>1.0073332129999999</v>
      </c>
      <c r="X855" s="113">
        <f t="shared" si="465"/>
        <v>9.1366612200000006</v>
      </c>
      <c r="Y855" s="113">
        <f t="shared" si="479"/>
        <v>0</v>
      </c>
      <c r="Z855" s="125" t="str">
        <f t="shared" si="489"/>
        <v>A+J=</v>
      </c>
      <c r="AA855" s="118">
        <f t="shared" si="490"/>
        <v>45524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2">
        <f t="shared" si="480"/>
        <v>45517</v>
      </c>
      <c r="B856" s="113">
        <f t="shared" si="473"/>
        <v>1255.80241656</v>
      </c>
      <c r="C856" s="113">
        <f t="shared" si="486"/>
        <v>1116.6936172799999</v>
      </c>
      <c r="D856" s="114">
        <f t="shared" si="481"/>
        <v>6926.96</v>
      </c>
      <c r="E856" s="115">
        <f t="shared" si="469"/>
        <v>6941.51</v>
      </c>
      <c r="F856" s="116">
        <f t="shared" si="470"/>
        <v>45465</v>
      </c>
      <c r="G856" s="117">
        <f t="shared" si="474"/>
        <v>2.1004885259912065E-3</v>
      </c>
      <c r="H856" s="118">
        <f t="shared" si="487"/>
        <v>45524</v>
      </c>
      <c r="I856" s="118">
        <f t="shared" si="475"/>
        <v>45524</v>
      </c>
      <c r="J856" s="119">
        <f t="shared" si="482"/>
        <v>21</v>
      </c>
      <c r="K856" s="119">
        <f t="shared" si="471"/>
        <v>16</v>
      </c>
      <c r="L856" s="8">
        <f t="shared" si="483"/>
        <v>1.00159997</v>
      </c>
      <c r="M856" s="120">
        <f t="shared" si="472"/>
        <v>1.0046002700000001</v>
      </c>
      <c r="N856" s="120">
        <f t="shared" si="466"/>
        <v>1.114059233957577</v>
      </c>
      <c r="O856" s="113">
        <f t="shared" si="468"/>
        <v>1.1158416900000001</v>
      </c>
      <c r="P856" s="113">
        <f t="shared" si="476"/>
        <v>1246.0532931099999</v>
      </c>
      <c r="Q856" s="11">
        <f t="shared" si="488"/>
        <v>0</v>
      </c>
      <c r="R856" s="30">
        <f t="shared" si="484"/>
        <v>0</v>
      </c>
      <c r="S856" s="8">
        <f t="shared" si="477"/>
        <v>0</v>
      </c>
      <c r="T856" s="122">
        <f t="shared" si="485"/>
        <v>0.13059999999999999</v>
      </c>
      <c r="U856" s="121">
        <f t="shared" si="467"/>
        <v>16</v>
      </c>
      <c r="V856" s="121">
        <v>252</v>
      </c>
      <c r="W856" s="120">
        <f t="shared" si="478"/>
        <v>1.007824002</v>
      </c>
      <c r="X856" s="113">
        <f t="shared" si="465"/>
        <v>9.7491234500000008</v>
      </c>
      <c r="Y856" s="113">
        <f t="shared" si="479"/>
        <v>0</v>
      </c>
      <c r="Z856" s="125" t="str">
        <f t="shared" si="489"/>
        <v>A+J=</v>
      </c>
      <c r="AA856" s="118">
        <f t="shared" si="490"/>
        <v>45524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2">
        <f t="shared" si="480"/>
        <v>45518</v>
      </c>
      <c r="B857" s="113">
        <f t="shared" si="473"/>
        <v>1256.5398102699999</v>
      </c>
      <c r="C857" s="113">
        <f t="shared" si="486"/>
        <v>1116.6936172799999</v>
      </c>
      <c r="D857" s="114">
        <f t="shared" si="481"/>
        <v>6926.96</v>
      </c>
      <c r="E857" s="115">
        <f t="shared" si="469"/>
        <v>6941.51</v>
      </c>
      <c r="F857" s="116">
        <f t="shared" si="470"/>
        <v>45465</v>
      </c>
      <c r="G857" s="117">
        <f t="shared" si="474"/>
        <v>2.1004885259912065E-3</v>
      </c>
      <c r="H857" s="118">
        <f t="shared" si="487"/>
        <v>45524</v>
      </c>
      <c r="I857" s="118">
        <f t="shared" si="475"/>
        <v>45524</v>
      </c>
      <c r="J857" s="119">
        <f t="shared" si="482"/>
        <v>21</v>
      </c>
      <c r="K857" s="119">
        <f t="shared" si="471"/>
        <v>17</v>
      </c>
      <c r="L857" s="8">
        <f t="shared" si="483"/>
        <v>1.00170005</v>
      </c>
      <c r="M857" s="120">
        <f t="shared" si="472"/>
        <v>1.0046002700000001</v>
      </c>
      <c r="N857" s="120">
        <f t="shared" si="466"/>
        <v>1.114059233957577</v>
      </c>
      <c r="O857" s="113">
        <f t="shared" si="468"/>
        <v>1.1159531899999999</v>
      </c>
      <c r="P857" s="113">
        <f t="shared" si="476"/>
        <v>1246.1778044499999</v>
      </c>
      <c r="Q857" s="11">
        <f t="shared" si="488"/>
        <v>0</v>
      </c>
      <c r="R857" s="30">
        <f t="shared" si="484"/>
        <v>0</v>
      </c>
      <c r="S857" s="8">
        <f t="shared" si="477"/>
        <v>0</v>
      </c>
      <c r="T857" s="122">
        <f t="shared" si="485"/>
        <v>0.13059999999999999</v>
      </c>
      <c r="U857" s="121">
        <f t="shared" si="467"/>
        <v>17</v>
      </c>
      <c r="V857" s="121">
        <v>252</v>
      </c>
      <c r="W857" s="120">
        <f t="shared" si="478"/>
        <v>1.0083150299999999</v>
      </c>
      <c r="X857" s="113">
        <f t="shared" si="465"/>
        <v>10.36200582</v>
      </c>
      <c r="Y857" s="113">
        <f t="shared" si="479"/>
        <v>0</v>
      </c>
      <c r="Z857" s="125" t="str">
        <f t="shared" si="489"/>
        <v>A+J=</v>
      </c>
      <c r="AA857" s="118">
        <f t="shared" si="490"/>
        <v>45524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2">
        <f t="shared" si="480"/>
        <v>45519</v>
      </c>
      <c r="B858" s="113">
        <f t="shared" si="473"/>
        <v>1257.27762413</v>
      </c>
      <c r="C858" s="113">
        <f t="shared" si="486"/>
        <v>1116.6936172799999</v>
      </c>
      <c r="D858" s="114">
        <f t="shared" si="481"/>
        <v>6926.96</v>
      </c>
      <c r="E858" s="115">
        <f t="shared" si="469"/>
        <v>6941.51</v>
      </c>
      <c r="F858" s="116">
        <f t="shared" si="470"/>
        <v>45465</v>
      </c>
      <c r="G858" s="117">
        <f t="shared" si="474"/>
        <v>2.1004885259912065E-3</v>
      </c>
      <c r="H858" s="118">
        <f t="shared" si="487"/>
        <v>45524</v>
      </c>
      <c r="I858" s="118">
        <f t="shared" si="475"/>
        <v>45524</v>
      </c>
      <c r="J858" s="119">
        <f t="shared" si="482"/>
        <v>21</v>
      </c>
      <c r="K858" s="119">
        <f t="shared" si="471"/>
        <v>18</v>
      </c>
      <c r="L858" s="8">
        <f t="shared" si="483"/>
        <v>1.0018001400000001</v>
      </c>
      <c r="M858" s="120">
        <f t="shared" si="472"/>
        <v>1.0046002700000001</v>
      </c>
      <c r="N858" s="120">
        <f t="shared" si="466"/>
        <v>1.114059233957577</v>
      </c>
      <c r="O858" s="113">
        <f t="shared" si="468"/>
        <v>1.11606469</v>
      </c>
      <c r="P858" s="113">
        <f t="shared" si="476"/>
        <v>1246.30231579</v>
      </c>
      <c r="Q858" s="11">
        <f t="shared" si="488"/>
        <v>0</v>
      </c>
      <c r="R858" s="30">
        <f t="shared" si="484"/>
        <v>0</v>
      </c>
      <c r="S858" s="8">
        <f t="shared" si="477"/>
        <v>0</v>
      </c>
      <c r="T858" s="122">
        <f t="shared" si="485"/>
        <v>0.13059999999999999</v>
      </c>
      <c r="U858" s="121">
        <f t="shared" si="467"/>
        <v>18</v>
      </c>
      <c r="V858" s="121">
        <v>252</v>
      </c>
      <c r="W858" s="120">
        <f t="shared" si="478"/>
        <v>1.008806297</v>
      </c>
      <c r="X858" s="113">
        <f t="shared" si="465"/>
        <v>10.97530834</v>
      </c>
      <c r="Y858" s="113">
        <f t="shared" si="479"/>
        <v>0</v>
      </c>
      <c r="Z858" s="125" t="str">
        <f t="shared" si="489"/>
        <v>A+J=</v>
      </c>
      <c r="AA858" s="118">
        <f t="shared" si="490"/>
        <v>45524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2">
        <f t="shared" si="480"/>
        <v>45520</v>
      </c>
      <c r="B859" s="113">
        <f t="shared" si="473"/>
        <v>1258.01589203</v>
      </c>
      <c r="C859" s="113">
        <f t="shared" si="486"/>
        <v>1116.6936172799999</v>
      </c>
      <c r="D859" s="114">
        <f t="shared" si="481"/>
        <v>6926.96</v>
      </c>
      <c r="E859" s="115">
        <f t="shared" si="469"/>
        <v>6941.51</v>
      </c>
      <c r="F859" s="116">
        <f t="shared" si="470"/>
        <v>45465</v>
      </c>
      <c r="G859" s="117">
        <f t="shared" si="474"/>
        <v>2.1004885259912065E-3</v>
      </c>
      <c r="H859" s="118">
        <f t="shared" si="487"/>
        <v>45524</v>
      </c>
      <c r="I859" s="118">
        <f t="shared" si="475"/>
        <v>45524</v>
      </c>
      <c r="J859" s="119">
        <f t="shared" si="482"/>
        <v>21</v>
      </c>
      <c r="K859" s="119">
        <f t="shared" si="471"/>
        <v>19</v>
      </c>
      <c r="L859" s="8">
        <f t="shared" si="483"/>
        <v>1.00190025</v>
      </c>
      <c r="M859" s="120">
        <f t="shared" si="472"/>
        <v>1.0046002700000001</v>
      </c>
      <c r="N859" s="120">
        <f t="shared" si="466"/>
        <v>1.114059233957577</v>
      </c>
      <c r="O859" s="113">
        <f t="shared" si="468"/>
        <v>1.1161762200000001</v>
      </c>
      <c r="P859" s="113">
        <f t="shared" si="476"/>
        <v>1246.42686063</v>
      </c>
      <c r="Q859" s="11">
        <f t="shared" si="488"/>
        <v>0</v>
      </c>
      <c r="R859" s="30">
        <f t="shared" si="484"/>
        <v>0</v>
      </c>
      <c r="S859" s="8">
        <f t="shared" si="477"/>
        <v>0</v>
      </c>
      <c r="T859" s="122">
        <f t="shared" si="485"/>
        <v>0.13059999999999999</v>
      </c>
      <c r="U859" s="121">
        <f t="shared" si="467"/>
        <v>19</v>
      </c>
      <c r="V859" s="121">
        <v>252</v>
      </c>
      <c r="W859" s="120">
        <f t="shared" si="478"/>
        <v>1.0092978029999999</v>
      </c>
      <c r="X859" s="113">
        <f t="shared" si="465"/>
        <v>11.5890314</v>
      </c>
      <c r="Y859" s="113">
        <f t="shared" si="479"/>
        <v>0</v>
      </c>
      <c r="Z859" s="125" t="str">
        <f t="shared" si="489"/>
        <v>A+J=</v>
      </c>
      <c r="AA859" s="118">
        <f t="shared" si="490"/>
        <v>45524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2">
        <f t="shared" si="480"/>
        <v>45521</v>
      </c>
      <c r="B860" s="113">
        <f t="shared" si="473"/>
        <v>1258.75458153</v>
      </c>
      <c r="C860" s="113">
        <f t="shared" si="486"/>
        <v>1116.6936172799999</v>
      </c>
      <c r="D860" s="114">
        <f t="shared" si="481"/>
        <v>6926.96</v>
      </c>
      <c r="E860" s="115">
        <f t="shared" si="469"/>
        <v>6941.51</v>
      </c>
      <c r="F860" s="116">
        <f t="shared" si="470"/>
        <v>45465</v>
      </c>
      <c r="G860" s="117">
        <f t="shared" si="474"/>
        <v>2.1004885259912065E-3</v>
      </c>
      <c r="H860" s="118">
        <f t="shared" si="487"/>
        <v>45524</v>
      </c>
      <c r="I860" s="118">
        <f t="shared" si="475"/>
        <v>45524</v>
      </c>
      <c r="J860" s="119">
        <f t="shared" si="482"/>
        <v>21</v>
      </c>
      <c r="K860" s="119">
        <f t="shared" si="471"/>
        <v>20</v>
      </c>
      <c r="L860" s="8">
        <f t="shared" si="483"/>
        <v>1.00200036</v>
      </c>
      <c r="M860" s="120">
        <f t="shared" si="472"/>
        <v>1.0046002700000001</v>
      </c>
      <c r="N860" s="120">
        <f t="shared" si="466"/>
        <v>1.114059233957577</v>
      </c>
      <c r="O860" s="113">
        <f t="shared" si="468"/>
        <v>1.1162877499999999</v>
      </c>
      <c r="P860" s="113">
        <f t="shared" si="476"/>
        <v>1246.55140547</v>
      </c>
      <c r="Q860" s="11">
        <f t="shared" si="488"/>
        <v>0</v>
      </c>
      <c r="R860" s="30">
        <f t="shared" si="484"/>
        <v>0</v>
      </c>
      <c r="S860" s="8">
        <f t="shared" si="477"/>
        <v>0</v>
      </c>
      <c r="T860" s="122">
        <f t="shared" si="485"/>
        <v>0.13059999999999999</v>
      </c>
      <c r="U860" s="121">
        <f t="shared" si="467"/>
        <v>20</v>
      </c>
      <c r="V860" s="121">
        <v>252</v>
      </c>
      <c r="W860" s="120">
        <f t="shared" si="478"/>
        <v>1.009789549</v>
      </c>
      <c r="X860" s="113">
        <f t="shared" si="465"/>
        <v>12.203176060000001</v>
      </c>
      <c r="Y860" s="113">
        <f t="shared" si="479"/>
        <v>0</v>
      </c>
      <c r="Z860" s="125" t="str">
        <f t="shared" si="489"/>
        <v>A+J=</v>
      </c>
      <c r="AA860" s="118">
        <f t="shared" si="490"/>
        <v>45524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2">
        <f t="shared" si="480"/>
        <v>45522</v>
      </c>
      <c r="B861" s="113">
        <f t="shared" si="473"/>
        <v>1258.75458153</v>
      </c>
      <c r="C861" s="113">
        <f t="shared" si="486"/>
        <v>1116.6936172799999</v>
      </c>
      <c r="D861" s="114">
        <f t="shared" si="481"/>
        <v>6926.96</v>
      </c>
      <c r="E861" s="115">
        <f t="shared" si="469"/>
        <v>6941.51</v>
      </c>
      <c r="F861" s="116">
        <f t="shared" si="470"/>
        <v>45465</v>
      </c>
      <c r="G861" s="117">
        <f t="shared" si="474"/>
        <v>2.1004885259912065E-3</v>
      </c>
      <c r="H861" s="118">
        <f t="shared" si="487"/>
        <v>45524</v>
      </c>
      <c r="I861" s="118">
        <f t="shared" si="475"/>
        <v>45524</v>
      </c>
      <c r="J861" s="119">
        <f t="shared" si="482"/>
        <v>21</v>
      </c>
      <c r="K861" s="119">
        <f t="shared" si="471"/>
        <v>20</v>
      </c>
      <c r="L861" s="8">
        <f t="shared" si="483"/>
        <v>1.00200036</v>
      </c>
      <c r="M861" s="120">
        <f t="shared" si="472"/>
        <v>1.0046002700000001</v>
      </c>
      <c r="N861" s="120">
        <f t="shared" si="466"/>
        <v>1.114059233957577</v>
      </c>
      <c r="O861" s="113">
        <f t="shared" si="468"/>
        <v>1.1162877499999999</v>
      </c>
      <c r="P861" s="113">
        <f t="shared" si="476"/>
        <v>1246.55140547</v>
      </c>
      <c r="Q861" s="11">
        <f t="shared" si="488"/>
        <v>0</v>
      </c>
      <c r="R861" s="30">
        <f t="shared" si="484"/>
        <v>0</v>
      </c>
      <c r="S861" s="8">
        <f t="shared" si="477"/>
        <v>0</v>
      </c>
      <c r="T861" s="122">
        <f t="shared" si="485"/>
        <v>0.13059999999999999</v>
      </c>
      <c r="U861" s="121">
        <f t="shared" si="467"/>
        <v>20</v>
      </c>
      <c r="V861" s="121">
        <v>252</v>
      </c>
      <c r="W861" s="120">
        <f t="shared" si="478"/>
        <v>1.009789549</v>
      </c>
      <c r="X861" s="113">
        <f t="shared" si="465"/>
        <v>12.203176060000001</v>
      </c>
      <c r="Y861" s="113">
        <f t="shared" si="479"/>
        <v>0</v>
      </c>
      <c r="Z861" s="125" t="str">
        <f t="shared" si="489"/>
        <v>A+J=</v>
      </c>
      <c r="AA861" s="118">
        <f t="shared" si="490"/>
        <v>45524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2">
        <f t="shared" si="480"/>
        <v>45523</v>
      </c>
      <c r="B862" s="113">
        <f t="shared" si="473"/>
        <v>1258.75458153</v>
      </c>
      <c r="C862" s="113">
        <f t="shared" si="486"/>
        <v>1116.6936172799999</v>
      </c>
      <c r="D862" s="114">
        <f t="shared" si="481"/>
        <v>6926.96</v>
      </c>
      <c r="E862" s="115">
        <f t="shared" si="469"/>
        <v>6941.51</v>
      </c>
      <c r="F862" s="116">
        <f t="shared" si="470"/>
        <v>45465</v>
      </c>
      <c r="G862" s="117">
        <f t="shared" si="474"/>
        <v>2.1004885259912065E-3</v>
      </c>
      <c r="H862" s="118">
        <f t="shared" si="487"/>
        <v>45524</v>
      </c>
      <c r="I862" s="118">
        <f t="shared" si="475"/>
        <v>45524</v>
      </c>
      <c r="J862" s="119">
        <f t="shared" si="482"/>
        <v>21</v>
      </c>
      <c r="K862" s="119">
        <f t="shared" si="471"/>
        <v>20</v>
      </c>
      <c r="L862" s="8">
        <f t="shared" si="483"/>
        <v>1.00200036</v>
      </c>
      <c r="M862" s="120">
        <f t="shared" si="472"/>
        <v>1.0046002700000001</v>
      </c>
      <c r="N862" s="120">
        <f t="shared" si="466"/>
        <v>1.114059233957577</v>
      </c>
      <c r="O862" s="113">
        <f t="shared" si="468"/>
        <v>1.1162877499999999</v>
      </c>
      <c r="P862" s="113">
        <f t="shared" si="476"/>
        <v>1246.55140547</v>
      </c>
      <c r="Q862" s="11">
        <f t="shared" si="488"/>
        <v>0</v>
      </c>
      <c r="R862" s="30">
        <f t="shared" si="484"/>
        <v>0</v>
      </c>
      <c r="S862" s="8">
        <f t="shared" si="477"/>
        <v>0</v>
      </c>
      <c r="T862" s="122">
        <f t="shared" si="485"/>
        <v>0.13059999999999999</v>
      </c>
      <c r="U862" s="121">
        <f t="shared" si="467"/>
        <v>20</v>
      </c>
      <c r="V862" s="121">
        <v>252</v>
      </c>
      <c r="W862" s="120">
        <f t="shared" si="478"/>
        <v>1.009789549</v>
      </c>
      <c r="X862" s="113">
        <f t="shared" ref="X862:X925" si="491">TRUNC((P862*(W862-1)),8)</f>
        <v>12.203176060000001</v>
      </c>
      <c r="Y862" s="113">
        <f t="shared" si="479"/>
        <v>0</v>
      </c>
      <c r="Z862" s="125" t="str">
        <f t="shared" si="489"/>
        <v>A+J=</v>
      </c>
      <c r="AA862" s="118">
        <f t="shared" si="490"/>
        <v>45524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2">
        <f t="shared" si="480"/>
        <v>45524</v>
      </c>
      <c r="B863" s="113">
        <f t="shared" si="473"/>
        <v>1259.49370275</v>
      </c>
      <c r="C863" s="113">
        <f t="shared" si="486"/>
        <v>1116.6936172799999</v>
      </c>
      <c r="D863" s="114">
        <f t="shared" si="481"/>
        <v>6926.96</v>
      </c>
      <c r="E863" s="115">
        <f t="shared" si="469"/>
        <v>6941.51</v>
      </c>
      <c r="F863" s="116">
        <f t="shared" si="470"/>
        <v>45465</v>
      </c>
      <c r="G863" s="117">
        <f t="shared" si="474"/>
        <v>2.1004885259912065E-3</v>
      </c>
      <c r="H863" s="118">
        <f t="shared" si="487"/>
        <v>45555</v>
      </c>
      <c r="I863" s="118">
        <f t="shared" si="475"/>
        <v>45524</v>
      </c>
      <c r="J863" s="119">
        <f t="shared" si="482"/>
        <v>21</v>
      </c>
      <c r="K863" s="119">
        <f t="shared" si="471"/>
        <v>21</v>
      </c>
      <c r="L863" s="8">
        <f t="shared" si="483"/>
        <v>1.00210048</v>
      </c>
      <c r="M863" s="120">
        <f t="shared" si="472"/>
        <v>1.0046002700000001</v>
      </c>
      <c r="N863" s="120">
        <f t="shared" ref="N863:N926" si="492">IF(I863&gt;I862,N862*M863,N862)</f>
        <v>1.114059233957577</v>
      </c>
      <c r="O863" s="113">
        <f t="shared" si="468"/>
        <v>1.1163992899999999</v>
      </c>
      <c r="P863" s="113">
        <f t="shared" si="476"/>
        <v>1246.6759614699999</v>
      </c>
      <c r="Q863" s="11">
        <f t="shared" si="488"/>
        <v>28</v>
      </c>
      <c r="R863" s="30">
        <f t="shared" si="484"/>
        <v>0</v>
      </c>
      <c r="S863" s="8">
        <f t="shared" si="477"/>
        <v>0</v>
      </c>
      <c r="T863" s="122">
        <f t="shared" si="485"/>
        <v>0.13059999999999999</v>
      </c>
      <c r="U863" s="121">
        <f t="shared" si="467"/>
        <v>21</v>
      </c>
      <c r="V863" s="121">
        <v>252</v>
      </c>
      <c r="W863" s="120">
        <f t="shared" si="478"/>
        <v>1.010281534</v>
      </c>
      <c r="X863" s="113">
        <f t="shared" si="491"/>
        <v>12.81774128</v>
      </c>
      <c r="Y863" s="113">
        <f t="shared" si="479"/>
        <v>12.81774128</v>
      </c>
      <c r="Z863" s="125" t="str">
        <f t="shared" si="489"/>
        <v>A+J=</v>
      </c>
      <c r="AA863" s="118">
        <f t="shared" si="490"/>
        <v>45524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2">
        <f t="shared" si="480"/>
        <v>45525</v>
      </c>
      <c r="B864" s="113">
        <f t="shared" si="473"/>
        <v>1247.4890789200001</v>
      </c>
      <c r="C864" s="113">
        <f t="shared" si="486"/>
        <v>1116.6936172799999</v>
      </c>
      <c r="D864" s="114">
        <f t="shared" si="481"/>
        <v>6941.51</v>
      </c>
      <c r="E864" s="115">
        <f t="shared" si="469"/>
        <v>6967.89</v>
      </c>
      <c r="F864" s="116">
        <f t="shared" si="470"/>
        <v>45493</v>
      </c>
      <c r="G864" s="117">
        <f t="shared" si="474"/>
        <v>3.8003258656977845E-3</v>
      </c>
      <c r="H864" s="118">
        <f t="shared" si="487"/>
        <v>45555</v>
      </c>
      <c r="I864" s="118">
        <f t="shared" si="475"/>
        <v>45555</v>
      </c>
      <c r="J864" s="119">
        <f t="shared" si="482"/>
        <v>23</v>
      </c>
      <c r="K864" s="119">
        <f t="shared" si="471"/>
        <v>1</v>
      </c>
      <c r="L864" s="8">
        <f t="shared" si="483"/>
        <v>1.00016493</v>
      </c>
      <c r="M864" s="120">
        <f t="shared" si="472"/>
        <v>1.00210048</v>
      </c>
      <c r="N864" s="120">
        <f t="shared" si="492"/>
        <v>1.1163992930973201</v>
      </c>
      <c r="O864" s="113">
        <f t="shared" si="468"/>
        <v>1.11658342</v>
      </c>
      <c r="P864" s="113">
        <f t="shared" si="476"/>
        <v>1246.8815782700001</v>
      </c>
      <c r="Q864" s="11">
        <f t="shared" si="488"/>
        <v>0</v>
      </c>
      <c r="R864" s="30">
        <f t="shared" si="484"/>
        <v>0</v>
      </c>
      <c r="S864" s="8">
        <f t="shared" si="477"/>
        <v>0</v>
      </c>
      <c r="T864" s="122">
        <f t="shared" si="485"/>
        <v>0.13059999999999999</v>
      </c>
      <c r="U864" s="121">
        <f t="shared" si="467"/>
        <v>1</v>
      </c>
      <c r="V864" s="121">
        <v>252</v>
      </c>
      <c r="W864" s="120">
        <f t="shared" si="478"/>
        <v>1.000487216</v>
      </c>
      <c r="X864" s="113">
        <f t="shared" si="491"/>
        <v>0.60750064999999998</v>
      </c>
      <c r="Y864" s="113">
        <f t="shared" si="479"/>
        <v>0</v>
      </c>
      <c r="Z864" s="125" t="str">
        <f t="shared" si="489"/>
        <v>A+J=</v>
      </c>
      <c r="AA864" s="118">
        <f t="shared" si="490"/>
        <v>45555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2">
        <f t="shared" si="480"/>
        <v>45526</v>
      </c>
      <c r="B865" s="113">
        <f t="shared" si="473"/>
        <v>1248.3027258299999</v>
      </c>
      <c r="C865" s="113">
        <f t="shared" si="486"/>
        <v>1116.6936172799999</v>
      </c>
      <c r="D865" s="114">
        <f t="shared" si="481"/>
        <v>6941.51</v>
      </c>
      <c r="E865" s="115">
        <f t="shared" si="469"/>
        <v>6967.89</v>
      </c>
      <c r="F865" s="116">
        <f t="shared" si="470"/>
        <v>45493</v>
      </c>
      <c r="G865" s="117">
        <f t="shared" si="474"/>
        <v>3.8003258656977845E-3</v>
      </c>
      <c r="H865" s="118">
        <f t="shared" si="487"/>
        <v>45555</v>
      </c>
      <c r="I865" s="118">
        <f t="shared" si="475"/>
        <v>45555</v>
      </c>
      <c r="J865" s="119">
        <f t="shared" si="482"/>
        <v>23</v>
      </c>
      <c r="K865" s="119">
        <f t="shared" si="471"/>
        <v>2</v>
      </c>
      <c r="L865" s="8">
        <f t="shared" si="483"/>
        <v>1.0003298899999999</v>
      </c>
      <c r="M865" s="120">
        <f t="shared" si="472"/>
        <v>1.00210048</v>
      </c>
      <c r="N865" s="120">
        <f t="shared" si="492"/>
        <v>1.1163992930973201</v>
      </c>
      <c r="O865" s="113">
        <f t="shared" si="468"/>
        <v>1.1167675800000001</v>
      </c>
      <c r="P865" s="113">
        <f t="shared" si="476"/>
        <v>1247.08722857</v>
      </c>
      <c r="Q865" s="11">
        <f t="shared" si="488"/>
        <v>0</v>
      </c>
      <c r="R865" s="30">
        <f t="shared" si="484"/>
        <v>0</v>
      </c>
      <c r="S865" s="8">
        <f t="shared" si="477"/>
        <v>0</v>
      </c>
      <c r="T865" s="122">
        <f t="shared" si="485"/>
        <v>0.13059999999999999</v>
      </c>
      <c r="U865" s="121">
        <f t="shared" si="467"/>
        <v>2</v>
      </c>
      <c r="V865" s="121">
        <v>252</v>
      </c>
      <c r="W865" s="120">
        <f t="shared" si="478"/>
        <v>1.0009746690000001</v>
      </c>
      <c r="X865" s="113">
        <f t="shared" si="491"/>
        <v>1.21549726</v>
      </c>
      <c r="Y865" s="113">
        <f t="shared" si="479"/>
        <v>0</v>
      </c>
      <c r="Z865" s="125" t="str">
        <f t="shared" si="489"/>
        <v>A+J=</v>
      </c>
      <c r="AA865" s="118">
        <f t="shared" si="490"/>
        <v>45555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2">
        <f t="shared" si="480"/>
        <v>45527</v>
      </c>
      <c r="B866" s="113">
        <f t="shared" si="473"/>
        <v>1249.1168911899999</v>
      </c>
      <c r="C866" s="113">
        <f t="shared" si="486"/>
        <v>1116.6936172799999</v>
      </c>
      <c r="D866" s="114">
        <f t="shared" si="481"/>
        <v>6941.51</v>
      </c>
      <c r="E866" s="115">
        <f t="shared" si="469"/>
        <v>6967.89</v>
      </c>
      <c r="F866" s="116">
        <f t="shared" si="470"/>
        <v>45493</v>
      </c>
      <c r="G866" s="117">
        <f t="shared" si="474"/>
        <v>3.8003258656977845E-3</v>
      </c>
      <c r="H866" s="118">
        <f t="shared" si="487"/>
        <v>45555</v>
      </c>
      <c r="I866" s="118">
        <f t="shared" si="475"/>
        <v>45555</v>
      </c>
      <c r="J866" s="119">
        <f t="shared" si="482"/>
        <v>23</v>
      </c>
      <c r="K866" s="119">
        <f t="shared" si="471"/>
        <v>3</v>
      </c>
      <c r="L866" s="8">
        <f t="shared" si="483"/>
        <v>1.00049487</v>
      </c>
      <c r="M866" s="120">
        <f t="shared" si="472"/>
        <v>1.00210048</v>
      </c>
      <c r="N866" s="120">
        <f t="shared" si="492"/>
        <v>1.1163992930973201</v>
      </c>
      <c r="O866" s="113">
        <f t="shared" si="468"/>
        <v>1.1169517600000001</v>
      </c>
      <c r="P866" s="113">
        <f t="shared" si="476"/>
        <v>1247.2929012</v>
      </c>
      <c r="Q866" s="11">
        <f t="shared" si="488"/>
        <v>0</v>
      </c>
      <c r="R866" s="30">
        <f t="shared" si="484"/>
        <v>0</v>
      </c>
      <c r="S866" s="8">
        <f t="shared" si="477"/>
        <v>0</v>
      </c>
      <c r="T866" s="122">
        <f t="shared" si="485"/>
        <v>0.13059999999999999</v>
      </c>
      <c r="U866" s="121">
        <f t="shared" si="467"/>
        <v>3</v>
      </c>
      <c r="V866" s="121">
        <v>252</v>
      </c>
      <c r="W866" s="120">
        <f t="shared" si="478"/>
        <v>1.001462359</v>
      </c>
      <c r="X866" s="113">
        <f t="shared" si="491"/>
        <v>1.8239899900000001</v>
      </c>
      <c r="Y866" s="113">
        <f t="shared" si="479"/>
        <v>0</v>
      </c>
      <c r="Z866" s="125" t="str">
        <f t="shared" si="489"/>
        <v>A+J=</v>
      </c>
      <c r="AA866" s="118">
        <f t="shared" si="490"/>
        <v>45555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2">
        <f t="shared" si="480"/>
        <v>45528</v>
      </c>
      <c r="B867" s="113">
        <f t="shared" si="473"/>
        <v>1249.93161126</v>
      </c>
      <c r="C867" s="113">
        <f t="shared" si="486"/>
        <v>1116.6936172799999</v>
      </c>
      <c r="D867" s="114">
        <f t="shared" si="481"/>
        <v>6941.51</v>
      </c>
      <c r="E867" s="115">
        <f t="shared" si="469"/>
        <v>6967.89</v>
      </c>
      <c r="F867" s="116">
        <f t="shared" si="470"/>
        <v>45493</v>
      </c>
      <c r="G867" s="117">
        <f t="shared" si="474"/>
        <v>3.8003258656977845E-3</v>
      </c>
      <c r="H867" s="118">
        <f t="shared" si="487"/>
        <v>45555</v>
      </c>
      <c r="I867" s="118">
        <f t="shared" si="475"/>
        <v>45555</v>
      </c>
      <c r="J867" s="119">
        <f t="shared" si="482"/>
        <v>23</v>
      </c>
      <c r="K867" s="119">
        <f t="shared" si="471"/>
        <v>4</v>
      </c>
      <c r="L867" s="8">
        <f t="shared" si="483"/>
        <v>1.0006598900000001</v>
      </c>
      <c r="M867" s="120">
        <f t="shared" si="472"/>
        <v>1.00210048</v>
      </c>
      <c r="N867" s="120">
        <f t="shared" si="492"/>
        <v>1.1163992930973201</v>
      </c>
      <c r="O867" s="113">
        <f t="shared" si="468"/>
        <v>1.11713599</v>
      </c>
      <c r="P867" s="113">
        <f t="shared" si="476"/>
        <v>1247.49862966</v>
      </c>
      <c r="Q867" s="11">
        <f t="shared" si="488"/>
        <v>0</v>
      </c>
      <c r="R867" s="30">
        <f t="shared" si="484"/>
        <v>0</v>
      </c>
      <c r="S867" s="8">
        <f t="shared" si="477"/>
        <v>0</v>
      </c>
      <c r="T867" s="122">
        <f t="shared" si="485"/>
        <v>0.13059999999999999</v>
      </c>
      <c r="U867" s="121">
        <f t="shared" si="467"/>
        <v>4</v>
      </c>
      <c r="V867" s="121">
        <v>252</v>
      </c>
      <c r="W867" s="120">
        <f t="shared" si="478"/>
        <v>1.001950288</v>
      </c>
      <c r="X867" s="113">
        <f t="shared" si="491"/>
        <v>2.4329816000000002</v>
      </c>
      <c r="Y867" s="113">
        <f t="shared" si="479"/>
        <v>0</v>
      </c>
      <c r="Z867" s="125" t="str">
        <f t="shared" si="489"/>
        <v>A+J=</v>
      </c>
      <c r="AA867" s="118">
        <f t="shared" si="490"/>
        <v>45555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2">
        <f t="shared" si="480"/>
        <v>45529</v>
      </c>
      <c r="B868" s="113">
        <f t="shared" si="473"/>
        <v>1249.93161126</v>
      </c>
      <c r="C868" s="113">
        <f t="shared" si="486"/>
        <v>1116.6936172799999</v>
      </c>
      <c r="D868" s="114">
        <f t="shared" si="481"/>
        <v>6941.51</v>
      </c>
      <c r="E868" s="115">
        <f t="shared" si="469"/>
        <v>6967.89</v>
      </c>
      <c r="F868" s="116">
        <f t="shared" si="470"/>
        <v>45493</v>
      </c>
      <c r="G868" s="117">
        <f t="shared" si="474"/>
        <v>3.8003258656977845E-3</v>
      </c>
      <c r="H868" s="118">
        <f t="shared" si="487"/>
        <v>45555</v>
      </c>
      <c r="I868" s="118">
        <f t="shared" si="475"/>
        <v>45555</v>
      </c>
      <c r="J868" s="119">
        <f t="shared" si="482"/>
        <v>23</v>
      </c>
      <c r="K868" s="119">
        <f t="shared" si="471"/>
        <v>4</v>
      </c>
      <c r="L868" s="8">
        <f t="shared" si="483"/>
        <v>1.0006598900000001</v>
      </c>
      <c r="M868" s="120">
        <f t="shared" si="472"/>
        <v>1.00210048</v>
      </c>
      <c r="N868" s="120">
        <f t="shared" si="492"/>
        <v>1.1163992930973201</v>
      </c>
      <c r="O868" s="113">
        <f t="shared" si="468"/>
        <v>1.11713599</v>
      </c>
      <c r="P868" s="113">
        <f t="shared" si="476"/>
        <v>1247.49862966</v>
      </c>
      <c r="Q868" s="11">
        <f t="shared" si="488"/>
        <v>0</v>
      </c>
      <c r="R868" s="30">
        <f t="shared" si="484"/>
        <v>0</v>
      </c>
      <c r="S868" s="8">
        <f t="shared" si="477"/>
        <v>0</v>
      </c>
      <c r="T868" s="122">
        <f t="shared" si="485"/>
        <v>0.13059999999999999</v>
      </c>
      <c r="U868" s="121">
        <f t="shared" si="467"/>
        <v>4</v>
      </c>
      <c r="V868" s="121">
        <v>252</v>
      </c>
      <c r="W868" s="120">
        <f t="shared" si="478"/>
        <v>1.001950288</v>
      </c>
      <c r="X868" s="113">
        <f t="shared" si="491"/>
        <v>2.4329816000000002</v>
      </c>
      <c r="Y868" s="113">
        <f t="shared" si="479"/>
        <v>0</v>
      </c>
      <c r="Z868" s="125" t="str">
        <f t="shared" si="489"/>
        <v>A+J=</v>
      </c>
      <c r="AA868" s="118">
        <f t="shared" si="490"/>
        <v>45555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2">
        <f t="shared" si="480"/>
        <v>45530</v>
      </c>
      <c r="B869" s="113">
        <f t="shared" si="473"/>
        <v>1249.93161126</v>
      </c>
      <c r="C869" s="113">
        <f t="shared" si="486"/>
        <v>1116.6936172799999</v>
      </c>
      <c r="D869" s="114">
        <f t="shared" si="481"/>
        <v>6941.51</v>
      </c>
      <c r="E869" s="115">
        <f t="shared" si="469"/>
        <v>6967.89</v>
      </c>
      <c r="F869" s="116">
        <f t="shared" si="470"/>
        <v>45493</v>
      </c>
      <c r="G869" s="117">
        <f t="shared" si="474"/>
        <v>3.8003258656977845E-3</v>
      </c>
      <c r="H869" s="118">
        <f t="shared" si="487"/>
        <v>45555</v>
      </c>
      <c r="I869" s="118">
        <f t="shared" si="475"/>
        <v>45555</v>
      </c>
      <c r="J869" s="119">
        <f t="shared" si="482"/>
        <v>23</v>
      </c>
      <c r="K869" s="119">
        <f t="shared" si="471"/>
        <v>4</v>
      </c>
      <c r="L869" s="8">
        <f t="shared" si="483"/>
        <v>1.0006598900000001</v>
      </c>
      <c r="M869" s="120">
        <f t="shared" si="472"/>
        <v>1.00210048</v>
      </c>
      <c r="N869" s="120">
        <f t="shared" si="492"/>
        <v>1.1163992930973201</v>
      </c>
      <c r="O869" s="113">
        <f t="shared" si="468"/>
        <v>1.11713599</v>
      </c>
      <c r="P869" s="113">
        <f t="shared" si="476"/>
        <v>1247.49862966</v>
      </c>
      <c r="Q869" s="11">
        <f t="shared" si="488"/>
        <v>0</v>
      </c>
      <c r="R869" s="30">
        <f t="shared" si="484"/>
        <v>0</v>
      </c>
      <c r="S869" s="8">
        <f t="shared" si="477"/>
        <v>0</v>
      </c>
      <c r="T869" s="122">
        <f t="shared" si="485"/>
        <v>0.13059999999999999</v>
      </c>
      <c r="U869" s="121">
        <f t="shared" ref="U869:U932" si="493">IF(Q868&gt;0,1,IF(K869=K868,U868,U868+1))</f>
        <v>4</v>
      </c>
      <c r="V869" s="121">
        <v>252</v>
      </c>
      <c r="W869" s="120">
        <f t="shared" si="478"/>
        <v>1.001950288</v>
      </c>
      <c r="X869" s="113">
        <f t="shared" si="491"/>
        <v>2.4329816000000002</v>
      </c>
      <c r="Y869" s="113">
        <f t="shared" si="479"/>
        <v>0</v>
      </c>
      <c r="Z869" s="125" t="str">
        <f t="shared" si="489"/>
        <v>A+J=</v>
      </c>
      <c r="AA869" s="118">
        <f t="shared" si="490"/>
        <v>45555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2">
        <f t="shared" si="480"/>
        <v>45531</v>
      </c>
      <c r="B870" s="113">
        <f t="shared" si="473"/>
        <v>1250.74685019</v>
      </c>
      <c r="C870" s="113">
        <f t="shared" si="486"/>
        <v>1116.6936172799999</v>
      </c>
      <c r="D870" s="114">
        <f t="shared" si="481"/>
        <v>6941.51</v>
      </c>
      <c r="E870" s="115">
        <f t="shared" si="469"/>
        <v>6967.89</v>
      </c>
      <c r="F870" s="116">
        <f t="shared" si="470"/>
        <v>45493</v>
      </c>
      <c r="G870" s="117">
        <f t="shared" si="474"/>
        <v>3.8003258656977845E-3</v>
      </c>
      <c r="H870" s="118">
        <f t="shared" si="487"/>
        <v>45555</v>
      </c>
      <c r="I870" s="118">
        <f t="shared" si="475"/>
        <v>45555</v>
      </c>
      <c r="J870" s="119">
        <f t="shared" si="482"/>
        <v>23</v>
      </c>
      <c r="K870" s="119">
        <f t="shared" si="471"/>
        <v>5</v>
      </c>
      <c r="L870" s="8">
        <f t="shared" si="483"/>
        <v>1.0008249300000001</v>
      </c>
      <c r="M870" s="120">
        <f t="shared" si="472"/>
        <v>1.00210048</v>
      </c>
      <c r="N870" s="120">
        <f t="shared" si="492"/>
        <v>1.1163992930973201</v>
      </c>
      <c r="O870" s="113">
        <f t="shared" si="468"/>
        <v>1.11732024</v>
      </c>
      <c r="P870" s="113">
        <f t="shared" si="476"/>
        <v>1247.70438046</v>
      </c>
      <c r="Q870" s="11">
        <f t="shared" si="488"/>
        <v>0</v>
      </c>
      <c r="R870" s="30">
        <f t="shared" si="484"/>
        <v>0</v>
      </c>
      <c r="S870" s="8">
        <f t="shared" si="477"/>
        <v>0</v>
      </c>
      <c r="T870" s="122">
        <f t="shared" si="485"/>
        <v>0.13059999999999999</v>
      </c>
      <c r="U870" s="121">
        <f t="shared" si="493"/>
        <v>5</v>
      </c>
      <c r="V870" s="121">
        <v>252</v>
      </c>
      <c r="W870" s="120">
        <f t="shared" si="478"/>
        <v>1.002438454</v>
      </c>
      <c r="X870" s="113">
        <f t="shared" si="491"/>
        <v>3.0424697300000001</v>
      </c>
      <c r="Y870" s="113">
        <f t="shared" si="479"/>
        <v>0</v>
      </c>
      <c r="Z870" s="125" t="str">
        <f t="shared" si="489"/>
        <v>A+J=</v>
      </c>
      <c r="AA870" s="118">
        <f t="shared" si="490"/>
        <v>45555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2">
        <f t="shared" si="480"/>
        <v>45532</v>
      </c>
      <c r="B871" s="113">
        <f t="shared" si="473"/>
        <v>1251.5626193600001</v>
      </c>
      <c r="C871" s="113">
        <f t="shared" si="486"/>
        <v>1116.6936172799999</v>
      </c>
      <c r="D871" s="114">
        <f t="shared" si="481"/>
        <v>6941.51</v>
      </c>
      <c r="E871" s="115">
        <f t="shared" si="469"/>
        <v>6967.89</v>
      </c>
      <c r="F871" s="116">
        <f t="shared" si="470"/>
        <v>45493</v>
      </c>
      <c r="G871" s="117">
        <f t="shared" si="474"/>
        <v>3.8003258656977845E-3</v>
      </c>
      <c r="H871" s="118">
        <f t="shared" si="487"/>
        <v>45555</v>
      </c>
      <c r="I871" s="118">
        <f t="shared" si="475"/>
        <v>45555</v>
      </c>
      <c r="J871" s="119">
        <f t="shared" si="482"/>
        <v>23</v>
      </c>
      <c r="K871" s="119">
        <f t="shared" si="471"/>
        <v>6</v>
      </c>
      <c r="L871" s="8">
        <f t="shared" si="483"/>
        <v>1.00099</v>
      </c>
      <c r="M871" s="120">
        <f t="shared" si="472"/>
        <v>1.00210048</v>
      </c>
      <c r="N871" s="120">
        <f t="shared" si="492"/>
        <v>1.1163992930973201</v>
      </c>
      <c r="O871" s="113">
        <f t="shared" si="468"/>
        <v>1.11750452</v>
      </c>
      <c r="P871" s="113">
        <f t="shared" si="476"/>
        <v>1247.91016476</v>
      </c>
      <c r="Q871" s="11">
        <f t="shared" si="488"/>
        <v>0</v>
      </c>
      <c r="R871" s="30">
        <f t="shared" si="484"/>
        <v>0</v>
      </c>
      <c r="S871" s="8">
        <f t="shared" si="477"/>
        <v>0</v>
      </c>
      <c r="T871" s="122">
        <f t="shared" si="485"/>
        <v>0.13059999999999999</v>
      </c>
      <c r="U871" s="121">
        <f t="shared" si="493"/>
        <v>6</v>
      </c>
      <c r="V871" s="121">
        <v>252</v>
      </c>
      <c r="W871" s="120">
        <f t="shared" si="478"/>
        <v>1.0029268570000001</v>
      </c>
      <c r="X871" s="113">
        <f t="shared" si="491"/>
        <v>3.6524546</v>
      </c>
      <c r="Y871" s="113">
        <f t="shared" si="479"/>
        <v>0</v>
      </c>
      <c r="Z871" s="125" t="str">
        <f t="shared" si="489"/>
        <v>A+J=</v>
      </c>
      <c r="AA871" s="118">
        <f t="shared" si="490"/>
        <v>45555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2">
        <f t="shared" si="480"/>
        <v>45533</v>
      </c>
      <c r="B872" s="113">
        <f t="shared" si="473"/>
        <v>1252.37892145</v>
      </c>
      <c r="C872" s="113">
        <f t="shared" si="486"/>
        <v>1116.6936172799999</v>
      </c>
      <c r="D872" s="114">
        <f t="shared" si="481"/>
        <v>6941.51</v>
      </c>
      <c r="E872" s="115">
        <f t="shared" si="469"/>
        <v>6967.89</v>
      </c>
      <c r="F872" s="116">
        <f t="shared" si="470"/>
        <v>45493</v>
      </c>
      <c r="G872" s="117">
        <f t="shared" si="474"/>
        <v>3.8003258656977845E-3</v>
      </c>
      <c r="H872" s="118">
        <f t="shared" si="487"/>
        <v>45555</v>
      </c>
      <c r="I872" s="118">
        <f t="shared" si="475"/>
        <v>45555</v>
      </c>
      <c r="J872" s="119">
        <f t="shared" si="482"/>
        <v>23</v>
      </c>
      <c r="K872" s="119">
        <f t="shared" si="471"/>
        <v>7</v>
      </c>
      <c r="L872" s="8">
        <f t="shared" si="483"/>
        <v>1.0011550899999999</v>
      </c>
      <c r="M872" s="120">
        <f t="shared" si="472"/>
        <v>1.00210048</v>
      </c>
      <c r="N872" s="120">
        <f t="shared" si="492"/>
        <v>1.1163992930973201</v>
      </c>
      <c r="O872" s="113">
        <f t="shared" si="468"/>
        <v>1.1176888300000001</v>
      </c>
      <c r="P872" s="113">
        <f t="shared" si="476"/>
        <v>1248.11598256</v>
      </c>
      <c r="Q872" s="11">
        <f t="shared" si="488"/>
        <v>0</v>
      </c>
      <c r="R872" s="30">
        <f t="shared" si="484"/>
        <v>0</v>
      </c>
      <c r="S872" s="8">
        <f t="shared" si="477"/>
        <v>0</v>
      </c>
      <c r="T872" s="122">
        <f t="shared" si="485"/>
        <v>0.13059999999999999</v>
      </c>
      <c r="U872" s="121">
        <f t="shared" si="493"/>
        <v>7</v>
      </c>
      <c r="V872" s="121">
        <v>252</v>
      </c>
      <c r="W872" s="120">
        <f t="shared" si="478"/>
        <v>1.0034154989999999</v>
      </c>
      <c r="X872" s="113">
        <f t="shared" si="491"/>
        <v>4.26293889</v>
      </c>
      <c r="Y872" s="113">
        <f t="shared" si="479"/>
        <v>0</v>
      </c>
      <c r="Z872" s="125" t="str">
        <f t="shared" si="489"/>
        <v>A+J=</v>
      </c>
      <c r="AA872" s="118">
        <f t="shared" si="490"/>
        <v>45555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2">
        <f t="shared" si="480"/>
        <v>45534</v>
      </c>
      <c r="B873" s="113">
        <f t="shared" si="473"/>
        <v>1253.1957554099999</v>
      </c>
      <c r="C873" s="113">
        <f t="shared" si="486"/>
        <v>1116.6936172799999</v>
      </c>
      <c r="D873" s="114">
        <f t="shared" si="481"/>
        <v>6941.51</v>
      </c>
      <c r="E873" s="115">
        <f t="shared" si="469"/>
        <v>6967.89</v>
      </c>
      <c r="F873" s="116">
        <f t="shared" si="470"/>
        <v>45493</v>
      </c>
      <c r="G873" s="117">
        <f t="shared" si="474"/>
        <v>3.8003258656977845E-3</v>
      </c>
      <c r="H873" s="118">
        <f t="shared" si="487"/>
        <v>45555</v>
      </c>
      <c r="I873" s="118">
        <f t="shared" si="475"/>
        <v>45555</v>
      </c>
      <c r="J873" s="119">
        <f t="shared" si="482"/>
        <v>23</v>
      </c>
      <c r="K873" s="119">
        <f t="shared" si="471"/>
        <v>8</v>
      </c>
      <c r="L873" s="8">
        <f t="shared" si="483"/>
        <v>1.00132021</v>
      </c>
      <c r="M873" s="120">
        <f t="shared" si="472"/>
        <v>1.00210048</v>
      </c>
      <c r="N873" s="120">
        <f t="shared" si="492"/>
        <v>1.1163992930973201</v>
      </c>
      <c r="O873" s="113">
        <f t="shared" ref="O873:O936" si="494">TRUNC(TRUNC((L873*N873),15),8)</f>
        <v>1.11787317</v>
      </c>
      <c r="P873" s="113">
        <f t="shared" si="476"/>
        <v>1248.32183386</v>
      </c>
      <c r="Q873" s="11">
        <f t="shared" si="488"/>
        <v>0</v>
      </c>
      <c r="R873" s="30">
        <f t="shared" si="484"/>
        <v>0</v>
      </c>
      <c r="S873" s="8">
        <f t="shared" si="477"/>
        <v>0</v>
      </c>
      <c r="T873" s="122">
        <f t="shared" si="485"/>
        <v>0.13059999999999999</v>
      </c>
      <c r="U873" s="121">
        <f t="shared" si="493"/>
        <v>8</v>
      </c>
      <c r="V873" s="121">
        <v>252</v>
      </c>
      <c r="W873" s="120">
        <f t="shared" si="478"/>
        <v>1.003904379</v>
      </c>
      <c r="X873" s="113">
        <f t="shared" si="491"/>
        <v>4.8739215500000004</v>
      </c>
      <c r="Y873" s="113">
        <f t="shared" si="479"/>
        <v>0</v>
      </c>
      <c r="Z873" s="125" t="str">
        <f t="shared" si="489"/>
        <v>A+J=</v>
      </c>
      <c r="AA873" s="118">
        <f t="shared" si="490"/>
        <v>45555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2">
        <f t="shared" si="480"/>
        <v>45535</v>
      </c>
      <c r="B874" s="113">
        <f t="shared" si="473"/>
        <v>1254.0131214399998</v>
      </c>
      <c r="C874" s="113">
        <f t="shared" si="486"/>
        <v>1116.6936172799999</v>
      </c>
      <c r="D874" s="114">
        <f t="shared" si="481"/>
        <v>6941.51</v>
      </c>
      <c r="E874" s="115">
        <f t="shared" ref="E874:E937" si="495">IF($K874=1,VLOOKUP($A873,$AO$10:$AS$131,4),E873)</f>
        <v>6967.89</v>
      </c>
      <c r="F874" s="116">
        <f t="shared" ref="F874:F937" si="496">IF($K874=1,VLOOKUP($A873,$AO$10:$AS$131,5),F873)</f>
        <v>45493</v>
      </c>
      <c r="G874" s="117">
        <f t="shared" si="474"/>
        <v>3.8003258656977845E-3</v>
      </c>
      <c r="H874" s="118">
        <f t="shared" si="487"/>
        <v>45555</v>
      </c>
      <c r="I874" s="118">
        <f t="shared" si="475"/>
        <v>45555</v>
      </c>
      <c r="J874" s="119">
        <f t="shared" si="482"/>
        <v>23</v>
      </c>
      <c r="K874" s="119">
        <f t="shared" ref="K874:K937" si="497">(J874-(NETWORKDAYS(A874,I874,AD$176:AD$502)-1))</f>
        <v>9</v>
      </c>
      <c r="L874" s="8">
        <f t="shared" si="483"/>
        <v>1.00148536</v>
      </c>
      <c r="M874" s="120">
        <f t="shared" ref="M874:M937" si="498">IF(I874&gt;I873,L873,M873)</f>
        <v>1.00210048</v>
      </c>
      <c r="N874" s="120">
        <f t="shared" si="492"/>
        <v>1.1163992930973201</v>
      </c>
      <c r="O874" s="113">
        <f t="shared" si="494"/>
        <v>1.1180575399999999</v>
      </c>
      <c r="P874" s="113">
        <f t="shared" si="476"/>
        <v>1248.5277186599999</v>
      </c>
      <c r="Q874" s="11">
        <f t="shared" si="488"/>
        <v>0</v>
      </c>
      <c r="R874" s="30">
        <f t="shared" si="484"/>
        <v>0</v>
      </c>
      <c r="S874" s="8">
        <f t="shared" si="477"/>
        <v>0</v>
      </c>
      <c r="T874" s="122">
        <f t="shared" si="485"/>
        <v>0.13059999999999999</v>
      </c>
      <c r="U874" s="121">
        <f t="shared" si="493"/>
        <v>9</v>
      </c>
      <c r="V874" s="121">
        <v>252</v>
      </c>
      <c r="W874" s="120">
        <f t="shared" si="478"/>
        <v>1.0043934969999999</v>
      </c>
      <c r="X874" s="113">
        <f t="shared" si="491"/>
        <v>5.4854027800000003</v>
      </c>
      <c r="Y874" s="113">
        <f t="shared" si="479"/>
        <v>0</v>
      </c>
      <c r="Z874" s="125" t="str">
        <f t="shared" si="489"/>
        <v>A+J=</v>
      </c>
      <c r="AA874" s="118">
        <f t="shared" si="490"/>
        <v>45555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2">
        <f t="shared" si="480"/>
        <v>45536</v>
      </c>
      <c r="B875" s="113">
        <f t="shared" si="473"/>
        <v>1254.0131214399998</v>
      </c>
      <c r="C875" s="113">
        <f t="shared" si="486"/>
        <v>1116.6936172799999</v>
      </c>
      <c r="D875" s="114">
        <f t="shared" si="481"/>
        <v>6941.51</v>
      </c>
      <c r="E875" s="115">
        <f t="shared" si="495"/>
        <v>6967.89</v>
      </c>
      <c r="F875" s="116">
        <f t="shared" si="496"/>
        <v>45493</v>
      </c>
      <c r="G875" s="117">
        <f t="shared" si="474"/>
        <v>3.8003258656977845E-3</v>
      </c>
      <c r="H875" s="118">
        <f t="shared" si="487"/>
        <v>45555</v>
      </c>
      <c r="I875" s="118">
        <f t="shared" si="475"/>
        <v>45555</v>
      </c>
      <c r="J875" s="119">
        <f t="shared" si="482"/>
        <v>23</v>
      </c>
      <c r="K875" s="119">
        <f t="shared" si="497"/>
        <v>9</v>
      </c>
      <c r="L875" s="8">
        <f t="shared" si="483"/>
        <v>1.00148536</v>
      </c>
      <c r="M875" s="120">
        <f t="shared" si="498"/>
        <v>1.00210048</v>
      </c>
      <c r="N875" s="120">
        <f t="shared" si="492"/>
        <v>1.1163992930973201</v>
      </c>
      <c r="O875" s="113">
        <f t="shared" si="494"/>
        <v>1.1180575399999999</v>
      </c>
      <c r="P875" s="113">
        <f t="shared" si="476"/>
        <v>1248.5277186599999</v>
      </c>
      <c r="Q875" s="11">
        <f t="shared" si="488"/>
        <v>0</v>
      </c>
      <c r="R875" s="30">
        <f t="shared" si="484"/>
        <v>0</v>
      </c>
      <c r="S875" s="8">
        <f t="shared" si="477"/>
        <v>0</v>
      </c>
      <c r="T875" s="122">
        <f t="shared" si="485"/>
        <v>0.13059999999999999</v>
      </c>
      <c r="U875" s="121">
        <f t="shared" si="493"/>
        <v>9</v>
      </c>
      <c r="V875" s="121">
        <v>252</v>
      </c>
      <c r="W875" s="120">
        <f t="shared" si="478"/>
        <v>1.0043934969999999</v>
      </c>
      <c r="X875" s="113">
        <f t="shared" si="491"/>
        <v>5.4854027800000003</v>
      </c>
      <c r="Y875" s="113">
        <f t="shared" si="479"/>
        <v>0</v>
      </c>
      <c r="Z875" s="125" t="str">
        <f t="shared" si="489"/>
        <v>A+J=</v>
      </c>
      <c r="AA875" s="118">
        <f t="shared" si="490"/>
        <v>45555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2">
        <f t="shared" si="480"/>
        <v>45537</v>
      </c>
      <c r="B876" s="113">
        <f t="shared" si="473"/>
        <v>1254.0131214399998</v>
      </c>
      <c r="C876" s="113">
        <f t="shared" si="486"/>
        <v>1116.6936172799999</v>
      </c>
      <c r="D876" s="114">
        <f t="shared" si="481"/>
        <v>6941.51</v>
      </c>
      <c r="E876" s="115">
        <f t="shared" si="495"/>
        <v>6967.89</v>
      </c>
      <c r="F876" s="116">
        <f t="shared" si="496"/>
        <v>45493</v>
      </c>
      <c r="G876" s="117">
        <f t="shared" si="474"/>
        <v>3.8003258656977845E-3</v>
      </c>
      <c r="H876" s="118">
        <f t="shared" si="487"/>
        <v>45555</v>
      </c>
      <c r="I876" s="118">
        <f t="shared" si="475"/>
        <v>45555</v>
      </c>
      <c r="J876" s="119">
        <f t="shared" si="482"/>
        <v>23</v>
      </c>
      <c r="K876" s="119">
        <f t="shared" si="497"/>
        <v>9</v>
      </c>
      <c r="L876" s="8">
        <f t="shared" si="483"/>
        <v>1.00148536</v>
      </c>
      <c r="M876" s="120">
        <f t="shared" si="498"/>
        <v>1.00210048</v>
      </c>
      <c r="N876" s="120">
        <f t="shared" si="492"/>
        <v>1.1163992930973201</v>
      </c>
      <c r="O876" s="113">
        <f t="shared" si="494"/>
        <v>1.1180575399999999</v>
      </c>
      <c r="P876" s="113">
        <f t="shared" si="476"/>
        <v>1248.5277186599999</v>
      </c>
      <c r="Q876" s="11">
        <f t="shared" si="488"/>
        <v>0</v>
      </c>
      <c r="R876" s="30">
        <f t="shared" si="484"/>
        <v>0</v>
      </c>
      <c r="S876" s="8">
        <f t="shared" si="477"/>
        <v>0</v>
      </c>
      <c r="T876" s="122">
        <f t="shared" si="485"/>
        <v>0.13059999999999999</v>
      </c>
      <c r="U876" s="121">
        <f t="shared" si="493"/>
        <v>9</v>
      </c>
      <c r="V876" s="121">
        <v>252</v>
      </c>
      <c r="W876" s="120">
        <f t="shared" si="478"/>
        <v>1.0043934969999999</v>
      </c>
      <c r="X876" s="113">
        <f t="shared" si="491"/>
        <v>5.4854027800000003</v>
      </c>
      <c r="Y876" s="113">
        <f t="shared" si="479"/>
        <v>0</v>
      </c>
      <c r="Z876" s="125" t="str">
        <f t="shared" si="489"/>
        <v>A+J=</v>
      </c>
      <c r="AA876" s="118">
        <f t="shared" si="490"/>
        <v>45555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2">
        <f t="shared" si="480"/>
        <v>45538</v>
      </c>
      <c r="B877" s="113">
        <f t="shared" si="473"/>
        <v>1254.8310309599999</v>
      </c>
      <c r="C877" s="113">
        <f t="shared" si="486"/>
        <v>1116.6936172799999</v>
      </c>
      <c r="D877" s="114">
        <f t="shared" si="481"/>
        <v>6941.51</v>
      </c>
      <c r="E877" s="115">
        <f t="shared" si="495"/>
        <v>6967.89</v>
      </c>
      <c r="F877" s="116">
        <f t="shared" si="496"/>
        <v>45493</v>
      </c>
      <c r="G877" s="117">
        <f t="shared" si="474"/>
        <v>3.8003258656977845E-3</v>
      </c>
      <c r="H877" s="118">
        <f t="shared" si="487"/>
        <v>45555</v>
      </c>
      <c r="I877" s="118">
        <f t="shared" si="475"/>
        <v>45555</v>
      </c>
      <c r="J877" s="119">
        <f t="shared" si="482"/>
        <v>23</v>
      </c>
      <c r="K877" s="119">
        <f t="shared" si="497"/>
        <v>10</v>
      </c>
      <c r="L877" s="8">
        <f t="shared" si="483"/>
        <v>1.00165054</v>
      </c>
      <c r="M877" s="120">
        <f t="shared" si="498"/>
        <v>1.00210048</v>
      </c>
      <c r="N877" s="120">
        <f t="shared" si="492"/>
        <v>1.1163992930973201</v>
      </c>
      <c r="O877" s="113">
        <f t="shared" si="494"/>
        <v>1.11824195</v>
      </c>
      <c r="P877" s="113">
        <f t="shared" si="476"/>
        <v>1248.7336481299999</v>
      </c>
      <c r="Q877" s="11">
        <f t="shared" si="488"/>
        <v>0</v>
      </c>
      <c r="R877" s="30">
        <f t="shared" si="484"/>
        <v>0</v>
      </c>
      <c r="S877" s="8">
        <f t="shared" si="477"/>
        <v>0</v>
      </c>
      <c r="T877" s="122">
        <f t="shared" si="485"/>
        <v>0.13059999999999999</v>
      </c>
      <c r="U877" s="121">
        <f t="shared" si="493"/>
        <v>10</v>
      </c>
      <c r="V877" s="121">
        <v>252</v>
      </c>
      <c r="W877" s="120">
        <f t="shared" si="478"/>
        <v>1.004882853</v>
      </c>
      <c r="X877" s="113">
        <f t="shared" si="491"/>
        <v>6.0973828299999999</v>
      </c>
      <c r="Y877" s="113">
        <f t="shared" si="479"/>
        <v>0</v>
      </c>
      <c r="Z877" s="125" t="str">
        <f t="shared" si="489"/>
        <v>A+J=</v>
      </c>
      <c r="AA877" s="118">
        <f t="shared" si="490"/>
        <v>45555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2">
        <f t="shared" si="480"/>
        <v>45539</v>
      </c>
      <c r="B878" s="113">
        <f t="shared" si="473"/>
        <v>1255.6494629900001</v>
      </c>
      <c r="C878" s="113">
        <f t="shared" si="486"/>
        <v>1116.6936172799999</v>
      </c>
      <c r="D878" s="114">
        <f t="shared" si="481"/>
        <v>6941.51</v>
      </c>
      <c r="E878" s="115">
        <f t="shared" si="495"/>
        <v>6967.89</v>
      </c>
      <c r="F878" s="116">
        <f t="shared" si="496"/>
        <v>45493</v>
      </c>
      <c r="G878" s="117">
        <f t="shared" si="474"/>
        <v>3.8003258656977845E-3</v>
      </c>
      <c r="H878" s="118">
        <f t="shared" si="487"/>
        <v>45555</v>
      </c>
      <c r="I878" s="118">
        <f t="shared" si="475"/>
        <v>45555</v>
      </c>
      <c r="J878" s="119">
        <f t="shared" si="482"/>
        <v>23</v>
      </c>
      <c r="K878" s="119">
        <f t="shared" si="497"/>
        <v>11</v>
      </c>
      <c r="L878" s="8">
        <f t="shared" si="483"/>
        <v>1.0018157400000001</v>
      </c>
      <c r="M878" s="120">
        <f t="shared" si="498"/>
        <v>1.00210048</v>
      </c>
      <c r="N878" s="120">
        <f t="shared" si="492"/>
        <v>1.1163992930973201</v>
      </c>
      <c r="O878" s="113">
        <f t="shared" si="494"/>
        <v>1.1184263800000001</v>
      </c>
      <c r="P878" s="113">
        <f t="shared" si="476"/>
        <v>1248.9395999400001</v>
      </c>
      <c r="Q878" s="11">
        <f t="shared" si="488"/>
        <v>0</v>
      </c>
      <c r="R878" s="30">
        <f t="shared" si="484"/>
        <v>0</v>
      </c>
      <c r="S878" s="8">
        <f t="shared" si="477"/>
        <v>0</v>
      </c>
      <c r="T878" s="122">
        <f t="shared" si="485"/>
        <v>0.13059999999999999</v>
      </c>
      <c r="U878" s="121">
        <f t="shared" si="493"/>
        <v>11</v>
      </c>
      <c r="V878" s="121">
        <v>252</v>
      </c>
      <c r="W878" s="120">
        <f t="shared" si="478"/>
        <v>1.0053724479999999</v>
      </c>
      <c r="X878" s="113">
        <f t="shared" si="491"/>
        <v>6.7098630500000001</v>
      </c>
      <c r="Y878" s="113">
        <f t="shared" si="479"/>
        <v>0</v>
      </c>
      <c r="Z878" s="125" t="str">
        <f t="shared" si="489"/>
        <v>A+J=</v>
      </c>
      <c r="AA878" s="118">
        <f t="shared" si="490"/>
        <v>45555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2">
        <f t="shared" si="480"/>
        <v>45540</v>
      </c>
      <c r="B879" s="113">
        <f t="shared" si="473"/>
        <v>1256.4684389000001</v>
      </c>
      <c r="C879" s="113">
        <f t="shared" si="486"/>
        <v>1116.6936172799999</v>
      </c>
      <c r="D879" s="114">
        <f t="shared" si="481"/>
        <v>6941.51</v>
      </c>
      <c r="E879" s="115">
        <f t="shared" si="495"/>
        <v>6967.89</v>
      </c>
      <c r="F879" s="116">
        <f t="shared" si="496"/>
        <v>45493</v>
      </c>
      <c r="G879" s="117">
        <f t="shared" si="474"/>
        <v>3.8003258656977845E-3</v>
      </c>
      <c r="H879" s="118">
        <f t="shared" si="487"/>
        <v>45555</v>
      </c>
      <c r="I879" s="118">
        <f t="shared" si="475"/>
        <v>45555</v>
      </c>
      <c r="J879" s="119">
        <f t="shared" si="482"/>
        <v>23</v>
      </c>
      <c r="K879" s="119">
        <f t="shared" si="497"/>
        <v>12</v>
      </c>
      <c r="L879" s="8">
        <f t="shared" si="483"/>
        <v>1.0019809799999999</v>
      </c>
      <c r="M879" s="120">
        <f t="shared" si="498"/>
        <v>1.00210048</v>
      </c>
      <c r="N879" s="120">
        <f t="shared" si="492"/>
        <v>1.1163992930973201</v>
      </c>
      <c r="O879" s="113">
        <f t="shared" si="494"/>
        <v>1.11861085</v>
      </c>
      <c r="P879" s="113">
        <f t="shared" si="476"/>
        <v>1249.1455964100001</v>
      </c>
      <c r="Q879" s="11">
        <f t="shared" si="488"/>
        <v>0</v>
      </c>
      <c r="R879" s="30">
        <f t="shared" si="484"/>
        <v>0</v>
      </c>
      <c r="S879" s="8">
        <f t="shared" si="477"/>
        <v>0</v>
      </c>
      <c r="T879" s="122">
        <f t="shared" si="485"/>
        <v>0.13059999999999999</v>
      </c>
      <c r="U879" s="121">
        <f t="shared" si="493"/>
        <v>12</v>
      </c>
      <c r="V879" s="121">
        <v>252</v>
      </c>
      <c r="W879" s="120">
        <f t="shared" si="478"/>
        <v>1.005862281</v>
      </c>
      <c r="X879" s="113">
        <f t="shared" si="491"/>
        <v>7.3228424900000002</v>
      </c>
      <c r="Y879" s="113">
        <f t="shared" si="479"/>
        <v>0</v>
      </c>
      <c r="Z879" s="125" t="str">
        <f t="shared" si="489"/>
        <v>A+J=</v>
      </c>
      <c r="AA879" s="118">
        <f t="shared" si="490"/>
        <v>45555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2">
        <f t="shared" si="480"/>
        <v>45541</v>
      </c>
      <c r="B880" s="113">
        <f t="shared" si="473"/>
        <v>1257.2879376999999</v>
      </c>
      <c r="C880" s="113">
        <f t="shared" si="486"/>
        <v>1116.6936172799999</v>
      </c>
      <c r="D880" s="114">
        <f t="shared" si="481"/>
        <v>6941.51</v>
      </c>
      <c r="E880" s="115">
        <f t="shared" si="495"/>
        <v>6967.89</v>
      </c>
      <c r="F880" s="116">
        <f t="shared" si="496"/>
        <v>45493</v>
      </c>
      <c r="G880" s="117">
        <f t="shared" si="474"/>
        <v>3.8003258656977845E-3</v>
      </c>
      <c r="H880" s="118">
        <f t="shared" si="487"/>
        <v>45555</v>
      </c>
      <c r="I880" s="118">
        <f t="shared" si="475"/>
        <v>45555</v>
      </c>
      <c r="J880" s="119">
        <f t="shared" si="482"/>
        <v>23</v>
      </c>
      <c r="K880" s="119">
        <f t="shared" si="497"/>
        <v>13</v>
      </c>
      <c r="L880" s="8">
        <f t="shared" si="483"/>
        <v>1.0021462299999999</v>
      </c>
      <c r="M880" s="120">
        <f t="shared" si="498"/>
        <v>1.00210048</v>
      </c>
      <c r="N880" s="120">
        <f t="shared" si="492"/>
        <v>1.1163992930973201</v>
      </c>
      <c r="O880" s="113">
        <f t="shared" si="494"/>
        <v>1.1187953399999999</v>
      </c>
      <c r="P880" s="113">
        <f t="shared" si="476"/>
        <v>1249.35161522</v>
      </c>
      <c r="Q880" s="11">
        <f t="shared" si="488"/>
        <v>0</v>
      </c>
      <c r="R880" s="30">
        <f t="shared" si="484"/>
        <v>0</v>
      </c>
      <c r="S880" s="8">
        <f t="shared" si="477"/>
        <v>0</v>
      </c>
      <c r="T880" s="122">
        <f t="shared" si="485"/>
        <v>0.13059999999999999</v>
      </c>
      <c r="U880" s="121">
        <f t="shared" si="493"/>
        <v>13</v>
      </c>
      <c r="V880" s="121">
        <v>252</v>
      </c>
      <c r="W880" s="120">
        <f t="shared" si="478"/>
        <v>1.006352353</v>
      </c>
      <c r="X880" s="113">
        <f t="shared" si="491"/>
        <v>7.9363224800000003</v>
      </c>
      <c r="Y880" s="113">
        <f t="shared" si="479"/>
        <v>0</v>
      </c>
      <c r="Z880" s="125" t="str">
        <f t="shared" si="489"/>
        <v>A+J=</v>
      </c>
      <c r="AA880" s="118">
        <f t="shared" si="490"/>
        <v>45555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2">
        <f t="shared" si="480"/>
        <v>45542</v>
      </c>
      <c r="B881" s="113">
        <f t="shared" si="473"/>
        <v>1258.1079820300001</v>
      </c>
      <c r="C881" s="113">
        <f t="shared" si="486"/>
        <v>1116.6936172799999</v>
      </c>
      <c r="D881" s="114">
        <f t="shared" si="481"/>
        <v>6941.51</v>
      </c>
      <c r="E881" s="115">
        <f t="shared" si="495"/>
        <v>6967.89</v>
      </c>
      <c r="F881" s="116">
        <f t="shared" si="496"/>
        <v>45493</v>
      </c>
      <c r="G881" s="117">
        <f t="shared" si="474"/>
        <v>3.8003258656977845E-3</v>
      </c>
      <c r="H881" s="118">
        <f t="shared" si="487"/>
        <v>45555</v>
      </c>
      <c r="I881" s="118">
        <f t="shared" si="475"/>
        <v>45555</v>
      </c>
      <c r="J881" s="119">
        <f t="shared" si="482"/>
        <v>23</v>
      </c>
      <c r="K881" s="119">
        <f t="shared" si="497"/>
        <v>14</v>
      </c>
      <c r="L881" s="8">
        <f t="shared" si="483"/>
        <v>1.0023115199999999</v>
      </c>
      <c r="M881" s="120">
        <f t="shared" si="498"/>
        <v>1.00210048</v>
      </c>
      <c r="N881" s="120">
        <f t="shared" si="492"/>
        <v>1.1163992930973201</v>
      </c>
      <c r="O881" s="113">
        <f t="shared" si="494"/>
        <v>1.11897987</v>
      </c>
      <c r="P881" s="113">
        <f t="shared" si="476"/>
        <v>1249.5576786900001</v>
      </c>
      <c r="Q881" s="11">
        <f t="shared" si="488"/>
        <v>0</v>
      </c>
      <c r="R881" s="30">
        <f t="shared" si="484"/>
        <v>0</v>
      </c>
      <c r="S881" s="8">
        <f t="shared" si="477"/>
        <v>0</v>
      </c>
      <c r="T881" s="122">
        <f t="shared" si="485"/>
        <v>0.13059999999999999</v>
      </c>
      <c r="U881" s="121">
        <f t="shared" si="493"/>
        <v>14</v>
      </c>
      <c r="V881" s="121">
        <v>252</v>
      </c>
      <c r="W881" s="120">
        <f t="shared" si="478"/>
        <v>1.0068426640000001</v>
      </c>
      <c r="X881" s="113">
        <f t="shared" si="491"/>
        <v>8.5503033399999993</v>
      </c>
      <c r="Y881" s="113">
        <f t="shared" si="479"/>
        <v>0</v>
      </c>
      <c r="Z881" s="125" t="str">
        <f t="shared" si="489"/>
        <v>A+J=</v>
      </c>
      <c r="AA881" s="118">
        <f t="shared" si="490"/>
        <v>45555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2">
        <f t="shared" si="480"/>
        <v>45543</v>
      </c>
      <c r="B882" s="113">
        <f t="shared" si="473"/>
        <v>1258.1079820300001</v>
      </c>
      <c r="C882" s="113">
        <f t="shared" si="486"/>
        <v>1116.6936172799999</v>
      </c>
      <c r="D882" s="114">
        <f t="shared" si="481"/>
        <v>6941.51</v>
      </c>
      <c r="E882" s="115">
        <f t="shared" si="495"/>
        <v>6967.89</v>
      </c>
      <c r="F882" s="116">
        <f t="shared" si="496"/>
        <v>45493</v>
      </c>
      <c r="G882" s="117">
        <f t="shared" si="474"/>
        <v>3.8003258656977845E-3</v>
      </c>
      <c r="H882" s="118">
        <f t="shared" si="487"/>
        <v>45555</v>
      </c>
      <c r="I882" s="118">
        <f t="shared" si="475"/>
        <v>45555</v>
      </c>
      <c r="J882" s="119">
        <f t="shared" si="482"/>
        <v>23</v>
      </c>
      <c r="K882" s="119">
        <f t="shared" si="497"/>
        <v>14</v>
      </c>
      <c r="L882" s="8">
        <f t="shared" si="483"/>
        <v>1.0023115199999999</v>
      </c>
      <c r="M882" s="120">
        <f t="shared" si="498"/>
        <v>1.00210048</v>
      </c>
      <c r="N882" s="120">
        <f t="shared" si="492"/>
        <v>1.1163992930973201</v>
      </c>
      <c r="O882" s="113">
        <f t="shared" si="494"/>
        <v>1.11897987</v>
      </c>
      <c r="P882" s="113">
        <f t="shared" si="476"/>
        <v>1249.5576786900001</v>
      </c>
      <c r="Q882" s="11">
        <f t="shared" si="488"/>
        <v>0</v>
      </c>
      <c r="R882" s="30">
        <f t="shared" si="484"/>
        <v>0</v>
      </c>
      <c r="S882" s="8">
        <f t="shared" si="477"/>
        <v>0</v>
      </c>
      <c r="T882" s="122">
        <f t="shared" si="485"/>
        <v>0.13059999999999999</v>
      </c>
      <c r="U882" s="121">
        <f t="shared" si="493"/>
        <v>14</v>
      </c>
      <c r="V882" s="121">
        <v>252</v>
      </c>
      <c r="W882" s="120">
        <f t="shared" si="478"/>
        <v>1.0068426640000001</v>
      </c>
      <c r="X882" s="113">
        <f t="shared" si="491"/>
        <v>8.5503033399999993</v>
      </c>
      <c r="Y882" s="113">
        <f t="shared" si="479"/>
        <v>0</v>
      </c>
      <c r="Z882" s="125" t="str">
        <f t="shared" si="489"/>
        <v>A+J=</v>
      </c>
      <c r="AA882" s="118">
        <f t="shared" si="490"/>
        <v>45555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2">
        <f t="shared" si="480"/>
        <v>45544</v>
      </c>
      <c r="B883" s="113">
        <f t="shared" si="473"/>
        <v>1258.1079820300001</v>
      </c>
      <c r="C883" s="113">
        <f t="shared" si="486"/>
        <v>1116.6936172799999</v>
      </c>
      <c r="D883" s="114">
        <f t="shared" si="481"/>
        <v>6941.51</v>
      </c>
      <c r="E883" s="115">
        <f t="shared" si="495"/>
        <v>6967.89</v>
      </c>
      <c r="F883" s="116">
        <f t="shared" si="496"/>
        <v>45493</v>
      </c>
      <c r="G883" s="117">
        <f t="shared" si="474"/>
        <v>3.8003258656977845E-3</v>
      </c>
      <c r="H883" s="118">
        <f t="shared" si="487"/>
        <v>45555</v>
      </c>
      <c r="I883" s="118">
        <f t="shared" si="475"/>
        <v>45555</v>
      </c>
      <c r="J883" s="119">
        <f t="shared" si="482"/>
        <v>23</v>
      </c>
      <c r="K883" s="119">
        <f t="shared" si="497"/>
        <v>14</v>
      </c>
      <c r="L883" s="8">
        <f t="shared" si="483"/>
        <v>1.0023115199999999</v>
      </c>
      <c r="M883" s="120">
        <f t="shared" si="498"/>
        <v>1.00210048</v>
      </c>
      <c r="N883" s="120">
        <f t="shared" si="492"/>
        <v>1.1163992930973201</v>
      </c>
      <c r="O883" s="113">
        <f t="shared" si="494"/>
        <v>1.11897987</v>
      </c>
      <c r="P883" s="113">
        <f t="shared" si="476"/>
        <v>1249.5576786900001</v>
      </c>
      <c r="Q883" s="11">
        <f t="shared" si="488"/>
        <v>0</v>
      </c>
      <c r="R883" s="30">
        <f t="shared" si="484"/>
        <v>0</v>
      </c>
      <c r="S883" s="8">
        <f t="shared" si="477"/>
        <v>0</v>
      </c>
      <c r="T883" s="122">
        <f t="shared" si="485"/>
        <v>0.13059999999999999</v>
      </c>
      <c r="U883" s="121">
        <f t="shared" si="493"/>
        <v>14</v>
      </c>
      <c r="V883" s="121">
        <v>252</v>
      </c>
      <c r="W883" s="120">
        <f t="shared" si="478"/>
        <v>1.0068426640000001</v>
      </c>
      <c r="X883" s="113">
        <f t="shared" si="491"/>
        <v>8.5503033399999993</v>
      </c>
      <c r="Y883" s="113">
        <f t="shared" si="479"/>
        <v>0</v>
      </c>
      <c r="Z883" s="125" t="str">
        <f t="shared" si="489"/>
        <v>A+J=</v>
      </c>
      <c r="AA883" s="118">
        <f t="shared" si="490"/>
        <v>45555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2">
        <f t="shared" si="480"/>
        <v>45545</v>
      </c>
      <c r="B884" s="113">
        <f t="shared" si="473"/>
        <v>1258.9285483799999</v>
      </c>
      <c r="C884" s="113">
        <f t="shared" si="486"/>
        <v>1116.6936172799999</v>
      </c>
      <c r="D884" s="114">
        <f t="shared" si="481"/>
        <v>6941.51</v>
      </c>
      <c r="E884" s="115">
        <f t="shared" si="495"/>
        <v>6967.89</v>
      </c>
      <c r="F884" s="116">
        <f t="shared" si="496"/>
        <v>45493</v>
      </c>
      <c r="G884" s="117">
        <f t="shared" si="474"/>
        <v>3.8003258656977845E-3</v>
      </c>
      <c r="H884" s="118">
        <f t="shared" si="487"/>
        <v>45555</v>
      </c>
      <c r="I884" s="118">
        <f t="shared" si="475"/>
        <v>45555</v>
      </c>
      <c r="J884" s="119">
        <f t="shared" si="482"/>
        <v>23</v>
      </c>
      <c r="K884" s="119">
        <f t="shared" si="497"/>
        <v>15</v>
      </c>
      <c r="L884" s="8">
        <f t="shared" si="483"/>
        <v>1.00247683</v>
      </c>
      <c r="M884" s="120">
        <f t="shared" si="498"/>
        <v>1.00210048</v>
      </c>
      <c r="N884" s="120">
        <f t="shared" si="492"/>
        <v>1.1163992930973201</v>
      </c>
      <c r="O884" s="113">
        <f t="shared" si="494"/>
        <v>1.1191644199999999</v>
      </c>
      <c r="P884" s="113">
        <f t="shared" si="476"/>
        <v>1249.7637645</v>
      </c>
      <c r="Q884" s="11">
        <f t="shared" si="488"/>
        <v>0</v>
      </c>
      <c r="R884" s="30">
        <f t="shared" si="484"/>
        <v>0</v>
      </c>
      <c r="S884" s="8">
        <f t="shared" si="477"/>
        <v>0</v>
      </c>
      <c r="T884" s="122">
        <f t="shared" si="485"/>
        <v>0.13059999999999999</v>
      </c>
      <c r="U884" s="121">
        <f t="shared" si="493"/>
        <v>15</v>
      </c>
      <c r="V884" s="121">
        <v>252</v>
      </c>
      <c r="W884" s="120">
        <f t="shared" si="478"/>
        <v>1.0073332129999999</v>
      </c>
      <c r="X884" s="113">
        <f t="shared" si="491"/>
        <v>9.1647838799999999</v>
      </c>
      <c r="Y884" s="113">
        <f t="shared" si="479"/>
        <v>0</v>
      </c>
      <c r="Z884" s="125" t="str">
        <f t="shared" si="489"/>
        <v>A+J=</v>
      </c>
      <c r="AA884" s="118">
        <f t="shared" si="490"/>
        <v>45555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2">
        <f t="shared" si="480"/>
        <v>45546</v>
      </c>
      <c r="B885" s="113">
        <f t="shared" si="473"/>
        <v>1259.7496506699999</v>
      </c>
      <c r="C885" s="113">
        <f t="shared" si="486"/>
        <v>1116.6936172799999</v>
      </c>
      <c r="D885" s="114">
        <f t="shared" si="481"/>
        <v>6941.51</v>
      </c>
      <c r="E885" s="115">
        <f t="shared" si="495"/>
        <v>6967.89</v>
      </c>
      <c r="F885" s="116">
        <f t="shared" si="496"/>
        <v>45493</v>
      </c>
      <c r="G885" s="117">
        <f t="shared" si="474"/>
        <v>3.8003258656977845E-3</v>
      </c>
      <c r="H885" s="118">
        <f t="shared" si="487"/>
        <v>45555</v>
      </c>
      <c r="I885" s="118">
        <f t="shared" si="475"/>
        <v>45555</v>
      </c>
      <c r="J885" s="119">
        <f t="shared" si="482"/>
        <v>23</v>
      </c>
      <c r="K885" s="119">
        <f t="shared" si="497"/>
        <v>16</v>
      </c>
      <c r="L885" s="8">
        <f t="shared" si="483"/>
        <v>1.0026421700000001</v>
      </c>
      <c r="M885" s="120">
        <f t="shared" si="498"/>
        <v>1.00210048</v>
      </c>
      <c r="N885" s="120">
        <f t="shared" si="492"/>
        <v>1.1163992930973201</v>
      </c>
      <c r="O885" s="113">
        <f t="shared" si="494"/>
        <v>1.1193489999999999</v>
      </c>
      <c r="P885" s="113">
        <f t="shared" si="476"/>
        <v>1249.9698837999999</v>
      </c>
      <c r="Q885" s="11">
        <f t="shared" si="488"/>
        <v>0</v>
      </c>
      <c r="R885" s="30">
        <f t="shared" si="484"/>
        <v>0</v>
      </c>
      <c r="S885" s="8">
        <f t="shared" si="477"/>
        <v>0</v>
      </c>
      <c r="T885" s="122">
        <f t="shared" si="485"/>
        <v>0.13059999999999999</v>
      </c>
      <c r="U885" s="121">
        <f t="shared" si="493"/>
        <v>16</v>
      </c>
      <c r="V885" s="121">
        <v>252</v>
      </c>
      <c r="W885" s="120">
        <f t="shared" si="478"/>
        <v>1.007824002</v>
      </c>
      <c r="X885" s="113">
        <f t="shared" si="491"/>
        <v>9.7797668699999996</v>
      </c>
      <c r="Y885" s="113">
        <f t="shared" si="479"/>
        <v>0</v>
      </c>
      <c r="Z885" s="125" t="str">
        <f t="shared" si="489"/>
        <v>A+J=</v>
      </c>
      <c r="AA885" s="118">
        <f t="shared" si="490"/>
        <v>45555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2">
        <f t="shared" si="480"/>
        <v>45547</v>
      </c>
      <c r="B886" s="113">
        <f t="shared" si="473"/>
        <v>1260.57129912</v>
      </c>
      <c r="C886" s="113">
        <f t="shared" si="486"/>
        <v>1116.6936172799999</v>
      </c>
      <c r="D886" s="114">
        <f t="shared" si="481"/>
        <v>6941.51</v>
      </c>
      <c r="E886" s="115">
        <f t="shared" si="495"/>
        <v>6967.89</v>
      </c>
      <c r="F886" s="116">
        <f t="shared" si="496"/>
        <v>45493</v>
      </c>
      <c r="G886" s="117">
        <f t="shared" si="474"/>
        <v>3.8003258656977845E-3</v>
      </c>
      <c r="H886" s="118">
        <f t="shared" si="487"/>
        <v>45555</v>
      </c>
      <c r="I886" s="118">
        <f t="shared" si="475"/>
        <v>45555</v>
      </c>
      <c r="J886" s="119">
        <f t="shared" si="482"/>
        <v>23</v>
      </c>
      <c r="K886" s="119">
        <f t="shared" si="497"/>
        <v>17</v>
      </c>
      <c r="L886" s="8">
        <f t="shared" si="483"/>
        <v>1.0028075400000001</v>
      </c>
      <c r="M886" s="120">
        <f t="shared" si="498"/>
        <v>1.00210048</v>
      </c>
      <c r="N886" s="120">
        <f t="shared" si="492"/>
        <v>1.1163992930973201</v>
      </c>
      <c r="O886" s="113">
        <f t="shared" si="494"/>
        <v>1.1195336199999999</v>
      </c>
      <c r="P886" s="113">
        <f t="shared" si="476"/>
        <v>1250.1760477800001</v>
      </c>
      <c r="Q886" s="11">
        <f t="shared" si="488"/>
        <v>0</v>
      </c>
      <c r="R886" s="30">
        <f t="shared" si="484"/>
        <v>0</v>
      </c>
      <c r="S886" s="8">
        <f t="shared" si="477"/>
        <v>0</v>
      </c>
      <c r="T886" s="122">
        <f t="shared" si="485"/>
        <v>0.13059999999999999</v>
      </c>
      <c r="U886" s="121">
        <f t="shared" si="493"/>
        <v>17</v>
      </c>
      <c r="V886" s="121">
        <v>252</v>
      </c>
      <c r="W886" s="120">
        <f t="shared" si="478"/>
        <v>1.0083150299999999</v>
      </c>
      <c r="X886" s="113">
        <f t="shared" si="491"/>
        <v>10.39525134</v>
      </c>
      <c r="Y886" s="113">
        <f t="shared" si="479"/>
        <v>0</v>
      </c>
      <c r="Z886" s="125" t="str">
        <f t="shared" si="489"/>
        <v>A+J=</v>
      </c>
      <c r="AA886" s="118">
        <f t="shared" si="490"/>
        <v>45555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2">
        <f t="shared" si="480"/>
        <v>45548</v>
      </c>
      <c r="B887" s="113">
        <f t="shared" si="473"/>
        <v>1261.39349393</v>
      </c>
      <c r="C887" s="113">
        <f t="shared" si="486"/>
        <v>1116.6936172799999</v>
      </c>
      <c r="D887" s="114">
        <f t="shared" si="481"/>
        <v>6941.51</v>
      </c>
      <c r="E887" s="115">
        <f t="shared" si="495"/>
        <v>6967.89</v>
      </c>
      <c r="F887" s="116">
        <f t="shared" si="496"/>
        <v>45493</v>
      </c>
      <c r="G887" s="117">
        <f t="shared" si="474"/>
        <v>3.8003258656977845E-3</v>
      </c>
      <c r="H887" s="118">
        <f t="shared" si="487"/>
        <v>45555</v>
      </c>
      <c r="I887" s="118">
        <f t="shared" si="475"/>
        <v>45555</v>
      </c>
      <c r="J887" s="119">
        <f t="shared" si="482"/>
        <v>23</v>
      </c>
      <c r="K887" s="119">
        <f t="shared" si="497"/>
        <v>18</v>
      </c>
      <c r="L887" s="8">
        <f t="shared" si="483"/>
        <v>1.00297294</v>
      </c>
      <c r="M887" s="120">
        <f t="shared" si="498"/>
        <v>1.00210048</v>
      </c>
      <c r="N887" s="120">
        <f t="shared" si="492"/>
        <v>1.1163992930973201</v>
      </c>
      <c r="O887" s="113">
        <f t="shared" si="494"/>
        <v>1.1197182800000001</v>
      </c>
      <c r="P887" s="113">
        <f t="shared" si="476"/>
        <v>1250.38225642</v>
      </c>
      <c r="Q887" s="11">
        <f t="shared" si="488"/>
        <v>0</v>
      </c>
      <c r="R887" s="30">
        <f t="shared" si="484"/>
        <v>0</v>
      </c>
      <c r="S887" s="8">
        <f t="shared" si="477"/>
        <v>0</v>
      </c>
      <c r="T887" s="122">
        <f t="shared" si="485"/>
        <v>0.13059999999999999</v>
      </c>
      <c r="U887" s="121">
        <f t="shared" si="493"/>
        <v>18</v>
      </c>
      <c r="V887" s="121">
        <v>252</v>
      </c>
      <c r="W887" s="120">
        <f t="shared" si="478"/>
        <v>1.008806297</v>
      </c>
      <c r="X887" s="113">
        <f t="shared" si="491"/>
        <v>11.011237510000001</v>
      </c>
      <c r="Y887" s="113">
        <f t="shared" si="479"/>
        <v>0</v>
      </c>
      <c r="Z887" s="125" t="str">
        <f t="shared" si="489"/>
        <v>A+J=</v>
      </c>
      <c r="AA887" s="118">
        <f t="shared" si="490"/>
        <v>45555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2">
        <f t="shared" si="480"/>
        <v>45549</v>
      </c>
      <c r="B888" s="113">
        <f t="shared" si="473"/>
        <v>1262.21620151</v>
      </c>
      <c r="C888" s="113">
        <f t="shared" si="486"/>
        <v>1116.6936172799999</v>
      </c>
      <c r="D888" s="114">
        <f t="shared" si="481"/>
        <v>6941.51</v>
      </c>
      <c r="E888" s="115">
        <f t="shared" si="495"/>
        <v>6967.89</v>
      </c>
      <c r="F888" s="116">
        <f t="shared" si="496"/>
        <v>45493</v>
      </c>
      <c r="G888" s="117">
        <f t="shared" si="474"/>
        <v>3.8003258656977845E-3</v>
      </c>
      <c r="H888" s="118">
        <f t="shared" si="487"/>
        <v>45555</v>
      </c>
      <c r="I888" s="118">
        <f t="shared" si="475"/>
        <v>45555</v>
      </c>
      <c r="J888" s="119">
        <f t="shared" si="482"/>
        <v>23</v>
      </c>
      <c r="K888" s="119">
        <f t="shared" si="497"/>
        <v>19</v>
      </c>
      <c r="L888" s="8">
        <f t="shared" si="483"/>
        <v>1.0031383599999999</v>
      </c>
      <c r="M888" s="120">
        <f t="shared" si="498"/>
        <v>1.00210048</v>
      </c>
      <c r="N888" s="120">
        <f t="shared" si="492"/>
        <v>1.1163992930973201</v>
      </c>
      <c r="O888" s="113">
        <f t="shared" si="494"/>
        <v>1.11990295</v>
      </c>
      <c r="P888" s="113">
        <f t="shared" si="476"/>
        <v>1250.58847623</v>
      </c>
      <c r="Q888" s="11">
        <f t="shared" si="488"/>
        <v>0</v>
      </c>
      <c r="R888" s="30">
        <f t="shared" si="484"/>
        <v>0</v>
      </c>
      <c r="S888" s="8">
        <f t="shared" si="477"/>
        <v>0</v>
      </c>
      <c r="T888" s="122">
        <f t="shared" si="485"/>
        <v>0.13059999999999999</v>
      </c>
      <c r="U888" s="121">
        <f t="shared" si="493"/>
        <v>19</v>
      </c>
      <c r="V888" s="121">
        <v>252</v>
      </c>
      <c r="W888" s="120">
        <f t="shared" si="478"/>
        <v>1.0092978029999999</v>
      </c>
      <c r="X888" s="113">
        <f t="shared" si="491"/>
        <v>11.62772528</v>
      </c>
      <c r="Y888" s="113">
        <f t="shared" si="479"/>
        <v>0</v>
      </c>
      <c r="Z888" s="125" t="str">
        <f t="shared" si="489"/>
        <v>A+J=</v>
      </c>
      <c r="AA888" s="118">
        <f t="shared" si="490"/>
        <v>45555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2">
        <f t="shared" si="480"/>
        <v>45550</v>
      </c>
      <c r="B889" s="113">
        <f t="shared" si="473"/>
        <v>1262.21620151</v>
      </c>
      <c r="C889" s="113">
        <f t="shared" si="486"/>
        <v>1116.6936172799999</v>
      </c>
      <c r="D889" s="114">
        <f t="shared" si="481"/>
        <v>6941.51</v>
      </c>
      <c r="E889" s="115">
        <f t="shared" si="495"/>
        <v>6967.89</v>
      </c>
      <c r="F889" s="116">
        <f t="shared" si="496"/>
        <v>45493</v>
      </c>
      <c r="G889" s="117">
        <f t="shared" si="474"/>
        <v>3.8003258656977845E-3</v>
      </c>
      <c r="H889" s="118">
        <f t="shared" si="487"/>
        <v>45555</v>
      </c>
      <c r="I889" s="118">
        <f t="shared" si="475"/>
        <v>45555</v>
      </c>
      <c r="J889" s="119">
        <f t="shared" si="482"/>
        <v>23</v>
      </c>
      <c r="K889" s="119">
        <f t="shared" si="497"/>
        <v>19</v>
      </c>
      <c r="L889" s="8">
        <f t="shared" si="483"/>
        <v>1.0031383599999999</v>
      </c>
      <c r="M889" s="120">
        <f t="shared" si="498"/>
        <v>1.00210048</v>
      </c>
      <c r="N889" s="120">
        <f t="shared" si="492"/>
        <v>1.1163992930973201</v>
      </c>
      <c r="O889" s="113">
        <f t="shared" si="494"/>
        <v>1.11990295</v>
      </c>
      <c r="P889" s="113">
        <f t="shared" si="476"/>
        <v>1250.58847623</v>
      </c>
      <c r="Q889" s="11">
        <f t="shared" si="488"/>
        <v>0</v>
      </c>
      <c r="R889" s="30">
        <f t="shared" si="484"/>
        <v>0</v>
      </c>
      <c r="S889" s="8">
        <f t="shared" si="477"/>
        <v>0</v>
      </c>
      <c r="T889" s="122">
        <f t="shared" si="485"/>
        <v>0.13059999999999999</v>
      </c>
      <c r="U889" s="121">
        <f t="shared" si="493"/>
        <v>19</v>
      </c>
      <c r="V889" s="121">
        <v>252</v>
      </c>
      <c r="W889" s="120">
        <f t="shared" si="478"/>
        <v>1.0092978029999999</v>
      </c>
      <c r="X889" s="113">
        <f t="shared" si="491"/>
        <v>11.62772528</v>
      </c>
      <c r="Y889" s="113">
        <f t="shared" si="479"/>
        <v>0</v>
      </c>
      <c r="Z889" s="125" t="str">
        <f t="shared" si="489"/>
        <v>A+J=</v>
      </c>
      <c r="AA889" s="118">
        <f t="shared" si="490"/>
        <v>45555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2">
        <f t="shared" si="480"/>
        <v>45551</v>
      </c>
      <c r="B890" s="113">
        <f t="shared" si="473"/>
        <v>1262.21620151</v>
      </c>
      <c r="C890" s="113">
        <f t="shared" si="486"/>
        <v>1116.6936172799999</v>
      </c>
      <c r="D890" s="114">
        <f t="shared" si="481"/>
        <v>6941.51</v>
      </c>
      <c r="E890" s="115">
        <f t="shared" si="495"/>
        <v>6967.89</v>
      </c>
      <c r="F890" s="116">
        <f t="shared" si="496"/>
        <v>45493</v>
      </c>
      <c r="G890" s="117">
        <f t="shared" si="474"/>
        <v>3.8003258656977845E-3</v>
      </c>
      <c r="H890" s="118">
        <f t="shared" si="487"/>
        <v>45555</v>
      </c>
      <c r="I890" s="118">
        <f t="shared" si="475"/>
        <v>45555</v>
      </c>
      <c r="J890" s="119">
        <f t="shared" si="482"/>
        <v>23</v>
      </c>
      <c r="K890" s="119">
        <f t="shared" si="497"/>
        <v>19</v>
      </c>
      <c r="L890" s="8">
        <f t="shared" si="483"/>
        <v>1.0031383599999999</v>
      </c>
      <c r="M890" s="120">
        <f t="shared" si="498"/>
        <v>1.00210048</v>
      </c>
      <c r="N890" s="120">
        <f t="shared" si="492"/>
        <v>1.1163992930973201</v>
      </c>
      <c r="O890" s="113">
        <f t="shared" si="494"/>
        <v>1.11990295</v>
      </c>
      <c r="P890" s="113">
        <f t="shared" si="476"/>
        <v>1250.58847623</v>
      </c>
      <c r="Q890" s="11">
        <f t="shared" si="488"/>
        <v>0</v>
      </c>
      <c r="R890" s="30">
        <f t="shared" si="484"/>
        <v>0</v>
      </c>
      <c r="S890" s="8">
        <f t="shared" si="477"/>
        <v>0</v>
      </c>
      <c r="T890" s="122">
        <f t="shared" si="485"/>
        <v>0.13059999999999999</v>
      </c>
      <c r="U890" s="121">
        <f t="shared" si="493"/>
        <v>19</v>
      </c>
      <c r="V890" s="121">
        <v>252</v>
      </c>
      <c r="W890" s="120">
        <f t="shared" si="478"/>
        <v>1.0092978029999999</v>
      </c>
      <c r="X890" s="113">
        <f t="shared" si="491"/>
        <v>11.62772528</v>
      </c>
      <c r="Y890" s="113">
        <f t="shared" si="479"/>
        <v>0</v>
      </c>
      <c r="Z890" s="125" t="str">
        <f t="shared" si="489"/>
        <v>A+J=</v>
      </c>
      <c r="AA890" s="118">
        <f t="shared" si="490"/>
        <v>45555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2">
        <f t="shared" si="480"/>
        <v>45552</v>
      </c>
      <c r="B891" s="113">
        <f t="shared" si="473"/>
        <v>1263.0394571100001</v>
      </c>
      <c r="C891" s="113">
        <f t="shared" si="486"/>
        <v>1116.6936172799999</v>
      </c>
      <c r="D891" s="114">
        <f t="shared" si="481"/>
        <v>6941.51</v>
      </c>
      <c r="E891" s="115">
        <f t="shared" si="495"/>
        <v>6967.89</v>
      </c>
      <c r="F891" s="116">
        <f t="shared" si="496"/>
        <v>45493</v>
      </c>
      <c r="G891" s="117">
        <f t="shared" si="474"/>
        <v>3.8003258656977845E-3</v>
      </c>
      <c r="H891" s="118">
        <f t="shared" si="487"/>
        <v>45555</v>
      </c>
      <c r="I891" s="118">
        <f t="shared" si="475"/>
        <v>45555</v>
      </c>
      <c r="J891" s="119">
        <f t="shared" si="482"/>
        <v>23</v>
      </c>
      <c r="K891" s="119">
        <f t="shared" si="497"/>
        <v>20</v>
      </c>
      <c r="L891" s="8">
        <f t="shared" si="483"/>
        <v>1.00330381</v>
      </c>
      <c r="M891" s="120">
        <f t="shared" si="498"/>
        <v>1.00210048</v>
      </c>
      <c r="N891" s="120">
        <f t="shared" si="492"/>
        <v>1.1163992930973201</v>
      </c>
      <c r="O891" s="113">
        <f t="shared" si="494"/>
        <v>1.12008766</v>
      </c>
      <c r="P891" s="113">
        <f t="shared" si="476"/>
        <v>1250.79474071</v>
      </c>
      <c r="Q891" s="11">
        <f t="shared" si="488"/>
        <v>0</v>
      </c>
      <c r="R891" s="30">
        <f t="shared" si="484"/>
        <v>0</v>
      </c>
      <c r="S891" s="8">
        <f t="shared" si="477"/>
        <v>0</v>
      </c>
      <c r="T891" s="122">
        <f t="shared" si="485"/>
        <v>0.13059999999999999</v>
      </c>
      <c r="U891" s="121">
        <f t="shared" si="493"/>
        <v>20</v>
      </c>
      <c r="V891" s="121">
        <v>252</v>
      </c>
      <c r="W891" s="120">
        <f t="shared" si="478"/>
        <v>1.009789549</v>
      </c>
      <c r="X891" s="113">
        <f t="shared" si="491"/>
        <v>12.2447164</v>
      </c>
      <c r="Y891" s="113">
        <f t="shared" si="479"/>
        <v>0</v>
      </c>
      <c r="Z891" s="125" t="str">
        <f t="shared" si="489"/>
        <v>A+J=</v>
      </c>
      <c r="AA891" s="118">
        <f t="shared" si="490"/>
        <v>45555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2">
        <f t="shared" si="480"/>
        <v>45553</v>
      </c>
      <c r="B892" s="113">
        <f t="shared" si="473"/>
        <v>1263.8632484</v>
      </c>
      <c r="C892" s="113">
        <f t="shared" si="486"/>
        <v>1116.6936172799999</v>
      </c>
      <c r="D892" s="114">
        <f t="shared" si="481"/>
        <v>6941.51</v>
      </c>
      <c r="E892" s="115">
        <f t="shared" si="495"/>
        <v>6967.89</v>
      </c>
      <c r="F892" s="116">
        <f t="shared" si="496"/>
        <v>45493</v>
      </c>
      <c r="G892" s="117">
        <f t="shared" si="474"/>
        <v>3.8003258656977845E-3</v>
      </c>
      <c r="H892" s="118">
        <f t="shared" si="487"/>
        <v>45555</v>
      </c>
      <c r="I892" s="118">
        <f t="shared" si="475"/>
        <v>45555</v>
      </c>
      <c r="J892" s="119">
        <f t="shared" si="482"/>
        <v>23</v>
      </c>
      <c r="K892" s="119">
        <f t="shared" si="497"/>
        <v>21</v>
      </c>
      <c r="L892" s="8">
        <f t="shared" si="483"/>
        <v>1.00346929</v>
      </c>
      <c r="M892" s="120">
        <f t="shared" si="498"/>
        <v>1.00210048</v>
      </c>
      <c r="N892" s="120">
        <f t="shared" si="492"/>
        <v>1.1163992930973201</v>
      </c>
      <c r="O892" s="113">
        <f t="shared" si="494"/>
        <v>1.1202723999999999</v>
      </c>
      <c r="P892" s="113">
        <f t="shared" si="476"/>
        <v>1251.0010386900001</v>
      </c>
      <c r="Q892" s="11">
        <f t="shared" si="488"/>
        <v>0</v>
      </c>
      <c r="R892" s="30">
        <f t="shared" si="484"/>
        <v>0</v>
      </c>
      <c r="S892" s="8">
        <f t="shared" si="477"/>
        <v>0</v>
      </c>
      <c r="T892" s="122">
        <f t="shared" si="485"/>
        <v>0.13059999999999999</v>
      </c>
      <c r="U892" s="121">
        <f t="shared" si="493"/>
        <v>21</v>
      </c>
      <c r="V892" s="121">
        <v>252</v>
      </c>
      <c r="W892" s="120">
        <f t="shared" si="478"/>
        <v>1.010281534</v>
      </c>
      <c r="X892" s="113">
        <f t="shared" si="491"/>
        <v>12.86220971</v>
      </c>
      <c r="Y892" s="113">
        <f t="shared" si="479"/>
        <v>0</v>
      </c>
      <c r="Z892" s="125" t="str">
        <f t="shared" si="489"/>
        <v>A+J=</v>
      </c>
      <c r="AA892" s="118">
        <f t="shared" si="490"/>
        <v>45555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2">
        <f t="shared" si="480"/>
        <v>45554</v>
      </c>
      <c r="B893" s="113">
        <f t="shared" si="473"/>
        <v>1264.6875768300001</v>
      </c>
      <c r="C893" s="113">
        <f t="shared" si="486"/>
        <v>1116.6936172799999</v>
      </c>
      <c r="D893" s="114">
        <f t="shared" si="481"/>
        <v>6941.51</v>
      </c>
      <c r="E893" s="115">
        <f t="shared" si="495"/>
        <v>6967.89</v>
      </c>
      <c r="F893" s="116">
        <f t="shared" si="496"/>
        <v>45493</v>
      </c>
      <c r="G893" s="117">
        <f t="shared" si="474"/>
        <v>3.8003258656977845E-3</v>
      </c>
      <c r="H893" s="118">
        <f t="shared" si="487"/>
        <v>45555</v>
      </c>
      <c r="I893" s="118">
        <f t="shared" si="475"/>
        <v>45555</v>
      </c>
      <c r="J893" s="119">
        <f t="shared" si="482"/>
        <v>23</v>
      </c>
      <c r="K893" s="119">
        <f t="shared" si="497"/>
        <v>22</v>
      </c>
      <c r="L893" s="8">
        <f t="shared" si="483"/>
        <v>1.00363479</v>
      </c>
      <c r="M893" s="120">
        <f t="shared" si="498"/>
        <v>1.00210048</v>
      </c>
      <c r="N893" s="120">
        <f t="shared" si="492"/>
        <v>1.1163992930973201</v>
      </c>
      <c r="O893" s="113">
        <f t="shared" si="494"/>
        <v>1.1204571699999999</v>
      </c>
      <c r="P893" s="113">
        <f t="shared" si="476"/>
        <v>1251.2073701700001</v>
      </c>
      <c r="Q893" s="11">
        <f t="shared" si="488"/>
        <v>0</v>
      </c>
      <c r="R893" s="30">
        <f t="shared" si="484"/>
        <v>0</v>
      </c>
      <c r="S893" s="8">
        <f t="shared" si="477"/>
        <v>0</v>
      </c>
      <c r="T893" s="122">
        <f t="shared" si="485"/>
        <v>0.13059999999999999</v>
      </c>
      <c r="U893" s="121">
        <f t="shared" si="493"/>
        <v>22</v>
      </c>
      <c r="V893" s="121">
        <v>252</v>
      </c>
      <c r="W893" s="120">
        <f t="shared" si="478"/>
        <v>1.0107737590000001</v>
      </c>
      <c r="X893" s="113">
        <f t="shared" si="491"/>
        <v>13.48020666</v>
      </c>
      <c r="Y893" s="113">
        <f t="shared" si="479"/>
        <v>0</v>
      </c>
      <c r="Z893" s="125" t="str">
        <f t="shared" si="489"/>
        <v>A+J=</v>
      </c>
      <c r="AA893" s="118">
        <f t="shared" si="490"/>
        <v>45555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2">
        <f t="shared" si="480"/>
        <v>45555</v>
      </c>
      <c r="B894" s="113">
        <f t="shared" si="473"/>
        <v>1265.51243131</v>
      </c>
      <c r="C894" s="113">
        <f t="shared" si="486"/>
        <v>1116.6936172799999</v>
      </c>
      <c r="D894" s="114">
        <f t="shared" si="481"/>
        <v>6941.51</v>
      </c>
      <c r="E894" s="115">
        <f t="shared" si="495"/>
        <v>6967.89</v>
      </c>
      <c r="F894" s="116">
        <f t="shared" si="496"/>
        <v>45493</v>
      </c>
      <c r="G894" s="117">
        <f t="shared" si="474"/>
        <v>3.8003258656977845E-3</v>
      </c>
      <c r="H894" s="118">
        <f t="shared" si="487"/>
        <v>45586</v>
      </c>
      <c r="I894" s="118">
        <f t="shared" si="475"/>
        <v>45555</v>
      </c>
      <c r="J894" s="119">
        <f t="shared" si="482"/>
        <v>23</v>
      </c>
      <c r="K894" s="119">
        <f t="shared" si="497"/>
        <v>23</v>
      </c>
      <c r="L894" s="8">
        <f t="shared" si="483"/>
        <v>1.0038003200000001</v>
      </c>
      <c r="M894" s="120">
        <f t="shared" si="498"/>
        <v>1.00210048</v>
      </c>
      <c r="N894" s="120">
        <f t="shared" si="492"/>
        <v>1.1163992930973201</v>
      </c>
      <c r="O894" s="113">
        <f t="shared" si="494"/>
        <v>1.1206419599999999</v>
      </c>
      <c r="P894" s="113">
        <f t="shared" si="476"/>
        <v>1251.41372398</v>
      </c>
      <c r="Q894" s="11">
        <f t="shared" si="488"/>
        <v>29</v>
      </c>
      <c r="R894" s="30">
        <f t="shared" si="484"/>
        <v>0</v>
      </c>
      <c r="S894" s="8">
        <f t="shared" si="477"/>
        <v>0</v>
      </c>
      <c r="T894" s="122">
        <f t="shared" si="485"/>
        <v>0.13059999999999999</v>
      </c>
      <c r="U894" s="121">
        <f t="shared" si="493"/>
        <v>23</v>
      </c>
      <c r="V894" s="121">
        <v>252</v>
      </c>
      <c r="W894" s="120">
        <f t="shared" si="478"/>
        <v>1.0112662240000001</v>
      </c>
      <c r="X894" s="113">
        <f t="shared" si="491"/>
        <v>14.09870733</v>
      </c>
      <c r="Y894" s="113">
        <f t="shared" si="479"/>
        <v>14.09870733</v>
      </c>
      <c r="Z894" s="125" t="str">
        <f t="shared" si="489"/>
        <v>A+J=</v>
      </c>
      <c r="AA894" s="118">
        <f t="shared" si="490"/>
        <v>45555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2">
        <f t="shared" si="480"/>
        <v>45556</v>
      </c>
      <c r="B895" s="113">
        <f t="shared" si="473"/>
        <v>1252.0234327599999</v>
      </c>
      <c r="C895" s="113">
        <f t="shared" si="486"/>
        <v>1116.6936172799999</v>
      </c>
      <c r="D895" s="114">
        <f t="shared" si="481"/>
        <v>6967.89</v>
      </c>
      <c r="E895" s="115">
        <f t="shared" si="495"/>
        <v>6966.5</v>
      </c>
      <c r="F895" s="116">
        <f t="shared" si="496"/>
        <v>45524</v>
      </c>
      <c r="G895" s="117">
        <f t="shared" si="474"/>
        <v>-1.9948650165257931E-4</v>
      </c>
      <c r="H895" s="118">
        <f t="shared" si="487"/>
        <v>45586</v>
      </c>
      <c r="I895" s="118">
        <f t="shared" si="475"/>
        <v>45586</v>
      </c>
      <c r="J895" s="119">
        <f t="shared" si="482"/>
        <v>21</v>
      </c>
      <c r="K895" s="119">
        <f t="shared" si="497"/>
        <v>1</v>
      </c>
      <c r="L895" s="8">
        <f t="shared" si="483"/>
        <v>1</v>
      </c>
      <c r="M895" s="120">
        <f t="shared" si="498"/>
        <v>1.0038003200000001</v>
      </c>
      <c r="N895" s="120">
        <f t="shared" si="492"/>
        <v>1.1206419676588637</v>
      </c>
      <c r="O895" s="113">
        <f t="shared" si="494"/>
        <v>1.1206419599999999</v>
      </c>
      <c r="P895" s="113">
        <f t="shared" si="476"/>
        <v>1251.41372398</v>
      </c>
      <c r="Q895" s="11">
        <f t="shared" si="488"/>
        <v>0</v>
      </c>
      <c r="R895" s="30">
        <f t="shared" si="484"/>
        <v>0</v>
      </c>
      <c r="S895" s="8">
        <f t="shared" si="477"/>
        <v>0</v>
      </c>
      <c r="T895" s="122">
        <f t="shared" si="485"/>
        <v>0.13059999999999999</v>
      </c>
      <c r="U895" s="121">
        <f t="shared" si="493"/>
        <v>1</v>
      </c>
      <c r="V895" s="121">
        <v>252</v>
      </c>
      <c r="W895" s="120">
        <f t="shared" si="478"/>
        <v>1.000487216</v>
      </c>
      <c r="X895" s="113">
        <f t="shared" si="491"/>
        <v>0.60970877999999995</v>
      </c>
      <c r="Y895" s="113">
        <f t="shared" si="479"/>
        <v>0</v>
      </c>
      <c r="Z895" s="125" t="str">
        <f t="shared" si="489"/>
        <v>A+J=</v>
      </c>
      <c r="AA895" s="118">
        <f t="shared" si="490"/>
        <v>45586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2">
        <f t="shared" si="480"/>
        <v>45557</v>
      </c>
      <c r="B896" s="113">
        <f t="shared" si="473"/>
        <v>1252.0234327599999</v>
      </c>
      <c r="C896" s="113">
        <f t="shared" si="486"/>
        <v>1116.6936172799999</v>
      </c>
      <c r="D896" s="114">
        <f t="shared" si="481"/>
        <v>6967.89</v>
      </c>
      <c r="E896" s="115">
        <f t="shared" si="495"/>
        <v>6966.5</v>
      </c>
      <c r="F896" s="116">
        <f t="shared" si="496"/>
        <v>45524</v>
      </c>
      <c r="G896" s="117">
        <f t="shared" si="474"/>
        <v>-1.9948650165257931E-4</v>
      </c>
      <c r="H896" s="118">
        <f t="shared" si="487"/>
        <v>45586</v>
      </c>
      <c r="I896" s="118">
        <f t="shared" si="475"/>
        <v>45586</v>
      </c>
      <c r="J896" s="119">
        <f t="shared" si="482"/>
        <v>21</v>
      </c>
      <c r="K896" s="119">
        <f t="shared" si="497"/>
        <v>1</v>
      </c>
      <c r="L896" s="8">
        <f t="shared" si="483"/>
        <v>1</v>
      </c>
      <c r="M896" s="120">
        <f t="shared" si="498"/>
        <v>1.0038003200000001</v>
      </c>
      <c r="N896" s="120">
        <f t="shared" si="492"/>
        <v>1.1206419676588637</v>
      </c>
      <c r="O896" s="113">
        <f t="shared" si="494"/>
        <v>1.1206419599999999</v>
      </c>
      <c r="P896" s="113">
        <f t="shared" si="476"/>
        <v>1251.41372398</v>
      </c>
      <c r="Q896" s="11">
        <f t="shared" si="488"/>
        <v>0</v>
      </c>
      <c r="R896" s="30">
        <f t="shared" si="484"/>
        <v>0</v>
      </c>
      <c r="S896" s="8">
        <f t="shared" si="477"/>
        <v>0</v>
      </c>
      <c r="T896" s="122">
        <f t="shared" si="485"/>
        <v>0.13059999999999999</v>
      </c>
      <c r="U896" s="121">
        <f t="shared" si="493"/>
        <v>1</v>
      </c>
      <c r="V896" s="121">
        <v>252</v>
      </c>
      <c r="W896" s="120">
        <f t="shared" si="478"/>
        <v>1.000487216</v>
      </c>
      <c r="X896" s="113">
        <f t="shared" si="491"/>
        <v>0.60970877999999995</v>
      </c>
      <c r="Y896" s="113">
        <f t="shared" si="479"/>
        <v>0</v>
      </c>
      <c r="Z896" s="125" t="str">
        <f t="shared" si="489"/>
        <v>A+J=</v>
      </c>
      <c r="AA896" s="118">
        <f t="shared" si="490"/>
        <v>45586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2">
        <f t="shared" si="480"/>
        <v>45558</v>
      </c>
      <c r="B897" s="113">
        <f t="shared" si="473"/>
        <v>1252.0234327599999</v>
      </c>
      <c r="C897" s="113">
        <f t="shared" si="486"/>
        <v>1116.6936172799999</v>
      </c>
      <c r="D897" s="114">
        <f t="shared" si="481"/>
        <v>6967.89</v>
      </c>
      <c r="E897" s="115">
        <f t="shared" si="495"/>
        <v>6966.5</v>
      </c>
      <c r="F897" s="116">
        <f t="shared" si="496"/>
        <v>45524</v>
      </c>
      <c r="G897" s="117">
        <f t="shared" si="474"/>
        <v>-1.9948650165257931E-4</v>
      </c>
      <c r="H897" s="118">
        <f t="shared" si="487"/>
        <v>45586</v>
      </c>
      <c r="I897" s="118">
        <f t="shared" si="475"/>
        <v>45586</v>
      </c>
      <c r="J897" s="119">
        <f t="shared" si="482"/>
        <v>21</v>
      </c>
      <c r="K897" s="119">
        <f t="shared" si="497"/>
        <v>1</v>
      </c>
      <c r="L897" s="8">
        <f t="shared" si="483"/>
        <v>1</v>
      </c>
      <c r="M897" s="120">
        <f t="shared" si="498"/>
        <v>1.0038003200000001</v>
      </c>
      <c r="N897" s="120">
        <f t="shared" si="492"/>
        <v>1.1206419676588637</v>
      </c>
      <c r="O897" s="113">
        <f t="shared" si="494"/>
        <v>1.1206419599999999</v>
      </c>
      <c r="P897" s="113">
        <f t="shared" si="476"/>
        <v>1251.41372398</v>
      </c>
      <c r="Q897" s="11">
        <f t="shared" si="488"/>
        <v>0</v>
      </c>
      <c r="R897" s="30">
        <f t="shared" si="484"/>
        <v>0</v>
      </c>
      <c r="S897" s="8">
        <f t="shared" si="477"/>
        <v>0</v>
      </c>
      <c r="T897" s="122">
        <f t="shared" si="485"/>
        <v>0.13059999999999999</v>
      </c>
      <c r="U897" s="121">
        <f t="shared" si="493"/>
        <v>1</v>
      </c>
      <c r="V897" s="121">
        <v>252</v>
      </c>
      <c r="W897" s="120">
        <f t="shared" si="478"/>
        <v>1.000487216</v>
      </c>
      <c r="X897" s="113">
        <f t="shared" si="491"/>
        <v>0.60970877999999995</v>
      </c>
      <c r="Y897" s="113">
        <f t="shared" si="479"/>
        <v>0</v>
      </c>
      <c r="Z897" s="125" t="str">
        <f t="shared" si="489"/>
        <v>A+J=</v>
      </c>
      <c r="AA897" s="118">
        <f t="shared" si="490"/>
        <v>45586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2">
        <f t="shared" si="480"/>
        <v>45559</v>
      </c>
      <c r="B898" s="113">
        <f t="shared" si="473"/>
        <v>1252.63343814</v>
      </c>
      <c r="C898" s="113">
        <f t="shared" si="486"/>
        <v>1116.6936172799999</v>
      </c>
      <c r="D898" s="114">
        <f t="shared" si="481"/>
        <v>6967.89</v>
      </c>
      <c r="E898" s="115">
        <f t="shared" si="495"/>
        <v>6966.5</v>
      </c>
      <c r="F898" s="116">
        <f t="shared" si="496"/>
        <v>45524</v>
      </c>
      <c r="G898" s="117">
        <f t="shared" si="474"/>
        <v>-1.9948650165257931E-4</v>
      </c>
      <c r="H898" s="118">
        <f t="shared" si="487"/>
        <v>45586</v>
      </c>
      <c r="I898" s="118">
        <f t="shared" si="475"/>
        <v>45586</v>
      </c>
      <c r="J898" s="119">
        <f t="shared" si="482"/>
        <v>21</v>
      </c>
      <c r="K898" s="119">
        <f t="shared" si="497"/>
        <v>2</v>
      </c>
      <c r="L898" s="8">
        <f t="shared" si="483"/>
        <v>1</v>
      </c>
      <c r="M898" s="120">
        <f t="shared" si="498"/>
        <v>1.0038003200000001</v>
      </c>
      <c r="N898" s="120">
        <f t="shared" si="492"/>
        <v>1.1206419676588637</v>
      </c>
      <c r="O898" s="113">
        <f t="shared" si="494"/>
        <v>1.1206419599999999</v>
      </c>
      <c r="P898" s="113">
        <f t="shared" si="476"/>
        <v>1251.41372398</v>
      </c>
      <c r="Q898" s="11">
        <f t="shared" si="488"/>
        <v>0</v>
      </c>
      <c r="R898" s="30">
        <f t="shared" si="484"/>
        <v>0</v>
      </c>
      <c r="S898" s="8">
        <f t="shared" si="477"/>
        <v>0</v>
      </c>
      <c r="T898" s="122">
        <f t="shared" si="485"/>
        <v>0.13059999999999999</v>
      </c>
      <c r="U898" s="121">
        <f t="shared" si="493"/>
        <v>2</v>
      </c>
      <c r="V898" s="121">
        <v>252</v>
      </c>
      <c r="W898" s="120">
        <f t="shared" si="478"/>
        <v>1.0009746690000001</v>
      </c>
      <c r="X898" s="113">
        <f t="shared" si="491"/>
        <v>1.2197141600000001</v>
      </c>
      <c r="Y898" s="113">
        <f t="shared" si="479"/>
        <v>0</v>
      </c>
      <c r="Z898" s="125" t="str">
        <f t="shared" si="489"/>
        <v>A+J=</v>
      </c>
      <c r="AA898" s="118">
        <f t="shared" si="490"/>
        <v>45586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2">
        <f t="shared" si="480"/>
        <v>45560</v>
      </c>
      <c r="B899" s="113">
        <f t="shared" si="473"/>
        <v>1253.2437401</v>
      </c>
      <c r="C899" s="113">
        <f t="shared" si="486"/>
        <v>1116.6936172799999</v>
      </c>
      <c r="D899" s="114">
        <f t="shared" si="481"/>
        <v>6967.89</v>
      </c>
      <c r="E899" s="115">
        <f t="shared" si="495"/>
        <v>6966.5</v>
      </c>
      <c r="F899" s="116">
        <f t="shared" si="496"/>
        <v>45524</v>
      </c>
      <c r="G899" s="117">
        <f t="shared" si="474"/>
        <v>-1.9948650165257931E-4</v>
      </c>
      <c r="H899" s="118">
        <f t="shared" si="487"/>
        <v>45586</v>
      </c>
      <c r="I899" s="118">
        <f t="shared" si="475"/>
        <v>45586</v>
      </c>
      <c r="J899" s="119">
        <f t="shared" si="482"/>
        <v>21</v>
      </c>
      <c r="K899" s="119">
        <f t="shared" si="497"/>
        <v>3</v>
      </c>
      <c r="L899" s="8">
        <f t="shared" si="483"/>
        <v>1</v>
      </c>
      <c r="M899" s="120">
        <f t="shared" si="498"/>
        <v>1.0038003200000001</v>
      </c>
      <c r="N899" s="120">
        <f t="shared" si="492"/>
        <v>1.1206419676588637</v>
      </c>
      <c r="O899" s="113">
        <f t="shared" si="494"/>
        <v>1.1206419599999999</v>
      </c>
      <c r="P899" s="113">
        <f t="shared" si="476"/>
        <v>1251.41372398</v>
      </c>
      <c r="Q899" s="11">
        <f t="shared" si="488"/>
        <v>0</v>
      </c>
      <c r="R899" s="30">
        <f t="shared" si="484"/>
        <v>0</v>
      </c>
      <c r="S899" s="8">
        <f t="shared" si="477"/>
        <v>0</v>
      </c>
      <c r="T899" s="122">
        <f t="shared" si="485"/>
        <v>0.13059999999999999</v>
      </c>
      <c r="U899" s="121">
        <f t="shared" si="493"/>
        <v>3</v>
      </c>
      <c r="V899" s="121">
        <v>252</v>
      </c>
      <c r="W899" s="120">
        <f t="shared" si="478"/>
        <v>1.001462359</v>
      </c>
      <c r="X899" s="113">
        <f t="shared" si="491"/>
        <v>1.83001612</v>
      </c>
      <c r="Y899" s="113">
        <f t="shared" si="479"/>
        <v>0</v>
      </c>
      <c r="Z899" s="125" t="str">
        <f t="shared" si="489"/>
        <v>A+J=</v>
      </c>
      <c r="AA899" s="118">
        <f t="shared" si="490"/>
        <v>45586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2">
        <f t="shared" si="480"/>
        <v>45561</v>
      </c>
      <c r="B900" s="113">
        <f t="shared" si="473"/>
        <v>1253.8543411400001</v>
      </c>
      <c r="C900" s="113">
        <f t="shared" si="486"/>
        <v>1116.6936172799999</v>
      </c>
      <c r="D900" s="114">
        <f t="shared" si="481"/>
        <v>6967.89</v>
      </c>
      <c r="E900" s="115">
        <f t="shared" si="495"/>
        <v>6966.5</v>
      </c>
      <c r="F900" s="116">
        <f t="shared" si="496"/>
        <v>45524</v>
      </c>
      <c r="G900" s="117">
        <f t="shared" si="474"/>
        <v>-1.9948650165257931E-4</v>
      </c>
      <c r="H900" s="118">
        <f t="shared" si="487"/>
        <v>45586</v>
      </c>
      <c r="I900" s="118">
        <f t="shared" si="475"/>
        <v>45586</v>
      </c>
      <c r="J900" s="119">
        <f t="shared" si="482"/>
        <v>21</v>
      </c>
      <c r="K900" s="119">
        <f t="shared" si="497"/>
        <v>4</v>
      </c>
      <c r="L900" s="8">
        <f t="shared" si="483"/>
        <v>1</v>
      </c>
      <c r="M900" s="120">
        <f t="shared" si="498"/>
        <v>1.0038003200000001</v>
      </c>
      <c r="N900" s="120">
        <f t="shared" si="492"/>
        <v>1.1206419676588637</v>
      </c>
      <c r="O900" s="113">
        <f t="shared" si="494"/>
        <v>1.1206419599999999</v>
      </c>
      <c r="P900" s="113">
        <f t="shared" si="476"/>
        <v>1251.41372398</v>
      </c>
      <c r="Q900" s="11">
        <f t="shared" si="488"/>
        <v>0</v>
      </c>
      <c r="R900" s="30">
        <f t="shared" si="484"/>
        <v>0</v>
      </c>
      <c r="S900" s="8">
        <f t="shared" si="477"/>
        <v>0</v>
      </c>
      <c r="T900" s="122">
        <f t="shared" si="485"/>
        <v>0.13059999999999999</v>
      </c>
      <c r="U900" s="121">
        <f t="shared" si="493"/>
        <v>4</v>
      </c>
      <c r="V900" s="121">
        <v>252</v>
      </c>
      <c r="W900" s="120">
        <f t="shared" si="478"/>
        <v>1.001950288</v>
      </c>
      <c r="X900" s="113">
        <f t="shared" si="491"/>
        <v>2.44061716</v>
      </c>
      <c r="Y900" s="113">
        <f t="shared" si="479"/>
        <v>0</v>
      </c>
      <c r="Z900" s="125" t="str">
        <f t="shared" si="489"/>
        <v>A+J=</v>
      </c>
      <c r="AA900" s="118">
        <f t="shared" si="490"/>
        <v>45586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2">
        <f t="shared" si="480"/>
        <v>45562</v>
      </c>
      <c r="B901" s="113">
        <f t="shared" si="473"/>
        <v>1254.4652387799999</v>
      </c>
      <c r="C901" s="113">
        <f t="shared" si="486"/>
        <v>1116.6936172799999</v>
      </c>
      <c r="D901" s="114">
        <f t="shared" si="481"/>
        <v>6967.89</v>
      </c>
      <c r="E901" s="115">
        <f t="shared" si="495"/>
        <v>6966.5</v>
      </c>
      <c r="F901" s="116">
        <f t="shared" si="496"/>
        <v>45524</v>
      </c>
      <c r="G901" s="117">
        <f t="shared" si="474"/>
        <v>-1.9948650165257931E-4</v>
      </c>
      <c r="H901" s="118">
        <f t="shared" si="487"/>
        <v>45586</v>
      </c>
      <c r="I901" s="118">
        <f t="shared" si="475"/>
        <v>45586</v>
      </c>
      <c r="J901" s="119">
        <f t="shared" si="482"/>
        <v>21</v>
      </c>
      <c r="K901" s="119">
        <f t="shared" si="497"/>
        <v>5</v>
      </c>
      <c r="L901" s="8">
        <f t="shared" si="483"/>
        <v>1</v>
      </c>
      <c r="M901" s="120">
        <f t="shared" si="498"/>
        <v>1.0038003200000001</v>
      </c>
      <c r="N901" s="120">
        <f t="shared" si="492"/>
        <v>1.1206419676588637</v>
      </c>
      <c r="O901" s="113">
        <f t="shared" si="494"/>
        <v>1.1206419599999999</v>
      </c>
      <c r="P901" s="113">
        <f t="shared" si="476"/>
        <v>1251.41372398</v>
      </c>
      <c r="Q901" s="11">
        <f t="shared" si="488"/>
        <v>0</v>
      </c>
      <c r="R901" s="30">
        <f t="shared" si="484"/>
        <v>0</v>
      </c>
      <c r="S901" s="8">
        <f t="shared" si="477"/>
        <v>0</v>
      </c>
      <c r="T901" s="122">
        <f t="shared" si="485"/>
        <v>0.13059999999999999</v>
      </c>
      <c r="U901" s="121">
        <f t="shared" si="493"/>
        <v>5</v>
      </c>
      <c r="V901" s="121">
        <v>252</v>
      </c>
      <c r="W901" s="120">
        <f t="shared" si="478"/>
        <v>1.002438454</v>
      </c>
      <c r="X901" s="113">
        <f t="shared" si="491"/>
        <v>3.0515148000000001</v>
      </c>
      <c r="Y901" s="113">
        <f t="shared" si="479"/>
        <v>0</v>
      </c>
      <c r="Z901" s="125" t="str">
        <f t="shared" si="489"/>
        <v>A+J=</v>
      </c>
      <c r="AA901" s="118">
        <f t="shared" si="490"/>
        <v>45586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2">
        <f t="shared" si="480"/>
        <v>45563</v>
      </c>
      <c r="B902" s="113">
        <f t="shared" si="473"/>
        <v>1255.0764329900001</v>
      </c>
      <c r="C902" s="113">
        <f t="shared" si="486"/>
        <v>1116.6936172799999</v>
      </c>
      <c r="D902" s="114">
        <f t="shared" si="481"/>
        <v>6967.89</v>
      </c>
      <c r="E902" s="115">
        <f t="shared" si="495"/>
        <v>6966.5</v>
      </c>
      <c r="F902" s="116">
        <f t="shared" si="496"/>
        <v>45524</v>
      </c>
      <c r="G902" s="117">
        <f t="shared" si="474"/>
        <v>-1.9948650165257931E-4</v>
      </c>
      <c r="H902" s="118">
        <f t="shared" si="487"/>
        <v>45586</v>
      </c>
      <c r="I902" s="118">
        <f t="shared" si="475"/>
        <v>45586</v>
      </c>
      <c r="J902" s="119">
        <f t="shared" si="482"/>
        <v>21</v>
      </c>
      <c r="K902" s="119">
        <f t="shared" si="497"/>
        <v>6</v>
      </c>
      <c r="L902" s="8">
        <f t="shared" si="483"/>
        <v>1</v>
      </c>
      <c r="M902" s="120">
        <f t="shared" si="498"/>
        <v>1.0038003200000001</v>
      </c>
      <c r="N902" s="120">
        <f t="shared" si="492"/>
        <v>1.1206419676588637</v>
      </c>
      <c r="O902" s="113">
        <f t="shared" si="494"/>
        <v>1.1206419599999999</v>
      </c>
      <c r="P902" s="113">
        <f t="shared" si="476"/>
        <v>1251.41372398</v>
      </c>
      <c r="Q902" s="11">
        <f t="shared" si="488"/>
        <v>0</v>
      </c>
      <c r="R902" s="30">
        <f t="shared" si="484"/>
        <v>0</v>
      </c>
      <c r="S902" s="8">
        <f t="shared" si="477"/>
        <v>0</v>
      </c>
      <c r="T902" s="122">
        <f t="shared" si="485"/>
        <v>0.13059999999999999</v>
      </c>
      <c r="U902" s="121">
        <f t="shared" si="493"/>
        <v>6</v>
      </c>
      <c r="V902" s="121">
        <v>252</v>
      </c>
      <c r="W902" s="120">
        <f t="shared" si="478"/>
        <v>1.0029268570000001</v>
      </c>
      <c r="X902" s="113">
        <f t="shared" si="491"/>
        <v>3.6627090099999999</v>
      </c>
      <c r="Y902" s="113">
        <f t="shared" si="479"/>
        <v>0</v>
      </c>
      <c r="Z902" s="125" t="str">
        <f t="shared" si="489"/>
        <v>A+J=</v>
      </c>
      <c r="AA902" s="118">
        <f t="shared" si="490"/>
        <v>45586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2">
        <f t="shared" si="480"/>
        <v>45564</v>
      </c>
      <c r="B903" s="113">
        <f t="shared" si="473"/>
        <v>1255.0764329900001</v>
      </c>
      <c r="C903" s="113">
        <f t="shared" si="486"/>
        <v>1116.6936172799999</v>
      </c>
      <c r="D903" s="114">
        <f t="shared" si="481"/>
        <v>6967.89</v>
      </c>
      <c r="E903" s="115">
        <f t="shared" si="495"/>
        <v>6966.5</v>
      </c>
      <c r="F903" s="116">
        <f t="shared" si="496"/>
        <v>45524</v>
      </c>
      <c r="G903" s="117">
        <f t="shared" si="474"/>
        <v>-1.9948650165257931E-4</v>
      </c>
      <c r="H903" s="118">
        <f t="shared" si="487"/>
        <v>45586</v>
      </c>
      <c r="I903" s="118">
        <f t="shared" si="475"/>
        <v>45586</v>
      </c>
      <c r="J903" s="119">
        <f t="shared" si="482"/>
        <v>21</v>
      </c>
      <c r="K903" s="119">
        <f t="shared" si="497"/>
        <v>6</v>
      </c>
      <c r="L903" s="8">
        <f t="shared" si="483"/>
        <v>1</v>
      </c>
      <c r="M903" s="120">
        <f t="shared" si="498"/>
        <v>1.0038003200000001</v>
      </c>
      <c r="N903" s="120">
        <f t="shared" si="492"/>
        <v>1.1206419676588637</v>
      </c>
      <c r="O903" s="113">
        <f t="shared" si="494"/>
        <v>1.1206419599999999</v>
      </c>
      <c r="P903" s="113">
        <f t="shared" si="476"/>
        <v>1251.41372398</v>
      </c>
      <c r="Q903" s="11">
        <f t="shared" si="488"/>
        <v>0</v>
      </c>
      <c r="R903" s="30">
        <f t="shared" si="484"/>
        <v>0</v>
      </c>
      <c r="S903" s="8">
        <f t="shared" si="477"/>
        <v>0</v>
      </c>
      <c r="T903" s="122">
        <f t="shared" si="485"/>
        <v>0.13059999999999999</v>
      </c>
      <c r="U903" s="121">
        <f t="shared" si="493"/>
        <v>6</v>
      </c>
      <c r="V903" s="121">
        <v>252</v>
      </c>
      <c r="W903" s="120">
        <f t="shared" si="478"/>
        <v>1.0029268570000001</v>
      </c>
      <c r="X903" s="113">
        <f t="shared" si="491"/>
        <v>3.6627090099999999</v>
      </c>
      <c r="Y903" s="113">
        <f t="shared" si="479"/>
        <v>0</v>
      </c>
      <c r="Z903" s="125" t="str">
        <f t="shared" si="489"/>
        <v>A+J=</v>
      </c>
      <c r="AA903" s="118">
        <f t="shared" si="490"/>
        <v>45586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2">
        <f t="shared" si="480"/>
        <v>45565</v>
      </c>
      <c r="B904" s="113">
        <f t="shared" si="473"/>
        <v>1255.0764329900001</v>
      </c>
      <c r="C904" s="113">
        <f t="shared" si="486"/>
        <v>1116.6936172799999</v>
      </c>
      <c r="D904" s="114">
        <f t="shared" si="481"/>
        <v>6967.89</v>
      </c>
      <c r="E904" s="115">
        <f t="shared" si="495"/>
        <v>6966.5</v>
      </c>
      <c r="F904" s="116">
        <f t="shared" si="496"/>
        <v>45524</v>
      </c>
      <c r="G904" s="117">
        <f t="shared" si="474"/>
        <v>-1.9948650165257931E-4</v>
      </c>
      <c r="H904" s="118">
        <f t="shared" si="487"/>
        <v>45586</v>
      </c>
      <c r="I904" s="118">
        <f t="shared" si="475"/>
        <v>45586</v>
      </c>
      <c r="J904" s="119">
        <f t="shared" si="482"/>
        <v>21</v>
      </c>
      <c r="K904" s="119">
        <f t="shared" si="497"/>
        <v>6</v>
      </c>
      <c r="L904" s="8">
        <f t="shared" si="483"/>
        <v>1</v>
      </c>
      <c r="M904" s="120">
        <f t="shared" si="498"/>
        <v>1.0038003200000001</v>
      </c>
      <c r="N904" s="120">
        <f t="shared" si="492"/>
        <v>1.1206419676588637</v>
      </c>
      <c r="O904" s="113">
        <f t="shared" si="494"/>
        <v>1.1206419599999999</v>
      </c>
      <c r="P904" s="113">
        <f t="shared" si="476"/>
        <v>1251.41372398</v>
      </c>
      <c r="Q904" s="11">
        <f t="shared" si="488"/>
        <v>0</v>
      </c>
      <c r="R904" s="30">
        <f t="shared" si="484"/>
        <v>0</v>
      </c>
      <c r="S904" s="8">
        <f t="shared" si="477"/>
        <v>0</v>
      </c>
      <c r="T904" s="122">
        <f t="shared" si="485"/>
        <v>0.13059999999999999</v>
      </c>
      <c r="U904" s="121">
        <f t="shared" si="493"/>
        <v>6</v>
      </c>
      <c r="V904" s="121">
        <v>252</v>
      </c>
      <c r="W904" s="120">
        <f t="shared" si="478"/>
        <v>1.0029268570000001</v>
      </c>
      <c r="X904" s="113">
        <f t="shared" si="491"/>
        <v>3.6627090099999999</v>
      </c>
      <c r="Y904" s="113">
        <f t="shared" si="479"/>
        <v>0</v>
      </c>
      <c r="Z904" s="125" t="str">
        <f t="shared" si="489"/>
        <v>A+J=</v>
      </c>
      <c r="AA904" s="118">
        <f t="shared" si="490"/>
        <v>45586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2">
        <f t="shared" si="480"/>
        <v>45566</v>
      </c>
      <c r="B905" s="113">
        <f t="shared" si="473"/>
        <v>1255.6879263000001</v>
      </c>
      <c r="C905" s="113">
        <f t="shared" si="486"/>
        <v>1116.6936172799999</v>
      </c>
      <c r="D905" s="114">
        <f t="shared" si="481"/>
        <v>6967.89</v>
      </c>
      <c r="E905" s="115">
        <f t="shared" si="495"/>
        <v>6966.5</v>
      </c>
      <c r="F905" s="116">
        <f t="shared" si="496"/>
        <v>45524</v>
      </c>
      <c r="G905" s="117">
        <f t="shared" si="474"/>
        <v>-1.9948650165257931E-4</v>
      </c>
      <c r="H905" s="118">
        <f t="shared" si="487"/>
        <v>45586</v>
      </c>
      <c r="I905" s="118">
        <f t="shared" si="475"/>
        <v>45586</v>
      </c>
      <c r="J905" s="119">
        <f t="shared" si="482"/>
        <v>21</v>
      </c>
      <c r="K905" s="119">
        <f t="shared" si="497"/>
        <v>7</v>
      </c>
      <c r="L905" s="8">
        <f t="shared" si="483"/>
        <v>1</v>
      </c>
      <c r="M905" s="120">
        <f t="shared" si="498"/>
        <v>1.0038003200000001</v>
      </c>
      <c r="N905" s="120">
        <f t="shared" si="492"/>
        <v>1.1206419676588637</v>
      </c>
      <c r="O905" s="113">
        <f t="shared" si="494"/>
        <v>1.1206419599999999</v>
      </c>
      <c r="P905" s="113">
        <f t="shared" si="476"/>
        <v>1251.41372398</v>
      </c>
      <c r="Q905" s="11">
        <f t="shared" si="488"/>
        <v>0</v>
      </c>
      <c r="R905" s="30">
        <f t="shared" si="484"/>
        <v>0</v>
      </c>
      <c r="S905" s="8">
        <f t="shared" si="477"/>
        <v>0</v>
      </c>
      <c r="T905" s="122">
        <f t="shared" si="485"/>
        <v>0.13059999999999999</v>
      </c>
      <c r="U905" s="121">
        <f t="shared" si="493"/>
        <v>7</v>
      </c>
      <c r="V905" s="121">
        <v>252</v>
      </c>
      <c r="W905" s="120">
        <f t="shared" si="478"/>
        <v>1.0034154989999999</v>
      </c>
      <c r="X905" s="113">
        <f t="shared" si="491"/>
        <v>4.2742023199999997</v>
      </c>
      <c r="Y905" s="113">
        <f t="shared" si="479"/>
        <v>0</v>
      </c>
      <c r="Z905" s="125" t="str">
        <f t="shared" si="489"/>
        <v>A+J=</v>
      </c>
      <c r="AA905" s="118">
        <f t="shared" si="490"/>
        <v>45586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2">
        <f t="shared" si="480"/>
        <v>45567</v>
      </c>
      <c r="B906" s="113">
        <f t="shared" ref="B906:B969" si="499">(P906+X906)</f>
        <v>1256.29971744</v>
      </c>
      <c r="C906" s="113">
        <f t="shared" si="486"/>
        <v>1116.6936172799999</v>
      </c>
      <c r="D906" s="114">
        <f t="shared" si="481"/>
        <v>6967.89</v>
      </c>
      <c r="E906" s="115">
        <f t="shared" si="495"/>
        <v>6966.5</v>
      </c>
      <c r="F906" s="116">
        <f t="shared" si="496"/>
        <v>45524</v>
      </c>
      <c r="G906" s="117">
        <f t="shared" ref="G906:G969" si="500">(E906/D906)-1</f>
        <v>-1.9948650165257931E-4</v>
      </c>
      <c r="H906" s="118">
        <f t="shared" si="487"/>
        <v>45586</v>
      </c>
      <c r="I906" s="118">
        <f t="shared" ref="I906:I969" si="501">IF(A906&gt;I905,H906,I905)</f>
        <v>45586</v>
      </c>
      <c r="J906" s="119">
        <f t="shared" si="482"/>
        <v>21</v>
      </c>
      <c r="K906" s="119">
        <f t="shared" si="497"/>
        <v>8</v>
      </c>
      <c r="L906" s="8">
        <f t="shared" si="483"/>
        <v>1</v>
      </c>
      <c r="M906" s="120">
        <f t="shared" si="498"/>
        <v>1.0038003200000001</v>
      </c>
      <c r="N906" s="120">
        <f t="shared" si="492"/>
        <v>1.1206419676588637</v>
      </c>
      <c r="O906" s="113">
        <f t="shared" si="494"/>
        <v>1.1206419599999999</v>
      </c>
      <c r="P906" s="113">
        <f t="shared" ref="P906:P969" si="502">TRUNC(C906*O906,8)</f>
        <v>1251.41372398</v>
      </c>
      <c r="Q906" s="11">
        <f t="shared" si="488"/>
        <v>0</v>
      </c>
      <c r="R906" s="30">
        <f t="shared" si="484"/>
        <v>0</v>
      </c>
      <c r="S906" s="8">
        <f t="shared" ref="S906:S969" si="503">IF(R906&gt;0,TRUNC(R906*P906,8),0)</f>
        <v>0</v>
      </c>
      <c r="T906" s="122">
        <f t="shared" si="485"/>
        <v>0.13059999999999999</v>
      </c>
      <c r="U906" s="121">
        <f t="shared" si="493"/>
        <v>8</v>
      </c>
      <c r="V906" s="121">
        <v>252</v>
      </c>
      <c r="W906" s="120">
        <f t="shared" ref="W906:W969" si="504">ROUND((1+T906)^TRUNC((U906/V906),9),9)</f>
        <v>1.003904379</v>
      </c>
      <c r="X906" s="113">
        <f t="shared" si="491"/>
        <v>4.8859934599999999</v>
      </c>
      <c r="Y906" s="113">
        <f t="shared" ref="Y906:Y969" si="505">IF(Q906&gt;0,S906+X906,0)</f>
        <v>0</v>
      </c>
      <c r="Z906" s="125" t="str">
        <f t="shared" si="489"/>
        <v>A+J=</v>
      </c>
      <c r="AA906" s="118">
        <f t="shared" si="490"/>
        <v>45586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2">
        <f t="shared" ref="A907:A970" si="506">(A906+1)</f>
        <v>45568</v>
      </c>
      <c r="B907" s="113">
        <f t="shared" si="499"/>
        <v>1256.9118064199999</v>
      </c>
      <c r="C907" s="113">
        <f t="shared" si="486"/>
        <v>1116.6936172799999</v>
      </c>
      <c r="D907" s="114">
        <f t="shared" ref="D907:D970" si="507">IF(E907=E906,D906,E906)</f>
        <v>6967.89</v>
      </c>
      <c r="E907" s="115">
        <f t="shared" si="495"/>
        <v>6966.5</v>
      </c>
      <c r="F907" s="116">
        <f t="shared" si="496"/>
        <v>45524</v>
      </c>
      <c r="G907" s="117">
        <f t="shared" si="500"/>
        <v>-1.9948650165257931E-4</v>
      </c>
      <c r="H907" s="118">
        <f t="shared" si="487"/>
        <v>45586</v>
      </c>
      <c r="I907" s="118">
        <f t="shared" si="501"/>
        <v>45586</v>
      </c>
      <c r="J907" s="119">
        <f t="shared" ref="J907:J970" si="508">IF(I907=I906,J906,NETWORKDAYS(I906,I907,$AD$176:$AD$502)-1)</f>
        <v>21</v>
      </c>
      <c r="K907" s="119">
        <f t="shared" si="497"/>
        <v>9</v>
      </c>
      <c r="L907" s="8">
        <f t="shared" ref="L907:L970" si="509">IF(E907&lt;D907,1,TRUNC((E907/D907)^TRUNC((K907/J907),9),8))</f>
        <v>1</v>
      </c>
      <c r="M907" s="120">
        <f t="shared" si="498"/>
        <v>1.0038003200000001</v>
      </c>
      <c r="N907" s="120">
        <f t="shared" si="492"/>
        <v>1.1206419676588637</v>
      </c>
      <c r="O907" s="113">
        <f t="shared" si="494"/>
        <v>1.1206419599999999</v>
      </c>
      <c r="P907" s="113">
        <f t="shared" si="502"/>
        <v>1251.41372398</v>
      </c>
      <c r="Q907" s="11">
        <f t="shared" si="488"/>
        <v>0</v>
      </c>
      <c r="R907" s="30">
        <f t="shared" ref="R907:R970" si="510">IF(Q907&gt;0,VLOOKUP($A907,$AD$10:$AI$170,6),0)</f>
        <v>0</v>
      </c>
      <c r="S907" s="8">
        <f t="shared" si="503"/>
        <v>0</v>
      </c>
      <c r="T907" s="122">
        <f t="shared" ref="T907:T970" si="511">(T906)</f>
        <v>0.13059999999999999</v>
      </c>
      <c r="U907" s="121">
        <f t="shared" si="493"/>
        <v>9</v>
      </c>
      <c r="V907" s="121">
        <v>252</v>
      </c>
      <c r="W907" s="120">
        <f t="shared" si="504"/>
        <v>1.0043934969999999</v>
      </c>
      <c r="X907" s="113">
        <f t="shared" si="491"/>
        <v>5.4980824400000001</v>
      </c>
      <c r="Y907" s="113">
        <f t="shared" si="505"/>
        <v>0</v>
      </c>
      <c r="Z907" s="125" t="str">
        <f t="shared" si="489"/>
        <v>A+J=</v>
      </c>
      <c r="AA907" s="118">
        <f t="shared" si="490"/>
        <v>45586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2">
        <f t="shared" si="506"/>
        <v>45569</v>
      </c>
      <c r="B908" s="113">
        <f t="shared" si="499"/>
        <v>1257.52419323</v>
      </c>
      <c r="C908" s="113">
        <f t="shared" ref="C908:C971" si="512">TRUNC(IF(Q907&gt;0,VLOOKUP(A907,$AD$12:$AE$170,2),C907),8)</f>
        <v>1116.6936172799999</v>
      </c>
      <c r="D908" s="114">
        <f t="shared" si="507"/>
        <v>6967.89</v>
      </c>
      <c r="E908" s="115">
        <f t="shared" si="495"/>
        <v>6966.5</v>
      </c>
      <c r="F908" s="116">
        <f t="shared" si="496"/>
        <v>45524</v>
      </c>
      <c r="G908" s="117">
        <f t="shared" si="500"/>
        <v>-1.9948650165257931E-4</v>
      </c>
      <c r="H908" s="118">
        <f t="shared" ref="H908:H971" si="513">IF(DAY(A908)=H$9,VLOOKUP(A908,AH$118:AN$450,4),H907)</f>
        <v>45586</v>
      </c>
      <c r="I908" s="118">
        <f t="shared" si="501"/>
        <v>45586</v>
      </c>
      <c r="J908" s="119">
        <f t="shared" si="508"/>
        <v>21</v>
      </c>
      <c r="K908" s="119">
        <f t="shared" si="497"/>
        <v>10</v>
      </c>
      <c r="L908" s="8">
        <f t="shared" si="509"/>
        <v>1</v>
      </c>
      <c r="M908" s="120">
        <f t="shared" si="498"/>
        <v>1.0038003200000001</v>
      </c>
      <c r="N908" s="120">
        <f t="shared" si="492"/>
        <v>1.1206419676588637</v>
      </c>
      <c r="O908" s="113">
        <f t="shared" si="494"/>
        <v>1.1206419599999999</v>
      </c>
      <c r="P908" s="113">
        <f t="shared" si="502"/>
        <v>1251.41372398</v>
      </c>
      <c r="Q908" s="11">
        <f t="shared" ref="Q908:Q971" si="514">IF(VLOOKUP(A908,AD$10:AK$170,8)=VLOOKUP(A907,AD$10:AK$170,8),0,VLOOKUP(A908,AD$10:AK$170,8))</f>
        <v>0</v>
      </c>
      <c r="R908" s="30">
        <f t="shared" si="510"/>
        <v>0</v>
      </c>
      <c r="S908" s="8">
        <f t="shared" si="503"/>
        <v>0</v>
      </c>
      <c r="T908" s="122">
        <f t="shared" si="511"/>
        <v>0.13059999999999999</v>
      </c>
      <c r="U908" s="121">
        <f t="shared" si="493"/>
        <v>10</v>
      </c>
      <c r="V908" s="121">
        <v>252</v>
      </c>
      <c r="W908" s="120">
        <f t="shared" si="504"/>
        <v>1.004882853</v>
      </c>
      <c r="X908" s="113">
        <f t="shared" si="491"/>
        <v>6.1104692500000004</v>
      </c>
      <c r="Y908" s="113">
        <f t="shared" si="505"/>
        <v>0</v>
      </c>
      <c r="Z908" s="125" t="str">
        <f t="shared" ref="Z908:Z971" si="515">IF($Q907&gt;0,VLOOKUP($A907,$AD$10:$AM$170,9),Z907)</f>
        <v>A+J=</v>
      </c>
      <c r="AA908" s="118">
        <f t="shared" ref="AA908:AA971" si="516">IF($Q907&gt;0,VLOOKUP($A907,$AD$10:$AM$170,10),AA907)</f>
        <v>45586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2">
        <f t="shared" si="506"/>
        <v>45570</v>
      </c>
      <c r="B909" s="113">
        <f t="shared" si="499"/>
        <v>1258.1368791299999</v>
      </c>
      <c r="C909" s="113">
        <f t="shared" si="512"/>
        <v>1116.6936172799999</v>
      </c>
      <c r="D909" s="114">
        <f t="shared" si="507"/>
        <v>6967.89</v>
      </c>
      <c r="E909" s="115">
        <f t="shared" si="495"/>
        <v>6966.5</v>
      </c>
      <c r="F909" s="116">
        <f t="shared" si="496"/>
        <v>45524</v>
      </c>
      <c r="G909" s="117">
        <f t="shared" si="500"/>
        <v>-1.9948650165257931E-4</v>
      </c>
      <c r="H909" s="118">
        <f t="shared" si="513"/>
        <v>45586</v>
      </c>
      <c r="I909" s="118">
        <f t="shared" si="501"/>
        <v>45586</v>
      </c>
      <c r="J909" s="119">
        <f t="shared" si="508"/>
        <v>21</v>
      </c>
      <c r="K909" s="119">
        <f t="shared" si="497"/>
        <v>11</v>
      </c>
      <c r="L909" s="8">
        <f t="shared" si="509"/>
        <v>1</v>
      </c>
      <c r="M909" s="120">
        <f t="shared" si="498"/>
        <v>1.0038003200000001</v>
      </c>
      <c r="N909" s="120">
        <f t="shared" si="492"/>
        <v>1.1206419676588637</v>
      </c>
      <c r="O909" s="113">
        <f t="shared" si="494"/>
        <v>1.1206419599999999</v>
      </c>
      <c r="P909" s="113">
        <f t="shared" si="502"/>
        <v>1251.41372398</v>
      </c>
      <c r="Q909" s="11">
        <f t="shared" si="514"/>
        <v>0</v>
      </c>
      <c r="R909" s="30">
        <f t="shared" si="510"/>
        <v>0</v>
      </c>
      <c r="S909" s="8">
        <f t="shared" si="503"/>
        <v>0</v>
      </c>
      <c r="T909" s="122">
        <f t="shared" si="511"/>
        <v>0.13059999999999999</v>
      </c>
      <c r="U909" s="121">
        <f t="shared" si="493"/>
        <v>11</v>
      </c>
      <c r="V909" s="121">
        <v>252</v>
      </c>
      <c r="W909" s="120">
        <f t="shared" si="504"/>
        <v>1.0053724479999999</v>
      </c>
      <c r="X909" s="113">
        <f t="shared" si="491"/>
        <v>6.7231551500000002</v>
      </c>
      <c r="Y909" s="113">
        <f t="shared" si="505"/>
        <v>0</v>
      </c>
      <c r="Z909" s="125" t="str">
        <f t="shared" si="515"/>
        <v>A+J=</v>
      </c>
      <c r="AA909" s="118">
        <f t="shared" si="516"/>
        <v>45586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2">
        <f t="shared" si="506"/>
        <v>45571</v>
      </c>
      <c r="B910" s="113">
        <f t="shared" si="499"/>
        <v>1258.1368791299999</v>
      </c>
      <c r="C910" s="113">
        <f t="shared" si="512"/>
        <v>1116.6936172799999</v>
      </c>
      <c r="D910" s="114">
        <f t="shared" si="507"/>
        <v>6967.89</v>
      </c>
      <c r="E910" s="115">
        <f t="shared" si="495"/>
        <v>6966.5</v>
      </c>
      <c r="F910" s="116">
        <f t="shared" si="496"/>
        <v>45524</v>
      </c>
      <c r="G910" s="117">
        <f t="shared" si="500"/>
        <v>-1.9948650165257931E-4</v>
      </c>
      <c r="H910" s="118">
        <f t="shared" si="513"/>
        <v>45586</v>
      </c>
      <c r="I910" s="118">
        <f t="shared" si="501"/>
        <v>45586</v>
      </c>
      <c r="J910" s="119">
        <f t="shared" si="508"/>
        <v>21</v>
      </c>
      <c r="K910" s="119">
        <f t="shared" si="497"/>
        <v>11</v>
      </c>
      <c r="L910" s="8">
        <f t="shared" si="509"/>
        <v>1</v>
      </c>
      <c r="M910" s="120">
        <f t="shared" si="498"/>
        <v>1.0038003200000001</v>
      </c>
      <c r="N910" s="120">
        <f t="shared" si="492"/>
        <v>1.1206419676588637</v>
      </c>
      <c r="O910" s="113">
        <f t="shared" si="494"/>
        <v>1.1206419599999999</v>
      </c>
      <c r="P910" s="113">
        <f t="shared" si="502"/>
        <v>1251.41372398</v>
      </c>
      <c r="Q910" s="11">
        <f t="shared" si="514"/>
        <v>0</v>
      </c>
      <c r="R910" s="30">
        <f t="shared" si="510"/>
        <v>0</v>
      </c>
      <c r="S910" s="8">
        <f t="shared" si="503"/>
        <v>0</v>
      </c>
      <c r="T910" s="122">
        <f t="shared" si="511"/>
        <v>0.13059999999999999</v>
      </c>
      <c r="U910" s="121">
        <f t="shared" si="493"/>
        <v>11</v>
      </c>
      <c r="V910" s="121">
        <v>252</v>
      </c>
      <c r="W910" s="120">
        <f t="shared" si="504"/>
        <v>1.0053724479999999</v>
      </c>
      <c r="X910" s="113">
        <f t="shared" si="491"/>
        <v>6.7231551500000002</v>
      </c>
      <c r="Y910" s="113">
        <f t="shared" si="505"/>
        <v>0</v>
      </c>
      <c r="Z910" s="125" t="str">
        <f t="shared" si="515"/>
        <v>A+J=</v>
      </c>
      <c r="AA910" s="118">
        <f t="shared" si="516"/>
        <v>45586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2">
        <f t="shared" si="506"/>
        <v>45572</v>
      </c>
      <c r="B911" s="113">
        <f t="shared" si="499"/>
        <v>1258.1368791299999</v>
      </c>
      <c r="C911" s="113">
        <f t="shared" si="512"/>
        <v>1116.6936172799999</v>
      </c>
      <c r="D911" s="114">
        <f t="shared" si="507"/>
        <v>6967.89</v>
      </c>
      <c r="E911" s="115">
        <f t="shared" si="495"/>
        <v>6966.5</v>
      </c>
      <c r="F911" s="116">
        <f t="shared" si="496"/>
        <v>45524</v>
      </c>
      <c r="G911" s="117">
        <f t="shared" si="500"/>
        <v>-1.9948650165257931E-4</v>
      </c>
      <c r="H911" s="118">
        <f t="shared" si="513"/>
        <v>45586</v>
      </c>
      <c r="I911" s="118">
        <f t="shared" si="501"/>
        <v>45586</v>
      </c>
      <c r="J911" s="119">
        <f t="shared" si="508"/>
        <v>21</v>
      </c>
      <c r="K911" s="119">
        <f t="shared" si="497"/>
        <v>11</v>
      </c>
      <c r="L911" s="8">
        <f t="shared" si="509"/>
        <v>1</v>
      </c>
      <c r="M911" s="120">
        <f t="shared" si="498"/>
        <v>1.0038003200000001</v>
      </c>
      <c r="N911" s="120">
        <f t="shared" si="492"/>
        <v>1.1206419676588637</v>
      </c>
      <c r="O911" s="113">
        <f t="shared" si="494"/>
        <v>1.1206419599999999</v>
      </c>
      <c r="P911" s="113">
        <f t="shared" si="502"/>
        <v>1251.41372398</v>
      </c>
      <c r="Q911" s="11">
        <f t="shared" si="514"/>
        <v>0</v>
      </c>
      <c r="R911" s="30">
        <f t="shared" si="510"/>
        <v>0</v>
      </c>
      <c r="S911" s="8">
        <f t="shared" si="503"/>
        <v>0</v>
      </c>
      <c r="T911" s="122">
        <f t="shared" si="511"/>
        <v>0.13059999999999999</v>
      </c>
      <c r="U911" s="121">
        <f t="shared" si="493"/>
        <v>11</v>
      </c>
      <c r="V911" s="121">
        <v>252</v>
      </c>
      <c r="W911" s="120">
        <f t="shared" si="504"/>
        <v>1.0053724479999999</v>
      </c>
      <c r="X911" s="113">
        <f t="shared" si="491"/>
        <v>6.7231551500000002</v>
      </c>
      <c r="Y911" s="113">
        <f t="shared" si="505"/>
        <v>0</v>
      </c>
      <c r="Z911" s="125" t="str">
        <f t="shared" si="515"/>
        <v>A+J=</v>
      </c>
      <c r="AA911" s="118">
        <f t="shared" si="516"/>
        <v>45586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2">
        <f t="shared" si="506"/>
        <v>45573</v>
      </c>
      <c r="B912" s="113">
        <f t="shared" si="499"/>
        <v>1258.74986287</v>
      </c>
      <c r="C912" s="113">
        <f t="shared" si="512"/>
        <v>1116.6936172799999</v>
      </c>
      <c r="D912" s="114">
        <f t="shared" si="507"/>
        <v>6967.89</v>
      </c>
      <c r="E912" s="115">
        <f t="shared" si="495"/>
        <v>6966.5</v>
      </c>
      <c r="F912" s="116">
        <f t="shared" si="496"/>
        <v>45524</v>
      </c>
      <c r="G912" s="117">
        <f t="shared" si="500"/>
        <v>-1.9948650165257931E-4</v>
      </c>
      <c r="H912" s="118">
        <f t="shared" si="513"/>
        <v>45586</v>
      </c>
      <c r="I912" s="118">
        <f t="shared" si="501"/>
        <v>45586</v>
      </c>
      <c r="J912" s="119">
        <f t="shared" si="508"/>
        <v>21</v>
      </c>
      <c r="K912" s="119">
        <f t="shared" si="497"/>
        <v>12</v>
      </c>
      <c r="L912" s="8">
        <f t="shared" si="509"/>
        <v>1</v>
      </c>
      <c r="M912" s="120">
        <f t="shared" si="498"/>
        <v>1.0038003200000001</v>
      </c>
      <c r="N912" s="120">
        <f t="shared" si="492"/>
        <v>1.1206419676588637</v>
      </c>
      <c r="O912" s="113">
        <f t="shared" si="494"/>
        <v>1.1206419599999999</v>
      </c>
      <c r="P912" s="113">
        <f t="shared" si="502"/>
        <v>1251.41372398</v>
      </c>
      <c r="Q912" s="11">
        <f t="shared" si="514"/>
        <v>0</v>
      </c>
      <c r="R912" s="30">
        <f t="shared" si="510"/>
        <v>0</v>
      </c>
      <c r="S912" s="8">
        <f t="shared" si="503"/>
        <v>0</v>
      </c>
      <c r="T912" s="122">
        <f t="shared" si="511"/>
        <v>0.13059999999999999</v>
      </c>
      <c r="U912" s="121">
        <f t="shared" si="493"/>
        <v>12</v>
      </c>
      <c r="V912" s="121">
        <v>252</v>
      </c>
      <c r="W912" s="120">
        <f t="shared" si="504"/>
        <v>1.005862281</v>
      </c>
      <c r="X912" s="113">
        <f t="shared" si="491"/>
        <v>7.33613889</v>
      </c>
      <c r="Y912" s="113">
        <f t="shared" si="505"/>
        <v>0</v>
      </c>
      <c r="Z912" s="125" t="str">
        <f t="shared" si="515"/>
        <v>A+J=</v>
      </c>
      <c r="AA912" s="118">
        <f t="shared" si="516"/>
        <v>45586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2">
        <f t="shared" si="506"/>
        <v>45574</v>
      </c>
      <c r="B913" s="113">
        <f t="shared" si="499"/>
        <v>1259.3631456999999</v>
      </c>
      <c r="C913" s="113">
        <f t="shared" si="512"/>
        <v>1116.6936172799999</v>
      </c>
      <c r="D913" s="114">
        <f t="shared" si="507"/>
        <v>6967.89</v>
      </c>
      <c r="E913" s="115">
        <f t="shared" si="495"/>
        <v>6966.5</v>
      </c>
      <c r="F913" s="116">
        <f t="shared" si="496"/>
        <v>45524</v>
      </c>
      <c r="G913" s="117">
        <f t="shared" si="500"/>
        <v>-1.9948650165257931E-4</v>
      </c>
      <c r="H913" s="118">
        <f t="shared" si="513"/>
        <v>45586</v>
      </c>
      <c r="I913" s="118">
        <f t="shared" si="501"/>
        <v>45586</v>
      </c>
      <c r="J913" s="119">
        <f t="shared" si="508"/>
        <v>21</v>
      </c>
      <c r="K913" s="119">
        <f t="shared" si="497"/>
        <v>13</v>
      </c>
      <c r="L913" s="8">
        <f t="shared" si="509"/>
        <v>1</v>
      </c>
      <c r="M913" s="120">
        <f t="shared" si="498"/>
        <v>1.0038003200000001</v>
      </c>
      <c r="N913" s="120">
        <f t="shared" si="492"/>
        <v>1.1206419676588637</v>
      </c>
      <c r="O913" s="113">
        <f t="shared" si="494"/>
        <v>1.1206419599999999</v>
      </c>
      <c r="P913" s="113">
        <f t="shared" si="502"/>
        <v>1251.41372398</v>
      </c>
      <c r="Q913" s="11">
        <f t="shared" si="514"/>
        <v>0</v>
      </c>
      <c r="R913" s="30">
        <f t="shared" si="510"/>
        <v>0</v>
      </c>
      <c r="S913" s="8">
        <f t="shared" si="503"/>
        <v>0</v>
      </c>
      <c r="T913" s="122">
        <f t="shared" si="511"/>
        <v>0.13059999999999999</v>
      </c>
      <c r="U913" s="121">
        <f t="shared" si="493"/>
        <v>13</v>
      </c>
      <c r="V913" s="121">
        <v>252</v>
      </c>
      <c r="W913" s="120">
        <f t="shared" si="504"/>
        <v>1.006352353</v>
      </c>
      <c r="X913" s="113">
        <f t="shared" si="491"/>
        <v>7.9494217200000001</v>
      </c>
      <c r="Y913" s="113">
        <f t="shared" si="505"/>
        <v>0</v>
      </c>
      <c r="Z913" s="125" t="str">
        <f t="shared" si="515"/>
        <v>A+J=</v>
      </c>
      <c r="AA913" s="118">
        <f t="shared" si="516"/>
        <v>45586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2">
        <f t="shared" si="506"/>
        <v>45575</v>
      </c>
      <c r="B914" s="113">
        <f t="shared" si="499"/>
        <v>1259.9767276099999</v>
      </c>
      <c r="C914" s="113">
        <f t="shared" si="512"/>
        <v>1116.6936172799999</v>
      </c>
      <c r="D914" s="114">
        <f t="shared" si="507"/>
        <v>6967.89</v>
      </c>
      <c r="E914" s="115">
        <f t="shared" si="495"/>
        <v>6966.5</v>
      </c>
      <c r="F914" s="116">
        <f t="shared" si="496"/>
        <v>45524</v>
      </c>
      <c r="G914" s="117">
        <f t="shared" si="500"/>
        <v>-1.9948650165257931E-4</v>
      </c>
      <c r="H914" s="118">
        <f t="shared" si="513"/>
        <v>45586</v>
      </c>
      <c r="I914" s="118">
        <f t="shared" si="501"/>
        <v>45586</v>
      </c>
      <c r="J914" s="119">
        <f t="shared" si="508"/>
        <v>21</v>
      </c>
      <c r="K914" s="119">
        <f t="shared" si="497"/>
        <v>14</v>
      </c>
      <c r="L914" s="8">
        <f t="shared" si="509"/>
        <v>1</v>
      </c>
      <c r="M914" s="120">
        <f t="shared" si="498"/>
        <v>1.0038003200000001</v>
      </c>
      <c r="N914" s="120">
        <f t="shared" si="492"/>
        <v>1.1206419676588637</v>
      </c>
      <c r="O914" s="113">
        <f t="shared" si="494"/>
        <v>1.1206419599999999</v>
      </c>
      <c r="P914" s="113">
        <f t="shared" si="502"/>
        <v>1251.41372398</v>
      </c>
      <c r="Q914" s="11">
        <f t="shared" si="514"/>
        <v>0</v>
      </c>
      <c r="R914" s="30">
        <f t="shared" si="510"/>
        <v>0</v>
      </c>
      <c r="S914" s="8">
        <f t="shared" si="503"/>
        <v>0</v>
      </c>
      <c r="T914" s="122">
        <f t="shared" si="511"/>
        <v>0.13059999999999999</v>
      </c>
      <c r="U914" s="121">
        <f t="shared" si="493"/>
        <v>14</v>
      </c>
      <c r="V914" s="121">
        <v>252</v>
      </c>
      <c r="W914" s="120">
        <f t="shared" si="504"/>
        <v>1.0068426640000001</v>
      </c>
      <c r="X914" s="113">
        <f t="shared" si="491"/>
        <v>8.5630036300000008</v>
      </c>
      <c r="Y914" s="113">
        <f t="shared" si="505"/>
        <v>0</v>
      </c>
      <c r="Z914" s="125" t="str">
        <f t="shared" si="515"/>
        <v>A+J=</v>
      </c>
      <c r="AA914" s="118">
        <f t="shared" si="516"/>
        <v>45586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2">
        <f t="shared" si="506"/>
        <v>45576</v>
      </c>
      <c r="B915" s="113">
        <f t="shared" si="499"/>
        <v>1260.5906073599999</v>
      </c>
      <c r="C915" s="113">
        <f t="shared" si="512"/>
        <v>1116.6936172799999</v>
      </c>
      <c r="D915" s="114">
        <f t="shared" si="507"/>
        <v>6967.89</v>
      </c>
      <c r="E915" s="115">
        <f t="shared" si="495"/>
        <v>6966.5</v>
      </c>
      <c r="F915" s="116">
        <f t="shared" si="496"/>
        <v>45524</v>
      </c>
      <c r="G915" s="117">
        <f t="shared" si="500"/>
        <v>-1.9948650165257931E-4</v>
      </c>
      <c r="H915" s="118">
        <f t="shared" si="513"/>
        <v>45586</v>
      </c>
      <c r="I915" s="118">
        <f t="shared" si="501"/>
        <v>45586</v>
      </c>
      <c r="J915" s="119">
        <f t="shared" si="508"/>
        <v>21</v>
      </c>
      <c r="K915" s="119">
        <f t="shared" si="497"/>
        <v>15</v>
      </c>
      <c r="L915" s="8">
        <f t="shared" si="509"/>
        <v>1</v>
      </c>
      <c r="M915" s="120">
        <f t="shared" si="498"/>
        <v>1.0038003200000001</v>
      </c>
      <c r="N915" s="120">
        <f t="shared" si="492"/>
        <v>1.1206419676588637</v>
      </c>
      <c r="O915" s="113">
        <f t="shared" si="494"/>
        <v>1.1206419599999999</v>
      </c>
      <c r="P915" s="113">
        <f t="shared" si="502"/>
        <v>1251.41372398</v>
      </c>
      <c r="Q915" s="11">
        <f t="shared" si="514"/>
        <v>0</v>
      </c>
      <c r="R915" s="30">
        <f t="shared" si="510"/>
        <v>0</v>
      </c>
      <c r="S915" s="8">
        <f t="shared" si="503"/>
        <v>0</v>
      </c>
      <c r="T915" s="122">
        <f t="shared" si="511"/>
        <v>0.13059999999999999</v>
      </c>
      <c r="U915" s="121">
        <f t="shared" si="493"/>
        <v>15</v>
      </c>
      <c r="V915" s="121">
        <v>252</v>
      </c>
      <c r="W915" s="120">
        <f t="shared" si="504"/>
        <v>1.0073332129999999</v>
      </c>
      <c r="X915" s="113">
        <f t="shared" si="491"/>
        <v>9.1768833799999996</v>
      </c>
      <c r="Y915" s="113">
        <f t="shared" si="505"/>
        <v>0</v>
      </c>
      <c r="Z915" s="125" t="str">
        <f t="shared" si="515"/>
        <v>A+J=</v>
      </c>
      <c r="AA915" s="118">
        <f t="shared" si="516"/>
        <v>45586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2">
        <f t="shared" si="506"/>
        <v>45577</v>
      </c>
      <c r="B916" s="113">
        <f t="shared" si="499"/>
        <v>1261.2047874499999</v>
      </c>
      <c r="C916" s="113">
        <f t="shared" si="512"/>
        <v>1116.6936172799999</v>
      </c>
      <c r="D916" s="114">
        <f t="shared" si="507"/>
        <v>6967.89</v>
      </c>
      <c r="E916" s="115">
        <f t="shared" si="495"/>
        <v>6966.5</v>
      </c>
      <c r="F916" s="116">
        <f t="shared" si="496"/>
        <v>45524</v>
      </c>
      <c r="G916" s="117">
        <f t="shared" si="500"/>
        <v>-1.9948650165257931E-4</v>
      </c>
      <c r="H916" s="118">
        <f t="shared" si="513"/>
        <v>45586</v>
      </c>
      <c r="I916" s="118">
        <f t="shared" si="501"/>
        <v>45586</v>
      </c>
      <c r="J916" s="119">
        <f t="shared" si="508"/>
        <v>21</v>
      </c>
      <c r="K916" s="119">
        <f t="shared" si="497"/>
        <v>16</v>
      </c>
      <c r="L916" s="8">
        <f t="shared" si="509"/>
        <v>1</v>
      </c>
      <c r="M916" s="120">
        <f t="shared" si="498"/>
        <v>1.0038003200000001</v>
      </c>
      <c r="N916" s="120">
        <f t="shared" si="492"/>
        <v>1.1206419676588637</v>
      </c>
      <c r="O916" s="113">
        <f t="shared" si="494"/>
        <v>1.1206419599999999</v>
      </c>
      <c r="P916" s="113">
        <f t="shared" si="502"/>
        <v>1251.41372398</v>
      </c>
      <c r="Q916" s="11">
        <f t="shared" si="514"/>
        <v>0</v>
      </c>
      <c r="R916" s="30">
        <f t="shared" si="510"/>
        <v>0</v>
      </c>
      <c r="S916" s="8">
        <f t="shared" si="503"/>
        <v>0</v>
      </c>
      <c r="T916" s="122">
        <f t="shared" si="511"/>
        <v>0.13059999999999999</v>
      </c>
      <c r="U916" s="121">
        <f t="shared" si="493"/>
        <v>16</v>
      </c>
      <c r="V916" s="121">
        <v>252</v>
      </c>
      <c r="W916" s="120">
        <f t="shared" si="504"/>
        <v>1.007824002</v>
      </c>
      <c r="X916" s="113">
        <f t="shared" si="491"/>
        <v>9.7910634699999992</v>
      </c>
      <c r="Y916" s="113">
        <f t="shared" si="505"/>
        <v>0</v>
      </c>
      <c r="Z916" s="125" t="str">
        <f t="shared" si="515"/>
        <v>A+J=</v>
      </c>
      <c r="AA916" s="118">
        <f t="shared" si="516"/>
        <v>45586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2">
        <f t="shared" si="506"/>
        <v>45578</v>
      </c>
      <c r="B917" s="113">
        <f t="shared" si="499"/>
        <v>1261.2047874499999</v>
      </c>
      <c r="C917" s="113">
        <f t="shared" si="512"/>
        <v>1116.6936172799999</v>
      </c>
      <c r="D917" s="114">
        <f t="shared" si="507"/>
        <v>6967.89</v>
      </c>
      <c r="E917" s="115">
        <f t="shared" si="495"/>
        <v>6966.5</v>
      </c>
      <c r="F917" s="116">
        <f t="shared" si="496"/>
        <v>45524</v>
      </c>
      <c r="G917" s="117">
        <f t="shared" si="500"/>
        <v>-1.9948650165257931E-4</v>
      </c>
      <c r="H917" s="118">
        <f t="shared" si="513"/>
        <v>45586</v>
      </c>
      <c r="I917" s="118">
        <f t="shared" si="501"/>
        <v>45586</v>
      </c>
      <c r="J917" s="119">
        <f t="shared" si="508"/>
        <v>21</v>
      </c>
      <c r="K917" s="119">
        <f t="shared" si="497"/>
        <v>16</v>
      </c>
      <c r="L917" s="8">
        <f t="shared" si="509"/>
        <v>1</v>
      </c>
      <c r="M917" s="120">
        <f t="shared" si="498"/>
        <v>1.0038003200000001</v>
      </c>
      <c r="N917" s="120">
        <f t="shared" si="492"/>
        <v>1.1206419676588637</v>
      </c>
      <c r="O917" s="113">
        <f t="shared" si="494"/>
        <v>1.1206419599999999</v>
      </c>
      <c r="P917" s="113">
        <f t="shared" si="502"/>
        <v>1251.41372398</v>
      </c>
      <c r="Q917" s="11">
        <f t="shared" si="514"/>
        <v>0</v>
      </c>
      <c r="R917" s="30">
        <f t="shared" si="510"/>
        <v>0</v>
      </c>
      <c r="S917" s="8">
        <f t="shared" si="503"/>
        <v>0</v>
      </c>
      <c r="T917" s="122">
        <f t="shared" si="511"/>
        <v>0.13059999999999999</v>
      </c>
      <c r="U917" s="121">
        <f t="shared" si="493"/>
        <v>16</v>
      </c>
      <c r="V917" s="121">
        <v>252</v>
      </c>
      <c r="W917" s="120">
        <f t="shared" si="504"/>
        <v>1.007824002</v>
      </c>
      <c r="X917" s="113">
        <f t="shared" si="491"/>
        <v>9.7910634699999992</v>
      </c>
      <c r="Y917" s="113">
        <f t="shared" si="505"/>
        <v>0</v>
      </c>
      <c r="Z917" s="125" t="str">
        <f t="shared" si="515"/>
        <v>A+J=</v>
      </c>
      <c r="AA917" s="118">
        <f t="shared" si="516"/>
        <v>45586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2">
        <f t="shared" si="506"/>
        <v>45579</v>
      </c>
      <c r="B918" s="113">
        <f t="shared" si="499"/>
        <v>1261.2047874499999</v>
      </c>
      <c r="C918" s="113">
        <f t="shared" si="512"/>
        <v>1116.6936172799999</v>
      </c>
      <c r="D918" s="114">
        <f t="shared" si="507"/>
        <v>6967.89</v>
      </c>
      <c r="E918" s="115">
        <f t="shared" si="495"/>
        <v>6966.5</v>
      </c>
      <c r="F918" s="116">
        <f t="shared" si="496"/>
        <v>45524</v>
      </c>
      <c r="G918" s="117">
        <f t="shared" si="500"/>
        <v>-1.9948650165257931E-4</v>
      </c>
      <c r="H918" s="118">
        <f t="shared" si="513"/>
        <v>45586</v>
      </c>
      <c r="I918" s="118">
        <f t="shared" si="501"/>
        <v>45586</v>
      </c>
      <c r="J918" s="119">
        <f t="shared" si="508"/>
        <v>21</v>
      </c>
      <c r="K918" s="119">
        <f t="shared" si="497"/>
        <v>16</v>
      </c>
      <c r="L918" s="8">
        <f t="shared" si="509"/>
        <v>1</v>
      </c>
      <c r="M918" s="120">
        <f t="shared" si="498"/>
        <v>1.0038003200000001</v>
      </c>
      <c r="N918" s="120">
        <f t="shared" si="492"/>
        <v>1.1206419676588637</v>
      </c>
      <c r="O918" s="113">
        <f t="shared" si="494"/>
        <v>1.1206419599999999</v>
      </c>
      <c r="P918" s="113">
        <f t="shared" si="502"/>
        <v>1251.41372398</v>
      </c>
      <c r="Q918" s="11">
        <f t="shared" si="514"/>
        <v>0</v>
      </c>
      <c r="R918" s="30">
        <f t="shared" si="510"/>
        <v>0</v>
      </c>
      <c r="S918" s="8">
        <f t="shared" si="503"/>
        <v>0</v>
      </c>
      <c r="T918" s="122">
        <f t="shared" si="511"/>
        <v>0.13059999999999999</v>
      </c>
      <c r="U918" s="121">
        <f t="shared" si="493"/>
        <v>16</v>
      </c>
      <c r="V918" s="121">
        <v>252</v>
      </c>
      <c r="W918" s="120">
        <f t="shared" si="504"/>
        <v>1.007824002</v>
      </c>
      <c r="X918" s="113">
        <f t="shared" si="491"/>
        <v>9.7910634699999992</v>
      </c>
      <c r="Y918" s="113">
        <f t="shared" si="505"/>
        <v>0</v>
      </c>
      <c r="Z918" s="125" t="str">
        <f t="shared" si="515"/>
        <v>A+J=</v>
      </c>
      <c r="AA918" s="118">
        <f t="shared" si="516"/>
        <v>45586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2">
        <f t="shared" si="506"/>
        <v>45580</v>
      </c>
      <c r="B919" s="113">
        <f t="shared" si="499"/>
        <v>1261.8192666299999</v>
      </c>
      <c r="C919" s="113">
        <f t="shared" si="512"/>
        <v>1116.6936172799999</v>
      </c>
      <c r="D919" s="114">
        <f t="shared" si="507"/>
        <v>6967.89</v>
      </c>
      <c r="E919" s="115">
        <f t="shared" si="495"/>
        <v>6966.5</v>
      </c>
      <c r="F919" s="116">
        <f t="shared" si="496"/>
        <v>45524</v>
      </c>
      <c r="G919" s="117">
        <f t="shared" si="500"/>
        <v>-1.9948650165257931E-4</v>
      </c>
      <c r="H919" s="118">
        <f t="shared" si="513"/>
        <v>45586</v>
      </c>
      <c r="I919" s="118">
        <f t="shared" si="501"/>
        <v>45586</v>
      </c>
      <c r="J919" s="119">
        <f t="shared" si="508"/>
        <v>21</v>
      </c>
      <c r="K919" s="119">
        <f t="shared" si="497"/>
        <v>17</v>
      </c>
      <c r="L919" s="8">
        <f t="shared" si="509"/>
        <v>1</v>
      </c>
      <c r="M919" s="120">
        <f t="shared" si="498"/>
        <v>1.0038003200000001</v>
      </c>
      <c r="N919" s="120">
        <f t="shared" si="492"/>
        <v>1.1206419676588637</v>
      </c>
      <c r="O919" s="113">
        <f t="shared" si="494"/>
        <v>1.1206419599999999</v>
      </c>
      <c r="P919" s="113">
        <f t="shared" si="502"/>
        <v>1251.41372398</v>
      </c>
      <c r="Q919" s="11">
        <f t="shared" si="514"/>
        <v>0</v>
      </c>
      <c r="R919" s="30">
        <f t="shared" si="510"/>
        <v>0</v>
      </c>
      <c r="S919" s="8">
        <f t="shared" si="503"/>
        <v>0</v>
      </c>
      <c r="T919" s="122">
        <f t="shared" si="511"/>
        <v>0.13059999999999999</v>
      </c>
      <c r="U919" s="121">
        <f t="shared" si="493"/>
        <v>17</v>
      </c>
      <c r="V919" s="121">
        <v>252</v>
      </c>
      <c r="W919" s="120">
        <f t="shared" si="504"/>
        <v>1.0083150299999999</v>
      </c>
      <c r="X919" s="113">
        <f t="shared" si="491"/>
        <v>10.405542649999999</v>
      </c>
      <c r="Y919" s="113">
        <f t="shared" si="505"/>
        <v>0</v>
      </c>
      <c r="Z919" s="125" t="str">
        <f t="shared" si="515"/>
        <v>A+J=</v>
      </c>
      <c r="AA919" s="118">
        <f t="shared" si="516"/>
        <v>45586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2">
        <f t="shared" si="506"/>
        <v>45581</v>
      </c>
      <c r="B920" s="113">
        <f t="shared" si="499"/>
        <v>1262.4340448999999</v>
      </c>
      <c r="C920" s="113">
        <f t="shared" si="512"/>
        <v>1116.6936172799999</v>
      </c>
      <c r="D920" s="114">
        <f t="shared" si="507"/>
        <v>6967.89</v>
      </c>
      <c r="E920" s="115">
        <f t="shared" si="495"/>
        <v>6966.5</v>
      </c>
      <c r="F920" s="116">
        <f t="shared" si="496"/>
        <v>45524</v>
      </c>
      <c r="G920" s="117">
        <f t="shared" si="500"/>
        <v>-1.9948650165257931E-4</v>
      </c>
      <c r="H920" s="118">
        <f t="shared" si="513"/>
        <v>45586</v>
      </c>
      <c r="I920" s="118">
        <f t="shared" si="501"/>
        <v>45586</v>
      </c>
      <c r="J920" s="119">
        <f t="shared" si="508"/>
        <v>21</v>
      </c>
      <c r="K920" s="119">
        <f t="shared" si="497"/>
        <v>18</v>
      </c>
      <c r="L920" s="8">
        <f t="shared" si="509"/>
        <v>1</v>
      </c>
      <c r="M920" s="120">
        <f t="shared" si="498"/>
        <v>1.0038003200000001</v>
      </c>
      <c r="N920" s="120">
        <f t="shared" si="492"/>
        <v>1.1206419676588637</v>
      </c>
      <c r="O920" s="113">
        <f t="shared" si="494"/>
        <v>1.1206419599999999</v>
      </c>
      <c r="P920" s="113">
        <f t="shared" si="502"/>
        <v>1251.41372398</v>
      </c>
      <c r="Q920" s="11">
        <f t="shared" si="514"/>
        <v>0</v>
      </c>
      <c r="R920" s="30">
        <f t="shared" si="510"/>
        <v>0</v>
      </c>
      <c r="S920" s="8">
        <f t="shared" si="503"/>
        <v>0</v>
      </c>
      <c r="T920" s="122">
        <f t="shared" si="511"/>
        <v>0.13059999999999999</v>
      </c>
      <c r="U920" s="121">
        <f t="shared" si="493"/>
        <v>18</v>
      </c>
      <c r="V920" s="121">
        <v>252</v>
      </c>
      <c r="W920" s="120">
        <f t="shared" si="504"/>
        <v>1.008806297</v>
      </c>
      <c r="X920" s="113">
        <f t="shared" si="491"/>
        <v>11.02032092</v>
      </c>
      <c r="Y920" s="113">
        <f t="shared" si="505"/>
        <v>0</v>
      </c>
      <c r="Z920" s="125" t="str">
        <f t="shared" si="515"/>
        <v>A+J=</v>
      </c>
      <c r="AA920" s="118">
        <f t="shared" si="516"/>
        <v>45586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2">
        <f t="shared" si="506"/>
        <v>45582</v>
      </c>
      <c r="B921" s="113">
        <f t="shared" si="499"/>
        <v>1263.04912225</v>
      </c>
      <c r="C921" s="113">
        <f t="shared" si="512"/>
        <v>1116.6936172799999</v>
      </c>
      <c r="D921" s="114">
        <f t="shared" si="507"/>
        <v>6967.89</v>
      </c>
      <c r="E921" s="115">
        <f t="shared" si="495"/>
        <v>6966.5</v>
      </c>
      <c r="F921" s="116">
        <f t="shared" si="496"/>
        <v>45524</v>
      </c>
      <c r="G921" s="117">
        <f t="shared" si="500"/>
        <v>-1.9948650165257931E-4</v>
      </c>
      <c r="H921" s="118">
        <f t="shared" si="513"/>
        <v>45586</v>
      </c>
      <c r="I921" s="118">
        <f t="shared" si="501"/>
        <v>45586</v>
      </c>
      <c r="J921" s="119">
        <f t="shared" si="508"/>
        <v>21</v>
      </c>
      <c r="K921" s="119">
        <f t="shared" si="497"/>
        <v>19</v>
      </c>
      <c r="L921" s="8">
        <f t="shared" si="509"/>
        <v>1</v>
      </c>
      <c r="M921" s="120">
        <f t="shared" si="498"/>
        <v>1.0038003200000001</v>
      </c>
      <c r="N921" s="120">
        <f t="shared" si="492"/>
        <v>1.1206419676588637</v>
      </c>
      <c r="O921" s="113">
        <f t="shared" si="494"/>
        <v>1.1206419599999999</v>
      </c>
      <c r="P921" s="113">
        <f t="shared" si="502"/>
        <v>1251.41372398</v>
      </c>
      <c r="Q921" s="11">
        <f t="shared" si="514"/>
        <v>0</v>
      </c>
      <c r="R921" s="30">
        <f t="shared" si="510"/>
        <v>0</v>
      </c>
      <c r="S921" s="8">
        <f t="shared" si="503"/>
        <v>0</v>
      </c>
      <c r="T921" s="122">
        <f t="shared" si="511"/>
        <v>0.13059999999999999</v>
      </c>
      <c r="U921" s="121">
        <f t="shared" si="493"/>
        <v>19</v>
      </c>
      <c r="V921" s="121">
        <v>252</v>
      </c>
      <c r="W921" s="120">
        <f t="shared" si="504"/>
        <v>1.0092978029999999</v>
      </c>
      <c r="X921" s="113">
        <f t="shared" si="491"/>
        <v>11.63539827</v>
      </c>
      <c r="Y921" s="113">
        <f t="shared" si="505"/>
        <v>0</v>
      </c>
      <c r="Z921" s="125" t="str">
        <f t="shared" si="515"/>
        <v>A+J=</v>
      </c>
      <c r="AA921" s="118">
        <f t="shared" si="516"/>
        <v>45586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2">
        <f t="shared" si="506"/>
        <v>45583</v>
      </c>
      <c r="B922" s="113">
        <f t="shared" si="499"/>
        <v>1263.6644999499999</v>
      </c>
      <c r="C922" s="113">
        <f t="shared" si="512"/>
        <v>1116.6936172799999</v>
      </c>
      <c r="D922" s="114">
        <f t="shared" si="507"/>
        <v>6967.89</v>
      </c>
      <c r="E922" s="115">
        <f t="shared" si="495"/>
        <v>6966.5</v>
      </c>
      <c r="F922" s="116">
        <f t="shared" si="496"/>
        <v>45524</v>
      </c>
      <c r="G922" s="117">
        <f t="shared" si="500"/>
        <v>-1.9948650165257931E-4</v>
      </c>
      <c r="H922" s="118">
        <f t="shared" si="513"/>
        <v>45586</v>
      </c>
      <c r="I922" s="118">
        <f t="shared" si="501"/>
        <v>45586</v>
      </c>
      <c r="J922" s="119">
        <f t="shared" si="508"/>
        <v>21</v>
      </c>
      <c r="K922" s="119">
        <f t="shared" si="497"/>
        <v>20</v>
      </c>
      <c r="L922" s="8">
        <f t="shared" si="509"/>
        <v>1</v>
      </c>
      <c r="M922" s="120">
        <f t="shared" si="498"/>
        <v>1.0038003200000001</v>
      </c>
      <c r="N922" s="120">
        <f t="shared" si="492"/>
        <v>1.1206419676588637</v>
      </c>
      <c r="O922" s="113">
        <f t="shared" si="494"/>
        <v>1.1206419599999999</v>
      </c>
      <c r="P922" s="113">
        <f t="shared" si="502"/>
        <v>1251.41372398</v>
      </c>
      <c r="Q922" s="11">
        <f t="shared" si="514"/>
        <v>0</v>
      </c>
      <c r="R922" s="30">
        <f t="shared" si="510"/>
        <v>0</v>
      </c>
      <c r="S922" s="8">
        <f t="shared" si="503"/>
        <v>0</v>
      </c>
      <c r="T922" s="122">
        <f t="shared" si="511"/>
        <v>0.13059999999999999</v>
      </c>
      <c r="U922" s="121">
        <f t="shared" si="493"/>
        <v>20</v>
      </c>
      <c r="V922" s="121">
        <v>252</v>
      </c>
      <c r="W922" s="120">
        <f t="shared" si="504"/>
        <v>1.009789549</v>
      </c>
      <c r="X922" s="113">
        <f t="shared" si="491"/>
        <v>12.250775969999999</v>
      </c>
      <c r="Y922" s="113">
        <f t="shared" si="505"/>
        <v>0</v>
      </c>
      <c r="Z922" s="125" t="str">
        <f t="shared" si="515"/>
        <v>A+J=</v>
      </c>
      <c r="AA922" s="118">
        <f t="shared" si="516"/>
        <v>45586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2">
        <f t="shared" si="506"/>
        <v>45584</v>
      </c>
      <c r="B923" s="113">
        <f t="shared" si="499"/>
        <v>1264.28017673</v>
      </c>
      <c r="C923" s="113">
        <f t="shared" si="512"/>
        <v>1116.6936172799999</v>
      </c>
      <c r="D923" s="114">
        <f t="shared" si="507"/>
        <v>6967.89</v>
      </c>
      <c r="E923" s="115">
        <f t="shared" si="495"/>
        <v>6966.5</v>
      </c>
      <c r="F923" s="116">
        <f t="shared" si="496"/>
        <v>45524</v>
      </c>
      <c r="G923" s="117">
        <f t="shared" si="500"/>
        <v>-1.9948650165257931E-4</v>
      </c>
      <c r="H923" s="118">
        <f t="shared" si="513"/>
        <v>45586</v>
      </c>
      <c r="I923" s="118">
        <f t="shared" si="501"/>
        <v>45586</v>
      </c>
      <c r="J923" s="119">
        <f t="shared" si="508"/>
        <v>21</v>
      </c>
      <c r="K923" s="119">
        <f t="shared" si="497"/>
        <v>21</v>
      </c>
      <c r="L923" s="8">
        <f t="shared" si="509"/>
        <v>1</v>
      </c>
      <c r="M923" s="120">
        <f t="shared" si="498"/>
        <v>1.0038003200000001</v>
      </c>
      <c r="N923" s="120">
        <f t="shared" si="492"/>
        <v>1.1206419676588637</v>
      </c>
      <c r="O923" s="113">
        <f t="shared" si="494"/>
        <v>1.1206419599999999</v>
      </c>
      <c r="P923" s="113">
        <f t="shared" si="502"/>
        <v>1251.41372398</v>
      </c>
      <c r="Q923" s="11">
        <f t="shared" si="514"/>
        <v>0</v>
      </c>
      <c r="R923" s="30">
        <f t="shared" si="510"/>
        <v>0</v>
      </c>
      <c r="S923" s="8">
        <f t="shared" si="503"/>
        <v>0</v>
      </c>
      <c r="T923" s="122">
        <f t="shared" si="511"/>
        <v>0.13059999999999999</v>
      </c>
      <c r="U923" s="121">
        <f t="shared" si="493"/>
        <v>21</v>
      </c>
      <c r="V923" s="121">
        <v>252</v>
      </c>
      <c r="W923" s="120">
        <f t="shared" si="504"/>
        <v>1.010281534</v>
      </c>
      <c r="X923" s="113">
        <f t="shared" si="491"/>
        <v>12.866452750000001</v>
      </c>
      <c r="Y923" s="113">
        <f t="shared" si="505"/>
        <v>0</v>
      </c>
      <c r="Z923" s="125" t="str">
        <f t="shared" si="515"/>
        <v>A+J=</v>
      </c>
      <c r="AA923" s="118">
        <f t="shared" si="516"/>
        <v>45586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2">
        <f t="shared" si="506"/>
        <v>45585</v>
      </c>
      <c r="B924" s="113">
        <f t="shared" si="499"/>
        <v>1264.28017673</v>
      </c>
      <c r="C924" s="113">
        <f t="shared" si="512"/>
        <v>1116.6936172799999</v>
      </c>
      <c r="D924" s="114">
        <f t="shared" si="507"/>
        <v>6967.89</v>
      </c>
      <c r="E924" s="115">
        <f t="shared" si="495"/>
        <v>6966.5</v>
      </c>
      <c r="F924" s="116">
        <f t="shared" si="496"/>
        <v>45524</v>
      </c>
      <c r="G924" s="117">
        <f t="shared" si="500"/>
        <v>-1.9948650165257931E-4</v>
      </c>
      <c r="H924" s="118">
        <f t="shared" si="513"/>
        <v>45617</v>
      </c>
      <c r="I924" s="118">
        <f t="shared" si="501"/>
        <v>45586</v>
      </c>
      <c r="J924" s="119">
        <f t="shared" si="508"/>
        <v>21</v>
      </c>
      <c r="K924" s="119">
        <f t="shared" si="497"/>
        <v>21</v>
      </c>
      <c r="L924" s="8">
        <f t="shared" si="509"/>
        <v>1</v>
      </c>
      <c r="M924" s="120">
        <f t="shared" si="498"/>
        <v>1.0038003200000001</v>
      </c>
      <c r="N924" s="120">
        <f t="shared" si="492"/>
        <v>1.1206419676588637</v>
      </c>
      <c r="O924" s="113">
        <f t="shared" si="494"/>
        <v>1.1206419599999999</v>
      </c>
      <c r="P924" s="113">
        <f t="shared" si="502"/>
        <v>1251.41372398</v>
      </c>
      <c r="Q924" s="11">
        <f t="shared" si="514"/>
        <v>0</v>
      </c>
      <c r="R924" s="30">
        <f t="shared" si="510"/>
        <v>0</v>
      </c>
      <c r="S924" s="8">
        <f t="shared" si="503"/>
        <v>0</v>
      </c>
      <c r="T924" s="122">
        <f t="shared" si="511"/>
        <v>0.13059999999999999</v>
      </c>
      <c r="U924" s="121">
        <f t="shared" si="493"/>
        <v>21</v>
      </c>
      <c r="V924" s="121">
        <v>252</v>
      </c>
      <c r="W924" s="120">
        <f t="shared" si="504"/>
        <v>1.010281534</v>
      </c>
      <c r="X924" s="113">
        <f t="shared" si="491"/>
        <v>12.866452750000001</v>
      </c>
      <c r="Y924" s="113">
        <f t="shared" si="505"/>
        <v>0</v>
      </c>
      <c r="Z924" s="125" t="str">
        <f t="shared" si="515"/>
        <v>A+J=</v>
      </c>
      <c r="AA924" s="118">
        <f t="shared" si="516"/>
        <v>45586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2">
        <f t="shared" si="506"/>
        <v>45586</v>
      </c>
      <c r="B925" s="113">
        <f t="shared" si="499"/>
        <v>1264.28017673</v>
      </c>
      <c r="C925" s="113">
        <f t="shared" si="512"/>
        <v>1116.6936172799999</v>
      </c>
      <c r="D925" s="114">
        <f t="shared" si="507"/>
        <v>6967.89</v>
      </c>
      <c r="E925" s="115">
        <f t="shared" si="495"/>
        <v>6966.5</v>
      </c>
      <c r="F925" s="116">
        <f t="shared" si="496"/>
        <v>45524</v>
      </c>
      <c r="G925" s="117">
        <f t="shared" si="500"/>
        <v>-1.9948650165257931E-4</v>
      </c>
      <c r="H925" s="118">
        <f t="shared" si="513"/>
        <v>45617</v>
      </c>
      <c r="I925" s="118">
        <f t="shared" si="501"/>
        <v>45586</v>
      </c>
      <c r="J925" s="119">
        <f t="shared" si="508"/>
        <v>21</v>
      </c>
      <c r="K925" s="119">
        <f t="shared" si="497"/>
        <v>21</v>
      </c>
      <c r="L925" s="8">
        <f t="shared" si="509"/>
        <v>1</v>
      </c>
      <c r="M925" s="120">
        <f t="shared" si="498"/>
        <v>1.0038003200000001</v>
      </c>
      <c r="N925" s="120">
        <f t="shared" si="492"/>
        <v>1.1206419676588637</v>
      </c>
      <c r="O925" s="113">
        <f t="shared" si="494"/>
        <v>1.1206419599999999</v>
      </c>
      <c r="P925" s="113">
        <f t="shared" si="502"/>
        <v>1251.41372398</v>
      </c>
      <c r="Q925" s="11">
        <f t="shared" si="514"/>
        <v>30</v>
      </c>
      <c r="R925" s="30">
        <f t="shared" si="510"/>
        <v>0</v>
      </c>
      <c r="S925" s="8">
        <f t="shared" si="503"/>
        <v>0</v>
      </c>
      <c r="T925" s="122">
        <f t="shared" si="511"/>
        <v>0.13059999999999999</v>
      </c>
      <c r="U925" s="121">
        <f t="shared" si="493"/>
        <v>21</v>
      </c>
      <c r="V925" s="121">
        <v>252</v>
      </c>
      <c r="W925" s="120">
        <f t="shared" si="504"/>
        <v>1.010281534</v>
      </c>
      <c r="X925" s="113">
        <f t="shared" si="491"/>
        <v>12.866452750000001</v>
      </c>
      <c r="Y925" s="113">
        <f t="shared" si="505"/>
        <v>12.866452750000001</v>
      </c>
      <c r="Z925" s="125" t="str">
        <f t="shared" si="515"/>
        <v>A+J=</v>
      </c>
      <c r="AA925" s="118">
        <f t="shared" si="516"/>
        <v>45586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2">
        <f t="shared" si="506"/>
        <v>45587</v>
      </c>
      <c r="B926" s="113">
        <f t="shared" si="499"/>
        <v>1252.28517921</v>
      </c>
      <c r="C926" s="113">
        <f t="shared" si="512"/>
        <v>1116.6936172799999</v>
      </c>
      <c r="D926" s="114">
        <f t="shared" si="507"/>
        <v>6966.5</v>
      </c>
      <c r="E926" s="115">
        <f t="shared" si="495"/>
        <v>6997.15</v>
      </c>
      <c r="F926" s="116">
        <f t="shared" si="496"/>
        <v>45556</v>
      </c>
      <c r="G926" s="117">
        <f t="shared" si="500"/>
        <v>4.39962678532968E-3</v>
      </c>
      <c r="H926" s="118">
        <f t="shared" si="513"/>
        <v>45617</v>
      </c>
      <c r="I926" s="118">
        <f t="shared" si="501"/>
        <v>45617</v>
      </c>
      <c r="J926" s="119">
        <f t="shared" si="508"/>
        <v>21</v>
      </c>
      <c r="K926" s="119">
        <f t="shared" si="497"/>
        <v>1</v>
      </c>
      <c r="L926" s="8">
        <f t="shared" si="509"/>
        <v>1.00020906</v>
      </c>
      <c r="M926" s="120">
        <f t="shared" si="498"/>
        <v>1</v>
      </c>
      <c r="N926" s="120">
        <f t="shared" si="492"/>
        <v>1.1206419676588637</v>
      </c>
      <c r="O926" s="113">
        <f t="shared" si="494"/>
        <v>1.1208762400000001</v>
      </c>
      <c r="P926" s="113">
        <f t="shared" si="502"/>
        <v>1251.6753429600001</v>
      </c>
      <c r="Q926" s="11">
        <f t="shared" si="514"/>
        <v>0</v>
      </c>
      <c r="R926" s="30">
        <f t="shared" si="510"/>
        <v>0</v>
      </c>
      <c r="S926" s="8">
        <f t="shared" si="503"/>
        <v>0</v>
      </c>
      <c r="T926" s="122">
        <f t="shared" si="511"/>
        <v>0.13059999999999999</v>
      </c>
      <c r="U926" s="121">
        <f t="shared" si="493"/>
        <v>1</v>
      </c>
      <c r="V926" s="121">
        <v>252</v>
      </c>
      <c r="W926" s="120">
        <f t="shared" si="504"/>
        <v>1.000487216</v>
      </c>
      <c r="X926" s="113">
        <f t="shared" ref="X926:X989" si="517">TRUNC((P926*(W926-1)),8)</f>
        <v>0.60983624999999997</v>
      </c>
      <c r="Y926" s="113">
        <f t="shared" si="505"/>
        <v>0</v>
      </c>
      <c r="Z926" s="125" t="str">
        <f t="shared" si="515"/>
        <v>A+J=</v>
      </c>
      <c r="AA926" s="118">
        <f t="shared" si="516"/>
        <v>45617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2">
        <f t="shared" si="506"/>
        <v>45588</v>
      </c>
      <c r="B927" s="113">
        <f t="shared" si="499"/>
        <v>1253.1572643300001</v>
      </c>
      <c r="C927" s="113">
        <f t="shared" si="512"/>
        <v>1116.6936172799999</v>
      </c>
      <c r="D927" s="114">
        <f t="shared" si="507"/>
        <v>6966.5</v>
      </c>
      <c r="E927" s="115">
        <f t="shared" si="495"/>
        <v>6997.15</v>
      </c>
      <c r="F927" s="116">
        <f t="shared" si="496"/>
        <v>45556</v>
      </c>
      <c r="G927" s="117">
        <f t="shared" si="500"/>
        <v>4.39962678532968E-3</v>
      </c>
      <c r="H927" s="118">
        <f t="shared" si="513"/>
        <v>45617</v>
      </c>
      <c r="I927" s="118">
        <f t="shared" si="501"/>
        <v>45617</v>
      </c>
      <c r="J927" s="119">
        <f t="shared" si="508"/>
        <v>21</v>
      </c>
      <c r="K927" s="119">
        <f t="shared" si="497"/>
        <v>2</v>
      </c>
      <c r="L927" s="8">
        <f t="shared" si="509"/>
        <v>1.00041818</v>
      </c>
      <c r="M927" s="120">
        <f t="shared" si="498"/>
        <v>1</v>
      </c>
      <c r="N927" s="120">
        <f t="shared" ref="N927:N990" si="518">IF(I927&gt;I926,N926*M927,N926)</f>
        <v>1.1206419676588637</v>
      </c>
      <c r="O927" s="113">
        <f t="shared" si="494"/>
        <v>1.12111059</v>
      </c>
      <c r="P927" s="113">
        <f t="shared" si="502"/>
        <v>1251.93704011</v>
      </c>
      <c r="Q927" s="11">
        <f t="shared" si="514"/>
        <v>0</v>
      </c>
      <c r="R927" s="30">
        <f t="shared" si="510"/>
        <v>0</v>
      </c>
      <c r="S927" s="8">
        <f t="shared" si="503"/>
        <v>0</v>
      </c>
      <c r="T927" s="122">
        <f t="shared" si="511"/>
        <v>0.13059999999999999</v>
      </c>
      <c r="U927" s="121">
        <f t="shared" si="493"/>
        <v>2</v>
      </c>
      <c r="V927" s="121">
        <v>252</v>
      </c>
      <c r="W927" s="120">
        <f t="shared" si="504"/>
        <v>1.0009746690000001</v>
      </c>
      <c r="X927" s="113">
        <f t="shared" si="517"/>
        <v>1.22022422</v>
      </c>
      <c r="Y927" s="113">
        <f t="shared" si="505"/>
        <v>0</v>
      </c>
      <c r="Z927" s="125" t="str">
        <f t="shared" si="515"/>
        <v>A+J=</v>
      </c>
      <c r="AA927" s="118">
        <f t="shared" si="516"/>
        <v>45617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2">
        <f t="shared" si="506"/>
        <v>45589</v>
      </c>
      <c r="B928" s="113">
        <f t="shared" si="499"/>
        <v>1254.0299348999999</v>
      </c>
      <c r="C928" s="113">
        <f t="shared" si="512"/>
        <v>1116.6936172799999</v>
      </c>
      <c r="D928" s="114">
        <f t="shared" si="507"/>
        <v>6966.5</v>
      </c>
      <c r="E928" s="115">
        <f t="shared" si="495"/>
        <v>6997.15</v>
      </c>
      <c r="F928" s="116">
        <f t="shared" si="496"/>
        <v>45556</v>
      </c>
      <c r="G928" s="117">
        <f t="shared" si="500"/>
        <v>4.39962678532968E-3</v>
      </c>
      <c r="H928" s="118">
        <f t="shared" si="513"/>
        <v>45617</v>
      </c>
      <c r="I928" s="118">
        <f t="shared" si="501"/>
        <v>45617</v>
      </c>
      <c r="J928" s="119">
        <f t="shared" si="508"/>
        <v>21</v>
      </c>
      <c r="K928" s="119">
        <f t="shared" si="497"/>
        <v>3</v>
      </c>
      <c r="L928" s="8">
        <f t="shared" si="509"/>
        <v>1.0006273299999999</v>
      </c>
      <c r="M928" s="120">
        <f t="shared" si="498"/>
        <v>1</v>
      </c>
      <c r="N928" s="120">
        <f t="shared" si="518"/>
        <v>1.1206419676588637</v>
      </c>
      <c r="O928" s="113">
        <f t="shared" si="494"/>
        <v>1.12134497</v>
      </c>
      <c r="P928" s="113">
        <f t="shared" si="502"/>
        <v>1252.1987707599999</v>
      </c>
      <c r="Q928" s="11">
        <f t="shared" si="514"/>
        <v>0</v>
      </c>
      <c r="R928" s="30">
        <f t="shared" si="510"/>
        <v>0</v>
      </c>
      <c r="S928" s="8">
        <f t="shared" si="503"/>
        <v>0</v>
      </c>
      <c r="T928" s="122">
        <f t="shared" si="511"/>
        <v>0.13059999999999999</v>
      </c>
      <c r="U928" s="121">
        <f t="shared" si="493"/>
        <v>3</v>
      </c>
      <c r="V928" s="121">
        <v>252</v>
      </c>
      <c r="W928" s="120">
        <f t="shared" si="504"/>
        <v>1.001462359</v>
      </c>
      <c r="X928" s="113">
        <f t="shared" si="517"/>
        <v>1.8311641400000001</v>
      </c>
      <c r="Y928" s="113">
        <f t="shared" si="505"/>
        <v>0</v>
      </c>
      <c r="Z928" s="125" t="str">
        <f t="shared" si="515"/>
        <v>A+J=</v>
      </c>
      <c r="AA928" s="118">
        <f t="shared" si="516"/>
        <v>45617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2">
        <f t="shared" si="506"/>
        <v>45590</v>
      </c>
      <c r="B929" s="113">
        <f t="shared" si="499"/>
        <v>1254.90322722</v>
      </c>
      <c r="C929" s="113">
        <f t="shared" si="512"/>
        <v>1116.6936172799999</v>
      </c>
      <c r="D929" s="114">
        <f t="shared" si="507"/>
        <v>6966.5</v>
      </c>
      <c r="E929" s="115">
        <f t="shared" si="495"/>
        <v>6997.15</v>
      </c>
      <c r="F929" s="116">
        <f t="shared" si="496"/>
        <v>45556</v>
      </c>
      <c r="G929" s="117">
        <f t="shared" si="500"/>
        <v>4.39962678532968E-3</v>
      </c>
      <c r="H929" s="118">
        <f t="shared" si="513"/>
        <v>45617</v>
      </c>
      <c r="I929" s="118">
        <f t="shared" si="501"/>
        <v>45617</v>
      </c>
      <c r="J929" s="119">
        <f t="shared" si="508"/>
        <v>21</v>
      </c>
      <c r="K929" s="119">
        <f t="shared" si="497"/>
        <v>4</v>
      </c>
      <c r="L929" s="8">
        <f t="shared" si="509"/>
        <v>1.0008365299999999</v>
      </c>
      <c r="M929" s="120">
        <f t="shared" si="498"/>
        <v>1</v>
      </c>
      <c r="N929" s="120">
        <f t="shared" si="518"/>
        <v>1.1206419676588637</v>
      </c>
      <c r="O929" s="113">
        <f t="shared" si="494"/>
        <v>1.1215794100000001</v>
      </c>
      <c r="P929" s="113">
        <f t="shared" si="502"/>
        <v>1252.46056841</v>
      </c>
      <c r="Q929" s="11">
        <f t="shared" si="514"/>
        <v>0</v>
      </c>
      <c r="R929" s="30">
        <f t="shared" si="510"/>
        <v>0</v>
      </c>
      <c r="S929" s="8">
        <f t="shared" si="503"/>
        <v>0</v>
      </c>
      <c r="T929" s="122">
        <f t="shared" si="511"/>
        <v>0.13059999999999999</v>
      </c>
      <c r="U929" s="121">
        <f t="shared" si="493"/>
        <v>4</v>
      </c>
      <c r="V929" s="121">
        <v>252</v>
      </c>
      <c r="W929" s="120">
        <f t="shared" si="504"/>
        <v>1.001950288</v>
      </c>
      <c r="X929" s="113">
        <f t="shared" si="517"/>
        <v>2.4426588100000002</v>
      </c>
      <c r="Y929" s="113">
        <f t="shared" si="505"/>
        <v>0</v>
      </c>
      <c r="Z929" s="125" t="str">
        <f t="shared" si="515"/>
        <v>A+J=</v>
      </c>
      <c r="AA929" s="118">
        <f t="shared" si="516"/>
        <v>45617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2">
        <f t="shared" si="506"/>
        <v>45591</v>
      </c>
      <c r="B930" s="113">
        <f t="shared" si="499"/>
        <v>1255.7771278999999</v>
      </c>
      <c r="C930" s="113">
        <f t="shared" si="512"/>
        <v>1116.6936172799999</v>
      </c>
      <c r="D930" s="114">
        <f t="shared" si="507"/>
        <v>6966.5</v>
      </c>
      <c r="E930" s="115">
        <f t="shared" si="495"/>
        <v>6997.15</v>
      </c>
      <c r="F930" s="116">
        <f t="shared" si="496"/>
        <v>45556</v>
      </c>
      <c r="G930" s="117">
        <f t="shared" si="500"/>
        <v>4.39962678532968E-3</v>
      </c>
      <c r="H930" s="118">
        <f t="shared" si="513"/>
        <v>45617</v>
      </c>
      <c r="I930" s="118">
        <f t="shared" si="501"/>
        <v>45617</v>
      </c>
      <c r="J930" s="119">
        <f t="shared" si="508"/>
        <v>21</v>
      </c>
      <c r="K930" s="119">
        <f t="shared" si="497"/>
        <v>5</v>
      </c>
      <c r="L930" s="8">
        <f t="shared" si="509"/>
        <v>1.0010457699999999</v>
      </c>
      <c r="M930" s="120">
        <f t="shared" si="498"/>
        <v>1</v>
      </c>
      <c r="N930" s="120">
        <f t="shared" si="518"/>
        <v>1.1206419676588637</v>
      </c>
      <c r="O930" s="113">
        <f t="shared" si="494"/>
        <v>1.1218139</v>
      </c>
      <c r="P930" s="113">
        <f t="shared" si="502"/>
        <v>1252.7224219</v>
      </c>
      <c r="Q930" s="11">
        <f t="shared" si="514"/>
        <v>0</v>
      </c>
      <c r="R930" s="30">
        <f t="shared" si="510"/>
        <v>0</v>
      </c>
      <c r="S930" s="8">
        <f t="shared" si="503"/>
        <v>0</v>
      </c>
      <c r="T930" s="122">
        <f t="shared" si="511"/>
        <v>0.13059999999999999</v>
      </c>
      <c r="U930" s="121">
        <f t="shared" si="493"/>
        <v>5</v>
      </c>
      <c r="V930" s="121">
        <v>252</v>
      </c>
      <c r="W930" s="120">
        <f t="shared" si="504"/>
        <v>1.002438454</v>
      </c>
      <c r="X930" s="113">
        <f t="shared" si="517"/>
        <v>3.0547059999999999</v>
      </c>
      <c r="Y930" s="113">
        <f t="shared" si="505"/>
        <v>0</v>
      </c>
      <c r="Z930" s="125" t="str">
        <f t="shared" si="515"/>
        <v>A+J=</v>
      </c>
      <c r="AA930" s="118">
        <f t="shared" si="516"/>
        <v>45617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2">
        <f t="shared" si="506"/>
        <v>45592</v>
      </c>
      <c r="B931" s="113">
        <f t="shared" si="499"/>
        <v>1255.7771278999999</v>
      </c>
      <c r="C931" s="113">
        <f t="shared" si="512"/>
        <v>1116.6936172799999</v>
      </c>
      <c r="D931" s="114">
        <f t="shared" si="507"/>
        <v>6966.5</v>
      </c>
      <c r="E931" s="115">
        <f t="shared" si="495"/>
        <v>6997.15</v>
      </c>
      <c r="F931" s="116">
        <f t="shared" si="496"/>
        <v>45556</v>
      </c>
      <c r="G931" s="117">
        <f t="shared" si="500"/>
        <v>4.39962678532968E-3</v>
      </c>
      <c r="H931" s="118">
        <f t="shared" si="513"/>
        <v>45617</v>
      </c>
      <c r="I931" s="118">
        <f t="shared" si="501"/>
        <v>45617</v>
      </c>
      <c r="J931" s="119">
        <f t="shared" si="508"/>
        <v>21</v>
      </c>
      <c r="K931" s="119">
        <f t="shared" si="497"/>
        <v>5</v>
      </c>
      <c r="L931" s="8">
        <f t="shared" si="509"/>
        <v>1.0010457699999999</v>
      </c>
      <c r="M931" s="120">
        <f t="shared" si="498"/>
        <v>1</v>
      </c>
      <c r="N931" s="120">
        <f t="shared" si="518"/>
        <v>1.1206419676588637</v>
      </c>
      <c r="O931" s="113">
        <f t="shared" si="494"/>
        <v>1.1218139</v>
      </c>
      <c r="P931" s="113">
        <f t="shared" si="502"/>
        <v>1252.7224219</v>
      </c>
      <c r="Q931" s="11">
        <f t="shared" si="514"/>
        <v>0</v>
      </c>
      <c r="R931" s="30">
        <f t="shared" si="510"/>
        <v>0</v>
      </c>
      <c r="S931" s="8">
        <f t="shared" si="503"/>
        <v>0</v>
      </c>
      <c r="T931" s="122">
        <f t="shared" si="511"/>
        <v>0.13059999999999999</v>
      </c>
      <c r="U931" s="121">
        <f t="shared" si="493"/>
        <v>5</v>
      </c>
      <c r="V931" s="121">
        <v>252</v>
      </c>
      <c r="W931" s="120">
        <f t="shared" si="504"/>
        <v>1.002438454</v>
      </c>
      <c r="X931" s="113">
        <f t="shared" si="517"/>
        <v>3.0547059999999999</v>
      </c>
      <c r="Y931" s="113">
        <f t="shared" si="505"/>
        <v>0</v>
      </c>
      <c r="Z931" s="125" t="str">
        <f t="shared" si="515"/>
        <v>A+J=</v>
      </c>
      <c r="AA931" s="118">
        <f t="shared" si="516"/>
        <v>45617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2">
        <f t="shared" si="506"/>
        <v>45593</v>
      </c>
      <c r="B932" s="113">
        <f t="shared" si="499"/>
        <v>1255.7771278999999</v>
      </c>
      <c r="C932" s="113">
        <f t="shared" si="512"/>
        <v>1116.6936172799999</v>
      </c>
      <c r="D932" s="114">
        <f t="shared" si="507"/>
        <v>6966.5</v>
      </c>
      <c r="E932" s="115">
        <f t="shared" si="495"/>
        <v>6997.15</v>
      </c>
      <c r="F932" s="116">
        <f t="shared" si="496"/>
        <v>45556</v>
      </c>
      <c r="G932" s="117">
        <f t="shared" si="500"/>
        <v>4.39962678532968E-3</v>
      </c>
      <c r="H932" s="118">
        <f t="shared" si="513"/>
        <v>45617</v>
      </c>
      <c r="I932" s="118">
        <f t="shared" si="501"/>
        <v>45617</v>
      </c>
      <c r="J932" s="119">
        <f t="shared" si="508"/>
        <v>21</v>
      </c>
      <c r="K932" s="119">
        <f t="shared" si="497"/>
        <v>5</v>
      </c>
      <c r="L932" s="8">
        <f t="shared" si="509"/>
        <v>1.0010457699999999</v>
      </c>
      <c r="M932" s="120">
        <f t="shared" si="498"/>
        <v>1</v>
      </c>
      <c r="N932" s="120">
        <f t="shared" si="518"/>
        <v>1.1206419676588637</v>
      </c>
      <c r="O932" s="113">
        <f t="shared" si="494"/>
        <v>1.1218139</v>
      </c>
      <c r="P932" s="113">
        <f t="shared" si="502"/>
        <v>1252.7224219</v>
      </c>
      <c r="Q932" s="11">
        <f t="shared" si="514"/>
        <v>0</v>
      </c>
      <c r="R932" s="30">
        <f t="shared" si="510"/>
        <v>0</v>
      </c>
      <c r="S932" s="8">
        <f t="shared" si="503"/>
        <v>0</v>
      </c>
      <c r="T932" s="122">
        <f t="shared" si="511"/>
        <v>0.13059999999999999</v>
      </c>
      <c r="U932" s="121">
        <f t="shared" si="493"/>
        <v>5</v>
      </c>
      <c r="V932" s="121">
        <v>252</v>
      </c>
      <c r="W932" s="120">
        <f t="shared" si="504"/>
        <v>1.002438454</v>
      </c>
      <c r="X932" s="113">
        <f t="shared" si="517"/>
        <v>3.0547059999999999</v>
      </c>
      <c r="Y932" s="113">
        <f t="shared" si="505"/>
        <v>0</v>
      </c>
      <c r="Z932" s="125" t="str">
        <f t="shared" si="515"/>
        <v>A+J=</v>
      </c>
      <c r="AA932" s="118">
        <f t="shared" si="516"/>
        <v>45617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2">
        <f t="shared" si="506"/>
        <v>45594</v>
      </c>
      <c r="B933" s="113">
        <f t="shared" si="499"/>
        <v>1256.6516371800001</v>
      </c>
      <c r="C933" s="113">
        <f t="shared" si="512"/>
        <v>1116.6936172799999</v>
      </c>
      <c r="D933" s="114">
        <f t="shared" si="507"/>
        <v>6966.5</v>
      </c>
      <c r="E933" s="115">
        <f t="shared" si="495"/>
        <v>6997.15</v>
      </c>
      <c r="F933" s="116">
        <f t="shared" si="496"/>
        <v>45556</v>
      </c>
      <c r="G933" s="117">
        <f t="shared" si="500"/>
        <v>4.39962678532968E-3</v>
      </c>
      <c r="H933" s="118">
        <f t="shared" si="513"/>
        <v>45617</v>
      </c>
      <c r="I933" s="118">
        <f t="shared" si="501"/>
        <v>45617</v>
      </c>
      <c r="J933" s="119">
        <f t="shared" si="508"/>
        <v>21</v>
      </c>
      <c r="K933" s="119">
        <f t="shared" si="497"/>
        <v>6</v>
      </c>
      <c r="L933" s="8">
        <f t="shared" si="509"/>
        <v>1.0012550600000001</v>
      </c>
      <c r="M933" s="120">
        <f t="shared" si="498"/>
        <v>1</v>
      </c>
      <c r="N933" s="120">
        <f t="shared" si="518"/>
        <v>1.1206419676588637</v>
      </c>
      <c r="O933" s="113">
        <f t="shared" si="494"/>
        <v>1.1220484399999999</v>
      </c>
      <c r="P933" s="113">
        <f t="shared" si="502"/>
        <v>1252.9843312200001</v>
      </c>
      <c r="Q933" s="11">
        <f t="shared" si="514"/>
        <v>0</v>
      </c>
      <c r="R933" s="30">
        <f t="shared" si="510"/>
        <v>0</v>
      </c>
      <c r="S933" s="8">
        <f t="shared" si="503"/>
        <v>0</v>
      </c>
      <c r="T933" s="122">
        <f t="shared" si="511"/>
        <v>0.13059999999999999</v>
      </c>
      <c r="U933" s="121">
        <f t="shared" ref="U933:U996" si="519">IF(Q932&gt;0,1,IF(K933=K932,U932,U932+1))</f>
        <v>6</v>
      </c>
      <c r="V933" s="121">
        <v>252</v>
      </c>
      <c r="W933" s="120">
        <f t="shared" si="504"/>
        <v>1.0029268570000001</v>
      </c>
      <c r="X933" s="113">
        <f t="shared" si="517"/>
        <v>3.6673059600000002</v>
      </c>
      <c r="Y933" s="113">
        <f t="shared" si="505"/>
        <v>0</v>
      </c>
      <c r="Z933" s="125" t="str">
        <f t="shared" si="515"/>
        <v>A+J=</v>
      </c>
      <c r="AA933" s="118">
        <f t="shared" si="516"/>
        <v>45617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2">
        <f t="shared" si="506"/>
        <v>45595</v>
      </c>
      <c r="B934" s="113">
        <f t="shared" si="499"/>
        <v>1257.5267466400001</v>
      </c>
      <c r="C934" s="113">
        <f t="shared" si="512"/>
        <v>1116.6936172799999</v>
      </c>
      <c r="D934" s="114">
        <f t="shared" si="507"/>
        <v>6966.5</v>
      </c>
      <c r="E934" s="115">
        <f t="shared" si="495"/>
        <v>6997.15</v>
      </c>
      <c r="F934" s="116">
        <f t="shared" si="496"/>
        <v>45556</v>
      </c>
      <c r="G934" s="117">
        <f t="shared" si="500"/>
        <v>4.39962678532968E-3</v>
      </c>
      <c r="H934" s="118">
        <f t="shared" si="513"/>
        <v>45617</v>
      </c>
      <c r="I934" s="118">
        <f t="shared" si="501"/>
        <v>45617</v>
      </c>
      <c r="J934" s="119">
        <f t="shared" si="508"/>
        <v>21</v>
      </c>
      <c r="K934" s="119">
        <f t="shared" si="497"/>
        <v>7</v>
      </c>
      <c r="L934" s="8">
        <f t="shared" si="509"/>
        <v>1.00146439</v>
      </c>
      <c r="M934" s="120">
        <f t="shared" si="498"/>
        <v>1</v>
      </c>
      <c r="N934" s="120">
        <f t="shared" si="518"/>
        <v>1.1206419676588637</v>
      </c>
      <c r="O934" s="113">
        <f t="shared" si="494"/>
        <v>1.12228302</v>
      </c>
      <c r="P934" s="113">
        <f t="shared" si="502"/>
        <v>1253.24628521</v>
      </c>
      <c r="Q934" s="11">
        <f t="shared" si="514"/>
        <v>0</v>
      </c>
      <c r="R934" s="30">
        <f t="shared" si="510"/>
        <v>0</v>
      </c>
      <c r="S934" s="8">
        <f t="shared" si="503"/>
        <v>0</v>
      </c>
      <c r="T934" s="122">
        <f t="shared" si="511"/>
        <v>0.13059999999999999</v>
      </c>
      <c r="U934" s="121">
        <f t="shared" si="519"/>
        <v>7</v>
      </c>
      <c r="V934" s="121">
        <v>252</v>
      </c>
      <c r="W934" s="120">
        <f t="shared" si="504"/>
        <v>1.0034154989999999</v>
      </c>
      <c r="X934" s="113">
        <f t="shared" si="517"/>
        <v>4.2804614299999999</v>
      </c>
      <c r="Y934" s="113">
        <f t="shared" si="505"/>
        <v>0</v>
      </c>
      <c r="Z934" s="125" t="str">
        <f t="shared" si="515"/>
        <v>A+J=</v>
      </c>
      <c r="AA934" s="118">
        <f t="shared" si="516"/>
        <v>45617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2">
        <f t="shared" si="506"/>
        <v>45596</v>
      </c>
      <c r="B935" s="113">
        <f t="shared" si="499"/>
        <v>1258.4024777000002</v>
      </c>
      <c r="C935" s="113">
        <f t="shared" si="512"/>
        <v>1116.6936172799999</v>
      </c>
      <c r="D935" s="114">
        <f t="shared" si="507"/>
        <v>6966.5</v>
      </c>
      <c r="E935" s="115">
        <f t="shared" si="495"/>
        <v>6997.15</v>
      </c>
      <c r="F935" s="116">
        <f t="shared" si="496"/>
        <v>45556</v>
      </c>
      <c r="G935" s="117">
        <f t="shared" si="500"/>
        <v>4.39962678532968E-3</v>
      </c>
      <c r="H935" s="118">
        <f t="shared" si="513"/>
        <v>45617</v>
      </c>
      <c r="I935" s="118">
        <f t="shared" si="501"/>
        <v>45617</v>
      </c>
      <c r="J935" s="119">
        <f t="shared" si="508"/>
        <v>21</v>
      </c>
      <c r="K935" s="119">
        <f t="shared" si="497"/>
        <v>8</v>
      </c>
      <c r="L935" s="8">
        <f t="shared" si="509"/>
        <v>1.00167377</v>
      </c>
      <c r="M935" s="120">
        <f t="shared" si="498"/>
        <v>1</v>
      </c>
      <c r="N935" s="120">
        <f t="shared" si="518"/>
        <v>1.1206419676588637</v>
      </c>
      <c r="O935" s="113">
        <f t="shared" si="494"/>
        <v>1.12251766</v>
      </c>
      <c r="P935" s="113">
        <f t="shared" si="502"/>
        <v>1253.5083062000001</v>
      </c>
      <c r="Q935" s="11">
        <f t="shared" si="514"/>
        <v>0</v>
      </c>
      <c r="R935" s="30">
        <f t="shared" si="510"/>
        <v>0</v>
      </c>
      <c r="S935" s="8">
        <f t="shared" si="503"/>
        <v>0</v>
      </c>
      <c r="T935" s="122">
        <f t="shared" si="511"/>
        <v>0.13059999999999999</v>
      </c>
      <c r="U935" s="121">
        <f t="shared" si="519"/>
        <v>8</v>
      </c>
      <c r="V935" s="121">
        <v>252</v>
      </c>
      <c r="W935" s="120">
        <f t="shared" si="504"/>
        <v>1.003904379</v>
      </c>
      <c r="X935" s="113">
        <f t="shared" si="517"/>
        <v>4.8941714999999997</v>
      </c>
      <c r="Y935" s="113">
        <f t="shared" si="505"/>
        <v>0</v>
      </c>
      <c r="Z935" s="125" t="str">
        <f t="shared" si="515"/>
        <v>A+J=</v>
      </c>
      <c r="AA935" s="118">
        <f t="shared" si="516"/>
        <v>45617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2">
        <f t="shared" si="506"/>
        <v>45597</v>
      </c>
      <c r="B936" s="113">
        <f t="shared" si="499"/>
        <v>1259.2787969999999</v>
      </c>
      <c r="C936" s="113">
        <f t="shared" si="512"/>
        <v>1116.6936172799999</v>
      </c>
      <c r="D936" s="114">
        <f t="shared" si="507"/>
        <v>6966.5</v>
      </c>
      <c r="E936" s="115">
        <f t="shared" si="495"/>
        <v>6997.15</v>
      </c>
      <c r="F936" s="116">
        <f t="shared" si="496"/>
        <v>45556</v>
      </c>
      <c r="G936" s="117">
        <f t="shared" si="500"/>
        <v>4.39962678532968E-3</v>
      </c>
      <c r="H936" s="118">
        <f t="shared" si="513"/>
        <v>45617</v>
      </c>
      <c r="I936" s="118">
        <f t="shared" si="501"/>
        <v>45617</v>
      </c>
      <c r="J936" s="119">
        <f t="shared" si="508"/>
        <v>21</v>
      </c>
      <c r="K936" s="119">
        <f t="shared" si="497"/>
        <v>9</v>
      </c>
      <c r="L936" s="8">
        <f t="shared" si="509"/>
        <v>1.0018831800000001</v>
      </c>
      <c r="M936" s="120">
        <f t="shared" si="498"/>
        <v>1</v>
      </c>
      <c r="N936" s="120">
        <f t="shared" si="518"/>
        <v>1.1206419676588637</v>
      </c>
      <c r="O936" s="113">
        <f t="shared" si="494"/>
        <v>1.12275233</v>
      </c>
      <c r="P936" s="113">
        <f t="shared" si="502"/>
        <v>1253.77036069</v>
      </c>
      <c r="Q936" s="11">
        <f t="shared" si="514"/>
        <v>0</v>
      </c>
      <c r="R936" s="30">
        <f t="shared" si="510"/>
        <v>0</v>
      </c>
      <c r="S936" s="8">
        <f t="shared" si="503"/>
        <v>0</v>
      </c>
      <c r="T936" s="122">
        <f t="shared" si="511"/>
        <v>0.13059999999999999</v>
      </c>
      <c r="U936" s="121">
        <f t="shared" si="519"/>
        <v>9</v>
      </c>
      <c r="V936" s="121">
        <v>252</v>
      </c>
      <c r="W936" s="120">
        <f t="shared" si="504"/>
        <v>1.0043934969999999</v>
      </c>
      <c r="X936" s="113">
        <f t="shared" si="517"/>
        <v>5.5084363099999996</v>
      </c>
      <c r="Y936" s="113">
        <f t="shared" si="505"/>
        <v>0</v>
      </c>
      <c r="Z936" s="125" t="str">
        <f t="shared" si="515"/>
        <v>A+J=</v>
      </c>
      <c r="AA936" s="118">
        <f t="shared" si="516"/>
        <v>45617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2">
        <f t="shared" si="506"/>
        <v>45598</v>
      </c>
      <c r="B937" s="113">
        <f t="shared" si="499"/>
        <v>1260.1557496700002</v>
      </c>
      <c r="C937" s="113">
        <f t="shared" si="512"/>
        <v>1116.6936172799999</v>
      </c>
      <c r="D937" s="114">
        <f t="shared" si="507"/>
        <v>6966.5</v>
      </c>
      <c r="E937" s="115">
        <f t="shared" si="495"/>
        <v>6997.15</v>
      </c>
      <c r="F937" s="116">
        <f t="shared" si="496"/>
        <v>45556</v>
      </c>
      <c r="G937" s="117">
        <f t="shared" si="500"/>
        <v>4.39962678532968E-3</v>
      </c>
      <c r="H937" s="118">
        <f t="shared" si="513"/>
        <v>45617</v>
      </c>
      <c r="I937" s="118">
        <f t="shared" si="501"/>
        <v>45617</v>
      </c>
      <c r="J937" s="119">
        <f t="shared" si="508"/>
        <v>21</v>
      </c>
      <c r="K937" s="119">
        <f t="shared" si="497"/>
        <v>10</v>
      </c>
      <c r="L937" s="8">
        <f t="shared" si="509"/>
        <v>1.00209265</v>
      </c>
      <c r="M937" s="120">
        <f t="shared" si="498"/>
        <v>1</v>
      </c>
      <c r="N937" s="120">
        <f t="shared" si="518"/>
        <v>1.1206419676588637</v>
      </c>
      <c r="O937" s="113">
        <f t="shared" ref="O937:O1000" si="520">TRUNC(TRUNC((L937*N937),15),8)</f>
        <v>1.12298707</v>
      </c>
      <c r="P937" s="113">
        <f t="shared" si="502"/>
        <v>1254.0324933500001</v>
      </c>
      <c r="Q937" s="11">
        <f t="shared" si="514"/>
        <v>0</v>
      </c>
      <c r="R937" s="30">
        <f t="shared" si="510"/>
        <v>0</v>
      </c>
      <c r="S937" s="8">
        <f t="shared" si="503"/>
        <v>0</v>
      </c>
      <c r="T937" s="122">
        <f t="shared" si="511"/>
        <v>0.13059999999999999</v>
      </c>
      <c r="U937" s="121">
        <f t="shared" si="519"/>
        <v>10</v>
      </c>
      <c r="V937" s="121">
        <v>252</v>
      </c>
      <c r="W937" s="120">
        <f t="shared" si="504"/>
        <v>1.004882853</v>
      </c>
      <c r="X937" s="113">
        <f t="shared" si="517"/>
        <v>6.1232563200000003</v>
      </c>
      <c r="Y937" s="113">
        <f t="shared" si="505"/>
        <v>0</v>
      </c>
      <c r="Z937" s="125" t="str">
        <f t="shared" si="515"/>
        <v>A+J=</v>
      </c>
      <c r="AA937" s="118">
        <f t="shared" si="516"/>
        <v>45617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2">
        <f t="shared" si="506"/>
        <v>45599</v>
      </c>
      <c r="B938" s="113">
        <f t="shared" si="499"/>
        <v>1260.1557496700002</v>
      </c>
      <c r="C938" s="113">
        <f t="shared" si="512"/>
        <v>1116.6936172799999</v>
      </c>
      <c r="D938" s="114">
        <f t="shared" si="507"/>
        <v>6966.5</v>
      </c>
      <c r="E938" s="115">
        <f t="shared" ref="E938:E1001" si="521">IF($K938=1,VLOOKUP($A937,$AO$10:$AS$131,4),E937)</f>
        <v>6997.15</v>
      </c>
      <c r="F938" s="116">
        <f t="shared" ref="F938:F1001" si="522">IF($K938=1,VLOOKUP($A937,$AO$10:$AS$131,5),F937)</f>
        <v>45556</v>
      </c>
      <c r="G938" s="117">
        <f t="shared" si="500"/>
        <v>4.39962678532968E-3</v>
      </c>
      <c r="H938" s="118">
        <f t="shared" si="513"/>
        <v>45617</v>
      </c>
      <c r="I938" s="118">
        <f t="shared" si="501"/>
        <v>45617</v>
      </c>
      <c r="J938" s="119">
        <f t="shared" si="508"/>
        <v>21</v>
      </c>
      <c r="K938" s="119">
        <f t="shared" ref="K938:K1001" si="523">(J938-(NETWORKDAYS(A938,I938,AD$176:AD$502)-1))</f>
        <v>10</v>
      </c>
      <c r="L938" s="8">
        <f t="shared" si="509"/>
        <v>1.00209265</v>
      </c>
      <c r="M938" s="120">
        <f t="shared" ref="M938:M1001" si="524">IF(I938&gt;I937,L937,M937)</f>
        <v>1</v>
      </c>
      <c r="N938" s="120">
        <f t="shared" si="518"/>
        <v>1.1206419676588637</v>
      </c>
      <c r="O938" s="113">
        <f t="shared" si="520"/>
        <v>1.12298707</v>
      </c>
      <c r="P938" s="113">
        <f t="shared" si="502"/>
        <v>1254.0324933500001</v>
      </c>
      <c r="Q938" s="11">
        <f t="shared" si="514"/>
        <v>0</v>
      </c>
      <c r="R938" s="30">
        <f t="shared" si="510"/>
        <v>0</v>
      </c>
      <c r="S938" s="8">
        <f t="shared" si="503"/>
        <v>0</v>
      </c>
      <c r="T938" s="122">
        <f t="shared" si="511"/>
        <v>0.13059999999999999</v>
      </c>
      <c r="U938" s="121">
        <f t="shared" si="519"/>
        <v>10</v>
      </c>
      <c r="V938" s="121">
        <v>252</v>
      </c>
      <c r="W938" s="120">
        <f t="shared" si="504"/>
        <v>1.004882853</v>
      </c>
      <c r="X938" s="113">
        <f t="shared" si="517"/>
        <v>6.1232563200000003</v>
      </c>
      <c r="Y938" s="113">
        <f t="shared" si="505"/>
        <v>0</v>
      </c>
      <c r="Z938" s="125" t="str">
        <f t="shared" si="515"/>
        <v>A+J=</v>
      </c>
      <c r="AA938" s="118">
        <f t="shared" si="516"/>
        <v>45617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2">
        <f t="shared" si="506"/>
        <v>45600</v>
      </c>
      <c r="B939" s="113">
        <f t="shared" si="499"/>
        <v>1260.1557496700002</v>
      </c>
      <c r="C939" s="113">
        <f t="shared" si="512"/>
        <v>1116.6936172799999</v>
      </c>
      <c r="D939" s="114">
        <f t="shared" si="507"/>
        <v>6966.5</v>
      </c>
      <c r="E939" s="115">
        <f t="shared" si="521"/>
        <v>6997.15</v>
      </c>
      <c r="F939" s="116">
        <f t="shared" si="522"/>
        <v>45556</v>
      </c>
      <c r="G939" s="117">
        <f t="shared" si="500"/>
        <v>4.39962678532968E-3</v>
      </c>
      <c r="H939" s="118">
        <f t="shared" si="513"/>
        <v>45617</v>
      </c>
      <c r="I939" s="118">
        <f t="shared" si="501"/>
        <v>45617</v>
      </c>
      <c r="J939" s="119">
        <f t="shared" si="508"/>
        <v>21</v>
      </c>
      <c r="K939" s="119">
        <f t="shared" si="523"/>
        <v>10</v>
      </c>
      <c r="L939" s="8">
        <f t="shared" si="509"/>
        <v>1.00209265</v>
      </c>
      <c r="M939" s="120">
        <f t="shared" si="524"/>
        <v>1</v>
      </c>
      <c r="N939" s="120">
        <f t="shared" si="518"/>
        <v>1.1206419676588637</v>
      </c>
      <c r="O939" s="113">
        <f t="shared" si="520"/>
        <v>1.12298707</v>
      </c>
      <c r="P939" s="113">
        <f t="shared" si="502"/>
        <v>1254.0324933500001</v>
      </c>
      <c r="Q939" s="11">
        <f t="shared" si="514"/>
        <v>0</v>
      </c>
      <c r="R939" s="30">
        <f t="shared" si="510"/>
        <v>0</v>
      </c>
      <c r="S939" s="8">
        <f t="shared" si="503"/>
        <v>0</v>
      </c>
      <c r="T939" s="122">
        <f t="shared" si="511"/>
        <v>0.13059999999999999</v>
      </c>
      <c r="U939" s="121">
        <f t="shared" si="519"/>
        <v>10</v>
      </c>
      <c r="V939" s="121">
        <v>252</v>
      </c>
      <c r="W939" s="120">
        <f t="shared" si="504"/>
        <v>1.004882853</v>
      </c>
      <c r="X939" s="113">
        <f t="shared" si="517"/>
        <v>6.1232563200000003</v>
      </c>
      <c r="Y939" s="113">
        <f t="shared" si="505"/>
        <v>0</v>
      </c>
      <c r="Z939" s="125" t="str">
        <f t="shared" si="515"/>
        <v>A+J=</v>
      </c>
      <c r="AA939" s="118">
        <f t="shared" si="516"/>
        <v>45617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2">
        <f t="shared" si="506"/>
        <v>45601</v>
      </c>
      <c r="B940" s="113">
        <f t="shared" si="499"/>
        <v>1261.03330357</v>
      </c>
      <c r="C940" s="113">
        <f t="shared" si="512"/>
        <v>1116.6936172799999</v>
      </c>
      <c r="D940" s="114">
        <f t="shared" si="507"/>
        <v>6966.5</v>
      </c>
      <c r="E940" s="115">
        <f t="shared" si="521"/>
        <v>6997.15</v>
      </c>
      <c r="F940" s="116">
        <f t="shared" si="522"/>
        <v>45556</v>
      </c>
      <c r="G940" s="117">
        <f t="shared" si="500"/>
        <v>4.39962678532968E-3</v>
      </c>
      <c r="H940" s="118">
        <f t="shared" si="513"/>
        <v>45617</v>
      </c>
      <c r="I940" s="118">
        <f t="shared" si="501"/>
        <v>45617</v>
      </c>
      <c r="J940" s="119">
        <f t="shared" si="508"/>
        <v>21</v>
      </c>
      <c r="K940" s="119">
        <f t="shared" si="523"/>
        <v>11</v>
      </c>
      <c r="L940" s="8">
        <f t="shared" si="509"/>
        <v>1.00230215</v>
      </c>
      <c r="M940" s="120">
        <f t="shared" si="524"/>
        <v>1</v>
      </c>
      <c r="N940" s="120">
        <f t="shared" si="518"/>
        <v>1.1206419676588637</v>
      </c>
      <c r="O940" s="113">
        <f t="shared" si="520"/>
        <v>1.12322185</v>
      </c>
      <c r="P940" s="113">
        <f t="shared" si="502"/>
        <v>1254.2946706800001</v>
      </c>
      <c r="Q940" s="11">
        <f t="shared" si="514"/>
        <v>0</v>
      </c>
      <c r="R940" s="30">
        <f t="shared" si="510"/>
        <v>0</v>
      </c>
      <c r="S940" s="8">
        <f t="shared" si="503"/>
        <v>0</v>
      </c>
      <c r="T940" s="122">
        <f t="shared" si="511"/>
        <v>0.13059999999999999</v>
      </c>
      <c r="U940" s="121">
        <f t="shared" si="519"/>
        <v>11</v>
      </c>
      <c r="V940" s="121">
        <v>252</v>
      </c>
      <c r="W940" s="120">
        <f t="shared" si="504"/>
        <v>1.0053724479999999</v>
      </c>
      <c r="X940" s="113">
        <f t="shared" si="517"/>
        <v>6.7386328899999999</v>
      </c>
      <c r="Y940" s="113">
        <f t="shared" si="505"/>
        <v>0</v>
      </c>
      <c r="Z940" s="125" t="str">
        <f t="shared" si="515"/>
        <v>A+J=</v>
      </c>
      <c r="AA940" s="118">
        <f t="shared" si="516"/>
        <v>45617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2">
        <f t="shared" si="506"/>
        <v>45602</v>
      </c>
      <c r="B941" s="113">
        <f t="shared" si="499"/>
        <v>1261.9114689399998</v>
      </c>
      <c r="C941" s="113">
        <f t="shared" si="512"/>
        <v>1116.6936172799999</v>
      </c>
      <c r="D941" s="114">
        <f t="shared" si="507"/>
        <v>6966.5</v>
      </c>
      <c r="E941" s="115">
        <f t="shared" si="521"/>
        <v>6997.15</v>
      </c>
      <c r="F941" s="116">
        <f t="shared" si="522"/>
        <v>45556</v>
      </c>
      <c r="G941" s="117">
        <f t="shared" si="500"/>
        <v>4.39962678532968E-3</v>
      </c>
      <c r="H941" s="118">
        <f t="shared" si="513"/>
        <v>45617</v>
      </c>
      <c r="I941" s="118">
        <f t="shared" si="501"/>
        <v>45617</v>
      </c>
      <c r="J941" s="119">
        <f t="shared" si="508"/>
        <v>21</v>
      </c>
      <c r="K941" s="119">
        <f t="shared" si="523"/>
        <v>12</v>
      </c>
      <c r="L941" s="8">
        <f t="shared" si="509"/>
        <v>1.0025116999999999</v>
      </c>
      <c r="M941" s="120">
        <f t="shared" si="524"/>
        <v>1</v>
      </c>
      <c r="N941" s="120">
        <f t="shared" si="518"/>
        <v>1.1206419676588637</v>
      </c>
      <c r="O941" s="113">
        <f t="shared" si="520"/>
        <v>1.1234566800000001</v>
      </c>
      <c r="P941" s="113">
        <f t="shared" si="502"/>
        <v>1254.5569038399999</v>
      </c>
      <c r="Q941" s="11">
        <f t="shared" si="514"/>
        <v>0</v>
      </c>
      <c r="R941" s="30">
        <f t="shared" si="510"/>
        <v>0</v>
      </c>
      <c r="S941" s="8">
        <f t="shared" si="503"/>
        <v>0</v>
      </c>
      <c r="T941" s="122">
        <f t="shared" si="511"/>
        <v>0.13059999999999999</v>
      </c>
      <c r="U941" s="121">
        <f t="shared" si="519"/>
        <v>12</v>
      </c>
      <c r="V941" s="121">
        <v>252</v>
      </c>
      <c r="W941" s="120">
        <f t="shared" si="504"/>
        <v>1.005862281</v>
      </c>
      <c r="X941" s="113">
        <f t="shared" si="517"/>
        <v>7.3545651000000003</v>
      </c>
      <c r="Y941" s="113">
        <f t="shared" si="505"/>
        <v>0</v>
      </c>
      <c r="Z941" s="125" t="str">
        <f t="shared" si="515"/>
        <v>A+J=</v>
      </c>
      <c r="AA941" s="118">
        <f t="shared" si="516"/>
        <v>45617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2">
        <f t="shared" si="506"/>
        <v>45603</v>
      </c>
      <c r="B942" s="113">
        <f t="shared" si="499"/>
        <v>1262.79025854</v>
      </c>
      <c r="C942" s="113">
        <f t="shared" si="512"/>
        <v>1116.6936172799999</v>
      </c>
      <c r="D942" s="114">
        <f t="shared" si="507"/>
        <v>6966.5</v>
      </c>
      <c r="E942" s="115">
        <f t="shared" si="521"/>
        <v>6997.15</v>
      </c>
      <c r="F942" s="116">
        <f t="shared" si="522"/>
        <v>45556</v>
      </c>
      <c r="G942" s="117">
        <f t="shared" si="500"/>
        <v>4.39962678532968E-3</v>
      </c>
      <c r="H942" s="118">
        <f t="shared" si="513"/>
        <v>45617</v>
      </c>
      <c r="I942" s="118">
        <f t="shared" si="501"/>
        <v>45617</v>
      </c>
      <c r="J942" s="119">
        <f t="shared" si="508"/>
        <v>21</v>
      </c>
      <c r="K942" s="119">
        <f t="shared" si="523"/>
        <v>13</v>
      </c>
      <c r="L942" s="8">
        <f t="shared" si="509"/>
        <v>1.0027212999999999</v>
      </c>
      <c r="M942" s="120">
        <f t="shared" si="524"/>
        <v>1</v>
      </c>
      <c r="N942" s="120">
        <f t="shared" si="518"/>
        <v>1.1206419676588637</v>
      </c>
      <c r="O942" s="113">
        <f t="shared" si="520"/>
        <v>1.1236915700000001</v>
      </c>
      <c r="P942" s="113">
        <f t="shared" si="502"/>
        <v>1254.81920401</v>
      </c>
      <c r="Q942" s="11">
        <f t="shared" si="514"/>
        <v>0</v>
      </c>
      <c r="R942" s="30">
        <f t="shared" si="510"/>
        <v>0</v>
      </c>
      <c r="S942" s="8">
        <f t="shared" si="503"/>
        <v>0</v>
      </c>
      <c r="T942" s="122">
        <f t="shared" si="511"/>
        <v>0.13059999999999999</v>
      </c>
      <c r="U942" s="121">
        <f t="shared" si="519"/>
        <v>13</v>
      </c>
      <c r="V942" s="121">
        <v>252</v>
      </c>
      <c r="W942" s="120">
        <f t="shared" si="504"/>
        <v>1.006352353</v>
      </c>
      <c r="X942" s="113">
        <f t="shared" si="517"/>
        <v>7.97105453</v>
      </c>
      <c r="Y942" s="113">
        <f t="shared" si="505"/>
        <v>0</v>
      </c>
      <c r="Z942" s="125" t="str">
        <f t="shared" si="515"/>
        <v>A+J=</v>
      </c>
      <c r="AA942" s="118">
        <f t="shared" si="516"/>
        <v>45617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2">
        <f t="shared" si="506"/>
        <v>45604</v>
      </c>
      <c r="B943" s="113">
        <f t="shared" si="499"/>
        <v>1263.6696389199999</v>
      </c>
      <c r="C943" s="113">
        <f t="shared" si="512"/>
        <v>1116.6936172799999</v>
      </c>
      <c r="D943" s="114">
        <f t="shared" si="507"/>
        <v>6966.5</v>
      </c>
      <c r="E943" s="115">
        <f t="shared" si="521"/>
        <v>6997.15</v>
      </c>
      <c r="F943" s="116">
        <f t="shared" si="522"/>
        <v>45556</v>
      </c>
      <c r="G943" s="117">
        <f t="shared" si="500"/>
        <v>4.39962678532968E-3</v>
      </c>
      <c r="H943" s="118">
        <f t="shared" si="513"/>
        <v>45617</v>
      </c>
      <c r="I943" s="118">
        <f t="shared" si="501"/>
        <v>45617</v>
      </c>
      <c r="J943" s="119">
        <f t="shared" si="508"/>
        <v>21</v>
      </c>
      <c r="K943" s="119">
        <f t="shared" si="523"/>
        <v>14</v>
      </c>
      <c r="L943" s="8">
        <f t="shared" si="509"/>
        <v>1.00293093</v>
      </c>
      <c r="M943" s="120">
        <f t="shared" si="524"/>
        <v>1</v>
      </c>
      <c r="N943" s="120">
        <f t="shared" si="518"/>
        <v>1.1206419676588637</v>
      </c>
      <c r="O943" s="113">
        <f t="shared" si="520"/>
        <v>1.1239264899999999</v>
      </c>
      <c r="P943" s="113">
        <f t="shared" si="502"/>
        <v>1255.08153767</v>
      </c>
      <c r="Q943" s="11">
        <f t="shared" si="514"/>
        <v>0</v>
      </c>
      <c r="R943" s="30">
        <f t="shared" si="510"/>
        <v>0</v>
      </c>
      <c r="S943" s="8">
        <f t="shared" si="503"/>
        <v>0</v>
      </c>
      <c r="T943" s="122">
        <f t="shared" si="511"/>
        <v>0.13059999999999999</v>
      </c>
      <c r="U943" s="121">
        <f t="shared" si="519"/>
        <v>14</v>
      </c>
      <c r="V943" s="121">
        <v>252</v>
      </c>
      <c r="W943" s="120">
        <f t="shared" si="504"/>
        <v>1.0068426640000001</v>
      </c>
      <c r="X943" s="113">
        <f t="shared" si="517"/>
        <v>8.5881012499999994</v>
      </c>
      <c r="Y943" s="113">
        <f t="shared" si="505"/>
        <v>0</v>
      </c>
      <c r="Z943" s="125" t="str">
        <f t="shared" si="515"/>
        <v>A+J=</v>
      </c>
      <c r="AA943" s="118">
        <f t="shared" si="516"/>
        <v>45617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2">
        <f t="shared" si="506"/>
        <v>45605</v>
      </c>
      <c r="B944" s="113">
        <f t="shared" si="499"/>
        <v>1264.54963157</v>
      </c>
      <c r="C944" s="113">
        <f t="shared" si="512"/>
        <v>1116.6936172799999</v>
      </c>
      <c r="D944" s="114">
        <f t="shared" si="507"/>
        <v>6966.5</v>
      </c>
      <c r="E944" s="115">
        <f t="shared" si="521"/>
        <v>6997.15</v>
      </c>
      <c r="F944" s="116">
        <f t="shared" si="522"/>
        <v>45556</v>
      </c>
      <c r="G944" s="117">
        <f t="shared" si="500"/>
        <v>4.39962678532968E-3</v>
      </c>
      <c r="H944" s="118">
        <f t="shared" si="513"/>
        <v>45617</v>
      </c>
      <c r="I944" s="118">
        <f t="shared" si="501"/>
        <v>45617</v>
      </c>
      <c r="J944" s="119">
        <f t="shared" si="508"/>
        <v>21</v>
      </c>
      <c r="K944" s="119">
        <f t="shared" si="523"/>
        <v>15</v>
      </c>
      <c r="L944" s="8">
        <f t="shared" si="509"/>
        <v>1.00314061</v>
      </c>
      <c r="M944" s="120">
        <f t="shared" si="524"/>
        <v>1</v>
      </c>
      <c r="N944" s="120">
        <f t="shared" si="518"/>
        <v>1.1206419676588637</v>
      </c>
      <c r="O944" s="113">
        <f t="shared" si="520"/>
        <v>1.1241614600000001</v>
      </c>
      <c r="P944" s="113">
        <f t="shared" si="502"/>
        <v>1255.3439271699999</v>
      </c>
      <c r="Q944" s="11">
        <f t="shared" si="514"/>
        <v>0</v>
      </c>
      <c r="R944" s="30">
        <f t="shared" si="510"/>
        <v>0</v>
      </c>
      <c r="S944" s="8">
        <f t="shared" si="503"/>
        <v>0</v>
      </c>
      <c r="T944" s="122">
        <f t="shared" si="511"/>
        <v>0.13059999999999999</v>
      </c>
      <c r="U944" s="121">
        <f t="shared" si="519"/>
        <v>15</v>
      </c>
      <c r="V944" s="121">
        <v>252</v>
      </c>
      <c r="W944" s="120">
        <f t="shared" si="504"/>
        <v>1.0073332129999999</v>
      </c>
      <c r="X944" s="113">
        <f t="shared" si="517"/>
        <v>9.2057044000000001</v>
      </c>
      <c r="Y944" s="113">
        <f t="shared" si="505"/>
        <v>0</v>
      </c>
      <c r="Z944" s="125" t="str">
        <f t="shared" si="515"/>
        <v>A+J=</v>
      </c>
      <c r="AA944" s="118">
        <f t="shared" si="516"/>
        <v>45617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2">
        <f t="shared" si="506"/>
        <v>45606</v>
      </c>
      <c r="B945" s="113">
        <f t="shared" si="499"/>
        <v>1264.54963157</v>
      </c>
      <c r="C945" s="113">
        <f t="shared" si="512"/>
        <v>1116.6936172799999</v>
      </c>
      <c r="D945" s="114">
        <f t="shared" si="507"/>
        <v>6966.5</v>
      </c>
      <c r="E945" s="115">
        <f t="shared" si="521"/>
        <v>6997.15</v>
      </c>
      <c r="F945" s="116">
        <f t="shared" si="522"/>
        <v>45556</v>
      </c>
      <c r="G945" s="117">
        <f t="shared" si="500"/>
        <v>4.39962678532968E-3</v>
      </c>
      <c r="H945" s="118">
        <f t="shared" si="513"/>
        <v>45617</v>
      </c>
      <c r="I945" s="118">
        <f t="shared" si="501"/>
        <v>45617</v>
      </c>
      <c r="J945" s="119">
        <f t="shared" si="508"/>
        <v>21</v>
      </c>
      <c r="K945" s="119">
        <f t="shared" si="523"/>
        <v>15</v>
      </c>
      <c r="L945" s="8">
        <f t="shared" si="509"/>
        <v>1.00314061</v>
      </c>
      <c r="M945" s="120">
        <f t="shared" si="524"/>
        <v>1</v>
      </c>
      <c r="N945" s="120">
        <f t="shared" si="518"/>
        <v>1.1206419676588637</v>
      </c>
      <c r="O945" s="113">
        <f t="shared" si="520"/>
        <v>1.1241614600000001</v>
      </c>
      <c r="P945" s="113">
        <f t="shared" si="502"/>
        <v>1255.3439271699999</v>
      </c>
      <c r="Q945" s="11">
        <f t="shared" si="514"/>
        <v>0</v>
      </c>
      <c r="R945" s="30">
        <f t="shared" si="510"/>
        <v>0</v>
      </c>
      <c r="S945" s="8">
        <f t="shared" si="503"/>
        <v>0</v>
      </c>
      <c r="T945" s="122">
        <f t="shared" si="511"/>
        <v>0.13059999999999999</v>
      </c>
      <c r="U945" s="121">
        <f t="shared" si="519"/>
        <v>15</v>
      </c>
      <c r="V945" s="121">
        <v>252</v>
      </c>
      <c r="W945" s="120">
        <f t="shared" si="504"/>
        <v>1.0073332129999999</v>
      </c>
      <c r="X945" s="113">
        <f t="shared" si="517"/>
        <v>9.2057044000000001</v>
      </c>
      <c r="Y945" s="113">
        <f t="shared" si="505"/>
        <v>0</v>
      </c>
      <c r="Z945" s="125" t="str">
        <f t="shared" si="515"/>
        <v>A+J=</v>
      </c>
      <c r="AA945" s="118">
        <f t="shared" si="516"/>
        <v>45617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2">
        <f t="shared" si="506"/>
        <v>45607</v>
      </c>
      <c r="B946" s="113">
        <f t="shared" si="499"/>
        <v>1264.54963157</v>
      </c>
      <c r="C946" s="113">
        <f t="shared" si="512"/>
        <v>1116.6936172799999</v>
      </c>
      <c r="D946" s="114">
        <f t="shared" si="507"/>
        <v>6966.5</v>
      </c>
      <c r="E946" s="115">
        <f t="shared" si="521"/>
        <v>6997.15</v>
      </c>
      <c r="F946" s="116">
        <f t="shared" si="522"/>
        <v>45556</v>
      </c>
      <c r="G946" s="117">
        <f t="shared" si="500"/>
        <v>4.39962678532968E-3</v>
      </c>
      <c r="H946" s="118">
        <f t="shared" si="513"/>
        <v>45617</v>
      </c>
      <c r="I946" s="118">
        <f t="shared" si="501"/>
        <v>45617</v>
      </c>
      <c r="J946" s="119">
        <f t="shared" si="508"/>
        <v>21</v>
      </c>
      <c r="K946" s="119">
        <f t="shared" si="523"/>
        <v>15</v>
      </c>
      <c r="L946" s="8">
        <f t="shared" si="509"/>
        <v>1.00314061</v>
      </c>
      <c r="M946" s="120">
        <f t="shared" si="524"/>
        <v>1</v>
      </c>
      <c r="N946" s="120">
        <f t="shared" si="518"/>
        <v>1.1206419676588637</v>
      </c>
      <c r="O946" s="113">
        <f t="shared" si="520"/>
        <v>1.1241614600000001</v>
      </c>
      <c r="P946" s="113">
        <f t="shared" si="502"/>
        <v>1255.3439271699999</v>
      </c>
      <c r="Q946" s="11">
        <f t="shared" si="514"/>
        <v>0</v>
      </c>
      <c r="R946" s="30">
        <f t="shared" si="510"/>
        <v>0</v>
      </c>
      <c r="S946" s="8">
        <f t="shared" si="503"/>
        <v>0</v>
      </c>
      <c r="T946" s="122">
        <f t="shared" si="511"/>
        <v>0.13059999999999999</v>
      </c>
      <c r="U946" s="121">
        <f t="shared" si="519"/>
        <v>15</v>
      </c>
      <c r="V946" s="121">
        <v>252</v>
      </c>
      <c r="W946" s="120">
        <f t="shared" si="504"/>
        <v>1.0073332129999999</v>
      </c>
      <c r="X946" s="113">
        <f t="shared" si="517"/>
        <v>9.2057044000000001</v>
      </c>
      <c r="Y946" s="113">
        <f t="shared" si="505"/>
        <v>0</v>
      </c>
      <c r="Z946" s="125" t="str">
        <f t="shared" si="515"/>
        <v>A+J=</v>
      </c>
      <c r="AA946" s="118">
        <f t="shared" si="516"/>
        <v>45617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2">
        <f t="shared" si="506"/>
        <v>45608</v>
      </c>
      <c r="B947" s="113">
        <f t="shared" si="499"/>
        <v>1265.4302505200001</v>
      </c>
      <c r="C947" s="113">
        <f t="shared" si="512"/>
        <v>1116.6936172799999</v>
      </c>
      <c r="D947" s="114">
        <f t="shared" si="507"/>
        <v>6966.5</v>
      </c>
      <c r="E947" s="115">
        <f t="shared" si="521"/>
        <v>6997.15</v>
      </c>
      <c r="F947" s="116">
        <f t="shared" si="522"/>
        <v>45556</v>
      </c>
      <c r="G947" s="117">
        <f t="shared" si="500"/>
        <v>4.39962678532968E-3</v>
      </c>
      <c r="H947" s="118">
        <f t="shared" si="513"/>
        <v>45617</v>
      </c>
      <c r="I947" s="118">
        <f t="shared" si="501"/>
        <v>45617</v>
      </c>
      <c r="J947" s="119">
        <f t="shared" si="508"/>
        <v>21</v>
      </c>
      <c r="K947" s="119">
        <f t="shared" si="523"/>
        <v>16</v>
      </c>
      <c r="L947" s="8">
        <f t="shared" si="509"/>
        <v>1.0033503399999999</v>
      </c>
      <c r="M947" s="120">
        <f t="shared" si="524"/>
        <v>1</v>
      </c>
      <c r="N947" s="120">
        <f t="shared" si="518"/>
        <v>1.1206419676588637</v>
      </c>
      <c r="O947" s="113">
        <f t="shared" si="520"/>
        <v>1.1243964900000001</v>
      </c>
      <c r="P947" s="113">
        <f t="shared" si="502"/>
        <v>1255.60638367</v>
      </c>
      <c r="Q947" s="11">
        <f t="shared" si="514"/>
        <v>0</v>
      </c>
      <c r="R947" s="30">
        <f t="shared" si="510"/>
        <v>0</v>
      </c>
      <c r="S947" s="8">
        <f t="shared" si="503"/>
        <v>0</v>
      </c>
      <c r="T947" s="122">
        <f t="shared" si="511"/>
        <v>0.13059999999999999</v>
      </c>
      <c r="U947" s="121">
        <f t="shared" si="519"/>
        <v>16</v>
      </c>
      <c r="V947" s="121">
        <v>252</v>
      </c>
      <c r="W947" s="120">
        <f t="shared" si="504"/>
        <v>1.007824002</v>
      </c>
      <c r="X947" s="113">
        <f t="shared" si="517"/>
        <v>9.8238668499999999</v>
      </c>
      <c r="Y947" s="113">
        <f t="shared" si="505"/>
        <v>0</v>
      </c>
      <c r="Z947" s="125" t="str">
        <f t="shared" si="515"/>
        <v>A+J=</v>
      </c>
      <c r="AA947" s="118">
        <f t="shared" si="516"/>
        <v>45617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2">
        <f t="shared" si="506"/>
        <v>45609</v>
      </c>
      <c r="B948" s="113">
        <f t="shared" si="499"/>
        <v>1266.31148355</v>
      </c>
      <c r="C948" s="113">
        <f t="shared" si="512"/>
        <v>1116.6936172799999</v>
      </c>
      <c r="D948" s="114">
        <f t="shared" si="507"/>
        <v>6966.5</v>
      </c>
      <c r="E948" s="115">
        <f t="shared" si="521"/>
        <v>6997.15</v>
      </c>
      <c r="F948" s="116">
        <f t="shared" si="522"/>
        <v>45556</v>
      </c>
      <c r="G948" s="117">
        <f t="shared" si="500"/>
        <v>4.39962678532968E-3</v>
      </c>
      <c r="H948" s="118">
        <f t="shared" si="513"/>
        <v>45617</v>
      </c>
      <c r="I948" s="118">
        <f t="shared" si="501"/>
        <v>45617</v>
      </c>
      <c r="J948" s="119">
        <f t="shared" si="508"/>
        <v>21</v>
      </c>
      <c r="K948" s="119">
        <f t="shared" si="523"/>
        <v>17</v>
      </c>
      <c r="L948" s="8">
        <f t="shared" si="509"/>
        <v>1.00356011</v>
      </c>
      <c r="M948" s="120">
        <f t="shared" si="524"/>
        <v>1</v>
      </c>
      <c r="N948" s="120">
        <f t="shared" si="518"/>
        <v>1.1206419676588637</v>
      </c>
      <c r="O948" s="113">
        <f t="shared" si="520"/>
        <v>1.12463157</v>
      </c>
      <c r="P948" s="113">
        <f t="shared" si="502"/>
        <v>1255.8688960100001</v>
      </c>
      <c r="Q948" s="11">
        <f t="shared" si="514"/>
        <v>0</v>
      </c>
      <c r="R948" s="30">
        <f t="shared" si="510"/>
        <v>0</v>
      </c>
      <c r="S948" s="8">
        <f t="shared" si="503"/>
        <v>0</v>
      </c>
      <c r="T948" s="122">
        <f t="shared" si="511"/>
        <v>0.13059999999999999</v>
      </c>
      <c r="U948" s="121">
        <f t="shared" si="519"/>
        <v>17</v>
      </c>
      <c r="V948" s="121">
        <v>252</v>
      </c>
      <c r="W948" s="120">
        <f t="shared" si="504"/>
        <v>1.0083150299999999</v>
      </c>
      <c r="X948" s="113">
        <f t="shared" si="517"/>
        <v>10.44258754</v>
      </c>
      <c r="Y948" s="113">
        <f t="shared" si="505"/>
        <v>0</v>
      </c>
      <c r="Z948" s="125" t="str">
        <f t="shared" si="515"/>
        <v>A+J=</v>
      </c>
      <c r="AA948" s="118">
        <f t="shared" si="516"/>
        <v>45617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2">
        <f t="shared" si="506"/>
        <v>45610</v>
      </c>
      <c r="B949" s="113">
        <f t="shared" si="499"/>
        <v>1267.1933196500001</v>
      </c>
      <c r="C949" s="113">
        <f t="shared" si="512"/>
        <v>1116.6936172799999</v>
      </c>
      <c r="D949" s="114">
        <f t="shared" si="507"/>
        <v>6966.5</v>
      </c>
      <c r="E949" s="115">
        <f t="shared" si="521"/>
        <v>6997.15</v>
      </c>
      <c r="F949" s="116">
        <f t="shared" si="522"/>
        <v>45556</v>
      </c>
      <c r="G949" s="117">
        <f t="shared" si="500"/>
        <v>4.39962678532968E-3</v>
      </c>
      <c r="H949" s="118">
        <f t="shared" si="513"/>
        <v>45617</v>
      </c>
      <c r="I949" s="118">
        <f t="shared" si="501"/>
        <v>45617</v>
      </c>
      <c r="J949" s="119">
        <f t="shared" si="508"/>
        <v>21</v>
      </c>
      <c r="K949" s="119">
        <f t="shared" si="523"/>
        <v>18</v>
      </c>
      <c r="L949" s="8">
        <f t="shared" si="509"/>
        <v>1.0037699200000001</v>
      </c>
      <c r="M949" s="120">
        <f t="shared" si="524"/>
        <v>1</v>
      </c>
      <c r="N949" s="120">
        <f t="shared" si="518"/>
        <v>1.1206419676588637</v>
      </c>
      <c r="O949" s="113">
        <f t="shared" si="520"/>
        <v>1.1248666899999999</v>
      </c>
      <c r="P949" s="113">
        <f t="shared" si="502"/>
        <v>1256.1314530100001</v>
      </c>
      <c r="Q949" s="11">
        <f t="shared" si="514"/>
        <v>0</v>
      </c>
      <c r="R949" s="30">
        <f t="shared" si="510"/>
        <v>0</v>
      </c>
      <c r="S949" s="8">
        <f t="shared" si="503"/>
        <v>0</v>
      </c>
      <c r="T949" s="122">
        <f t="shared" si="511"/>
        <v>0.13059999999999999</v>
      </c>
      <c r="U949" s="121">
        <f t="shared" si="519"/>
        <v>18</v>
      </c>
      <c r="V949" s="121">
        <v>252</v>
      </c>
      <c r="W949" s="120">
        <f t="shared" si="504"/>
        <v>1.008806297</v>
      </c>
      <c r="X949" s="113">
        <f t="shared" si="517"/>
        <v>11.06186664</v>
      </c>
      <c r="Y949" s="113">
        <f t="shared" si="505"/>
        <v>0</v>
      </c>
      <c r="Z949" s="125" t="str">
        <f t="shared" si="515"/>
        <v>A+J=</v>
      </c>
      <c r="AA949" s="118">
        <f t="shared" si="516"/>
        <v>45617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2">
        <f t="shared" si="506"/>
        <v>45611</v>
      </c>
      <c r="B950" s="113">
        <f t="shared" si="499"/>
        <v>1268.07578162</v>
      </c>
      <c r="C950" s="113">
        <f t="shared" si="512"/>
        <v>1116.6936172799999</v>
      </c>
      <c r="D950" s="114">
        <f t="shared" si="507"/>
        <v>6966.5</v>
      </c>
      <c r="E950" s="115">
        <f t="shared" si="521"/>
        <v>6997.15</v>
      </c>
      <c r="F950" s="116">
        <f t="shared" si="522"/>
        <v>45556</v>
      </c>
      <c r="G950" s="117">
        <f t="shared" si="500"/>
        <v>4.39962678532968E-3</v>
      </c>
      <c r="H950" s="118">
        <f t="shared" si="513"/>
        <v>45617</v>
      </c>
      <c r="I950" s="118">
        <f t="shared" si="501"/>
        <v>45617</v>
      </c>
      <c r="J950" s="119">
        <f t="shared" si="508"/>
        <v>21</v>
      </c>
      <c r="K950" s="119">
        <f t="shared" si="523"/>
        <v>19</v>
      </c>
      <c r="L950" s="8">
        <f t="shared" si="509"/>
        <v>1.0039797800000001</v>
      </c>
      <c r="M950" s="120">
        <f t="shared" si="524"/>
        <v>1</v>
      </c>
      <c r="N950" s="120">
        <f t="shared" si="518"/>
        <v>1.1206419676588637</v>
      </c>
      <c r="O950" s="113">
        <f t="shared" si="520"/>
        <v>1.1251018699999999</v>
      </c>
      <c r="P950" s="113">
        <f t="shared" si="502"/>
        <v>1256.39407701</v>
      </c>
      <c r="Q950" s="11">
        <f t="shared" si="514"/>
        <v>0</v>
      </c>
      <c r="R950" s="30">
        <f t="shared" si="510"/>
        <v>0</v>
      </c>
      <c r="S950" s="8">
        <f t="shared" si="503"/>
        <v>0</v>
      </c>
      <c r="T950" s="122">
        <f t="shared" si="511"/>
        <v>0.13059999999999999</v>
      </c>
      <c r="U950" s="121">
        <f t="shared" si="519"/>
        <v>19</v>
      </c>
      <c r="V950" s="121">
        <v>252</v>
      </c>
      <c r="W950" s="120">
        <f t="shared" si="504"/>
        <v>1.0092978029999999</v>
      </c>
      <c r="X950" s="113">
        <f t="shared" si="517"/>
        <v>11.681704610000001</v>
      </c>
      <c r="Y950" s="113">
        <f t="shared" si="505"/>
        <v>0</v>
      </c>
      <c r="Z950" s="125" t="str">
        <f t="shared" si="515"/>
        <v>A+J=</v>
      </c>
      <c r="AA950" s="118">
        <f t="shared" si="516"/>
        <v>45617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2">
        <f t="shared" si="506"/>
        <v>45612</v>
      </c>
      <c r="B951" s="113">
        <f t="shared" si="499"/>
        <v>1268.07578162</v>
      </c>
      <c r="C951" s="113">
        <f t="shared" si="512"/>
        <v>1116.6936172799999</v>
      </c>
      <c r="D951" s="114">
        <f t="shared" si="507"/>
        <v>6966.5</v>
      </c>
      <c r="E951" s="115">
        <f t="shared" si="521"/>
        <v>6997.15</v>
      </c>
      <c r="F951" s="116">
        <f t="shared" si="522"/>
        <v>45556</v>
      </c>
      <c r="G951" s="117">
        <f t="shared" si="500"/>
        <v>4.39962678532968E-3</v>
      </c>
      <c r="H951" s="118">
        <f t="shared" si="513"/>
        <v>45617</v>
      </c>
      <c r="I951" s="118">
        <f t="shared" si="501"/>
        <v>45617</v>
      </c>
      <c r="J951" s="119">
        <f t="shared" si="508"/>
        <v>21</v>
      </c>
      <c r="K951" s="119">
        <f t="shared" si="523"/>
        <v>19</v>
      </c>
      <c r="L951" s="8">
        <f t="shared" si="509"/>
        <v>1.0039797800000001</v>
      </c>
      <c r="M951" s="120">
        <f t="shared" si="524"/>
        <v>1</v>
      </c>
      <c r="N951" s="120">
        <f t="shared" si="518"/>
        <v>1.1206419676588637</v>
      </c>
      <c r="O951" s="113">
        <f t="shared" si="520"/>
        <v>1.1251018699999999</v>
      </c>
      <c r="P951" s="113">
        <f t="shared" si="502"/>
        <v>1256.39407701</v>
      </c>
      <c r="Q951" s="11">
        <f t="shared" si="514"/>
        <v>0</v>
      </c>
      <c r="R951" s="30">
        <f t="shared" si="510"/>
        <v>0</v>
      </c>
      <c r="S951" s="8">
        <f t="shared" si="503"/>
        <v>0</v>
      </c>
      <c r="T951" s="122">
        <f t="shared" si="511"/>
        <v>0.13059999999999999</v>
      </c>
      <c r="U951" s="121">
        <f t="shared" si="519"/>
        <v>19</v>
      </c>
      <c r="V951" s="121">
        <v>252</v>
      </c>
      <c r="W951" s="120">
        <f t="shared" si="504"/>
        <v>1.0092978029999999</v>
      </c>
      <c r="X951" s="113">
        <f t="shared" si="517"/>
        <v>11.681704610000001</v>
      </c>
      <c r="Y951" s="113">
        <f t="shared" si="505"/>
        <v>0</v>
      </c>
      <c r="Z951" s="125" t="str">
        <f t="shared" si="515"/>
        <v>A+J=</v>
      </c>
      <c r="AA951" s="118">
        <f t="shared" si="516"/>
        <v>45617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2">
        <f t="shared" si="506"/>
        <v>45613</v>
      </c>
      <c r="B952" s="113">
        <f t="shared" si="499"/>
        <v>1268.07578162</v>
      </c>
      <c r="C952" s="113">
        <f t="shared" si="512"/>
        <v>1116.6936172799999</v>
      </c>
      <c r="D952" s="114">
        <f t="shared" si="507"/>
        <v>6966.5</v>
      </c>
      <c r="E952" s="115">
        <f t="shared" si="521"/>
        <v>6997.15</v>
      </c>
      <c r="F952" s="116">
        <f t="shared" si="522"/>
        <v>45556</v>
      </c>
      <c r="G952" s="117">
        <f t="shared" si="500"/>
        <v>4.39962678532968E-3</v>
      </c>
      <c r="H952" s="118">
        <f t="shared" si="513"/>
        <v>45617</v>
      </c>
      <c r="I952" s="118">
        <f t="shared" si="501"/>
        <v>45617</v>
      </c>
      <c r="J952" s="119">
        <f t="shared" si="508"/>
        <v>21</v>
      </c>
      <c r="K952" s="119">
        <f t="shared" si="523"/>
        <v>19</v>
      </c>
      <c r="L952" s="8">
        <f t="shared" si="509"/>
        <v>1.0039797800000001</v>
      </c>
      <c r="M952" s="120">
        <f t="shared" si="524"/>
        <v>1</v>
      </c>
      <c r="N952" s="120">
        <f t="shared" si="518"/>
        <v>1.1206419676588637</v>
      </c>
      <c r="O952" s="113">
        <f t="shared" si="520"/>
        <v>1.1251018699999999</v>
      </c>
      <c r="P952" s="113">
        <f t="shared" si="502"/>
        <v>1256.39407701</v>
      </c>
      <c r="Q952" s="11">
        <f t="shared" si="514"/>
        <v>0</v>
      </c>
      <c r="R952" s="30">
        <f t="shared" si="510"/>
        <v>0</v>
      </c>
      <c r="S952" s="8">
        <f t="shared" si="503"/>
        <v>0</v>
      </c>
      <c r="T952" s="122">
        <f t="shared" si="511"/>
        <v>0.13059999999999999</v>
      </c>
      <c r="U952" s="121">
        <f t="shared" si="519"/>
        <v>19</v>
      </c>
      <c r="V952" s="121">
        <v>252</v>
      </c>
      <c r="W952" s="120">
        <f t="shared" si="504"/>
        <v>1.0092978029999999</v>
      </c>
      <c r="X952" s="113">
        <f t="shared" si="517"/>
        <v>11.681704610000001</v>
      </c>
      <c r="Y952" s="113">
        <f t="shared" si="505"/>
        <v>0</v>
      </c>
      <c r="Z952" s="125" t="str">
        <f t="shared" si="515"/>
        <v>A+J=</v>
      </c>
      <c r="AA952" s="118">
        <f t="shared" si="516"/>
        <v>45617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2">
        <f t="shared" si="506"/>
        <v>45614</v>
      </c>
      <c r="B953" s="113">
        <f t="shared" si="499"/>
        <v>1268.07578162</v>
      </c>
      <c r="C953" s="113">
        <f t="shared" si="512"/>
        <v>1116.6936172799999</v>
      </c>
      <c r="D953" s="114">
        <f t="shared" si="507"/>
        <v>6966.5</v>
      </c>
      <c r="E953" s="115">
        <f t="shared" si="521"/>
        <v>6997.15</v>
      </c>
      <c r="F953" s="116">
        <f t="shared" si="522"/>
        <v>45556</v>
      </c>
      <c r="G953" s="117">
        <f t="shared" si="500"/>
        <v>4.39962678532968E-3</v>
      </c>
      <c r="H953" s="118">
        <f t="shared" si="513"/>
        <v>45617</v>
      </c>
      <c r="I953" s="118">
        <f t="shared" si="501"/>
        <v>45617</v>
      </c>
      <c r="J953" s="119">
        <f t="shared" si="508"/>
        <v>21</v>
      </c>
      <c r="K953" s="119">
        <f t="shared" si="523"/>
        <v>19</v>
      </c>
      <c r="L953" s="8">
        <f t="shared" si="509"/>
        <v>1.0039797800000001</v>
      </c>
      <c r="M953" s="120">
        <f t="shared" si="524"/>
        <v>1</v>
      </c>
      <c r="N953" s="120">
        <f t="shared" si="518"/>
        <v>1.1206419676588637</v>
      </c>
      <c r="O953" s="113">
        <f t="shared" si="520"/>
        <v>1.1251018699999999</v>
      </c>
      <c r="P953" s="113">
        <f t="shared" si="502"/>
        <v>1256.39407701</v>
      </c>
      <c r="Q953" s="11">
        <f t="shared" si="514"/>
        <v>0</v>
      </c>
      <c r="R953" s="30">
        <f t="shared" si="510"/>
        <v>0</v>
      </c>
      <c r="S953" s="8">
        <f t="shared" si="503"/>
        <v>0</v>
      </c>
      <c r="T953" s="122">
        <f t="shared" si="511"/>
        <v>0.13059999999999999</v>
      </c>
      <c r="U953" s="121">
        <f t="shared" si="519"/>
        <v>19</v>
      </c>
      <c r="V953" s="121">
        <v>252</v>
      </c>
      <c r="W953" s="120">
        <f t="shared" si="504"/>
        <v>1.0092978029999999</v>
      </c>
      <c r="X953" s="113">
        <f t="shared" si="517"/>
        <v>11.681704610000001</v>
      </c>
      <c r="Y953" s="113">
        <f t="shared" si="505"/>
        <v>0</v>
      </c>
      <c r="Z953" s="125" t="str">
        <f t="shared" si="515"/>
        <v>A+J=</v>
      </c>
      <c r="AA953" s="118">
        <f t="shared" si="516"/>
        <v>45617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2">
        <f t="shared" si="506"/>
        <v>45615</v>
      </c>
      <c r="B954" s="113">
        <f t="shared" si="499"/>
        <v>1268.95884847</v>
      </c>
      <c r="C954" s="113">
        <f t="shared" si="512"/>
        <v>1116.6936172799999</v>
      </c>
      <c r="D954" s="114">
        <f t="shared" si="507"/>
        <v>6966.5</v>
      </c>
      <c r="E954" s="115">
        <f t="shared" si="521"/>
        <v>6997.15</v>
      </c>
      <c r="F954" s="116">
        <f t="shared" si="522"/>
        <v>45556</v>
      </c>
      <c r="G954" s="117">
        <f t="shared" si="500"/>
        <v>4.39962678532968E-3</v>
      </c>
      <c r="H954" s="118">
        <f t="shared" si="513"/>
        <v>45617</v>
      </c>
      <c r="I954" s="118">
        <f t="shared" si="501"/>
        <v>45617</v>
      </c>
      <c r="J954" s="119">
        <f t="shared" si="508"/>
        <v>21</v>
      </c>
      <c r="K954" s="119">
        <f t="shared" si="523"/>
        <v>20</v>
      </c>
      <c r="L954" s="8">
        <f t="shared" si="509"/>
        <v>1.0041896800000001</v>
      </c>
      <c r="M954" s="120">
        <f t="shared" si="524"/>
        <v>1</v>
      </c>
      <c r="N954" s="120">
        <f t="shared" si="518"/>
        <v>1.1206419676588637</v>
      </c>
      <c r="O954" s="113">
        <f t="shared" si="520"/>
        <v>1.1253370899999999</v>
      </c>
      <c r="P954" s="113">
        <f t="shared" si="502"/>
        <v>1256.65674569</v>
      </c>
      <c r="Q954" s="11">
        <f t="shared" si="514"/>
        <v>0</v>
      </c>
      <c r="R954" s="30">
        <f t="shared" si="510"/>
        <v>0</v>
      </c>
      <c r="S954" s="8">
        <f t="shared" si="503"/>
        <v>0</v>
      </c>
      <c r="T954" s="122">
        <f t="shared" si="511"/>
        <v>0.13059999999999999</v>
      </c>
      <c r="U954" s="121">
        <f t="shared" si="519"/>
        <v>20</v>
      </c>
      <c r="V954" s="121">
        <v>252</v>
      </c>
      <c r="W954" s="120">
        <f t="shared" si="504"/>
        <v>1.009789549</v>
      </c>
      <c r="X954" s="113">
        <f t="shared" si="517"/>
        <v>12.30210278</v>
      </c>
      <c r="Y954" s="113">
        <f t="shared" si="505"/>
        <v>0</v>
      </c>
      <c r="Z954" s="125" t="str">
        <f t="shared" si="515"/>
        <v>A+J=</v>
      </c>
      <c r="AA954" s="118">
        <f t="shared" si="516"/>
        <v>45617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2">
        <f t="shared" si="506"/>
        <v>45616</v>
      </c>
      <c r="B955" s="113">
        <f t="shared" si="499"/>
        <v>1269.8425304500001</v>
      </c>
      <c r="C955" s="113">
        <f t="shared" si="512"/>
        <v>1116.6936172799999</v>
      </c>
      <c r="D955" s="114">
        <f t="shared" si="507"/>
        <v>6966.5</v>
      </c>
      <c r="E955" s="115">
        <f t="shared" si="521"/>
        <v>6997.15</v>
      </c>
      <c r="F955" s="116">
        <f t="shared" si="522"/>
        <v>45556</v>
      </c>
      <c r="G955" s="117">
        <f t="shared" si="500"/>
        <v>4.39962678532968E-3</v>
      </c>
      <c r="H955" s="118">
        <f t="shared" si="513"/>
        <v>45646</v>
      </c>
      <c r="I955" s="118">
        <f t="shared" si="501"/>
        <v>45617</v>
      </c>
      <c r="J955" s="119">
        <f t="shared" si="508"/>
        <v>21</v>
      </c>
      <c r="K955" s="119">
        <f t="shared" si="523"/>
        <v>21</v>
      </c>
      <c r="L955" s="8">
        <f t="shared" si="509"/>
        <v>1.00439962</v>
      </c>
      <c r="M955" s="120">
        <f t="shared" si="524"/>
        <v>1</v>
      </c>
      <c r="N955" s="120">
        <f t="shared" si="518"/>
        <v>1.1206419676588637</v>
      </c>
      <c r="O955" s="113">
        <f t="shared" si="520"/>
        <v>1.12557236</v>
      </c>
      <c r="P955" s="113">
        <f t="shared" si="502"/>
        <v>1256.9194701900001</v>
      </c>
      <c r="Q955" s="11">
        <f t="shared" si="514"/>
        <v>0</v>
      </c>
      <c r="R955" s="30">
        <f t="shared" si="510"/>
        <v>0</v>
      </c>
      <c r="S955" s="8">
        <f t="shared" si="503"/>
        <v>0</v>
      </c>
      <c r="T955" s="122">
        <f t="shared" si="511"/>
        <v>0.13059999999999999</v>
      </c>
      <c r="U955" s="121">
        <f t="shared" si="519"/>
        <v>21</v>
      </c>
      <c r="V955" s="121">
        <v>252</v>
      </c>
      <c r="W955" s="120">
        <f t="shared" si="504"/>
        <v>1.010281534</v>
      </c>
      <c r="X955" s="113">
        <f t="shared" si="517"/>
        <v>12.92306026</v>
      </c>
      <c r="Y955" s="113">
        <f t="shared" si="505"/>
        <v>0</v>
      </c>
      <c r="Z955" s="125" t="str">
        <f t="shared" si="515"/>
        <v>A+J=</v>
      </c>
      <c r="AA955" s="118">
        <f t="shared" si="516"/>
        <v>45617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2">
        <f t="shared" si="506"/>
        <v>45617</v>
      </c>
      <c r="B956" s="113">
        <f t="shared" si="499"/>
        <v>1269.8425304500001</v>
      </c>
      <c r="C956" s="113">
        <f t="shared" si="512"/>
        <v>1116.6936172799999</v>
      </c>
      <c r="D956" s="114">
        <f t="shared" si="507"/>
        <v>6966.5</v>
      </c>
      <c r="E956" s="115">
        <f t="shared" si="521"/>
        <v>6997.15</v>
      </c>
      <c r="F956" s="116">
        <f t="shared" si="522"/>
        <v>45556</v>
      </c>
      <c r="G956" s="117">
        <f t="shared" si="500"/>
        <v>4.39962678532968E-3</v>
      </c>
      <c r="H956" s="118">
        <f t="shared" si="513"/>
        <v>45646</v>
      </c>
      <c r="I956" s="118">
        <f t="shared" si="501"/>
        <v>45617</v>
      </c>
      <c r="J956" s="119">
        <f t="shared" si="508"/>
        <v>21</v>
      </c>
      <c r="K956" s="119">
        <f t="shared" si="523"/>
        <v>21</v>
      </c>
      <c r="L956" s="8">
        <f t="shared" si="509"/>
        <v>1.00439962</v>
      </c>
      <c r="M956" s="120">
        <f t="shared" si="524"/>
        <v>1</v>
      </c>
      <c r="N956" s="120">
        <f t="shared" si="518"/>
        <v>1.1206419676588637</v>
      </c>
      <c r="O956" s="113">
        <f t="shared" si="520"/>
        <v>1.12557236</v>
      </c>
      <c r="P956" s="113">
        <f t="shared" si="502"/>
        <v>1256.9194701900001</v>
      </c>
      <c r="Q956" s="11">
        <f t="shared" si="514"/>
        <v>31</v>
      </c>
      <c r="R956" s="30">
        <f t="shared" si="510"/>
        <v>0</v>
      </c>
      <c r="S956" s="8">
        <f t="shared" si="503"/>
        <v>0</v>
      </c>
      <c r="T956" s="122">
        <f t="shared" si="511"/>
        <v>0.13059999999999999</v>
      </c>
      <c r="U956" s="121">
        <f t="shared" si="519"/>
        <v>21</v>
      </c>
      <c r="V956" s="121">
        <v>252</v>
      </c>
      <c r="W956" s="120">
        <f t="shared" si="504"/>
        <v>1.010281534</v>
      </c>
      <c r="X956" s="113">
        <f t="shared" si="517"/>
        <v>12.92306026</v>
      </c>
      <c r="Y956" s="113">
        <f t="shared" si="505"/>
        <v>12.92306026</v>
      </c>
      <c r="Z956" s="125" t="str">
        <f t="shared" si="515"/>
        <v>A+J=</v>
      </c>
      <c r="AA956" s="118">
        <f t="shared" si="516"/>
        <v>45617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2">
        <f t="shared" si="506"/>
        <v>45618</v>
      </c>
      <c r="B957" s="113">
        <f t="shared" si="499"/>
        <v>1257.86627305</v>
      </c>
      <c r="C957" s="113">
        <f t="shared" si="512"/>
        <v>1116.6936172799999</v>
      </c>
      <c r="D957" s="114">
        <f t="shared" si="507"/>
        <v>6997.15</v>
      </c>
      <c r="E957" s="115">
        <f t="shared" si="521"/>
        <v>7036.33</v>
      </c>
      <c r="F957" s="116">
        <f t="shared" si="522"/>
        <v>45586</v>
      </c>
      <c r="G957" s="117">
        <f t="shared" si="500"/>
        <v>5.5994226220676957E-3</v>
      </c>
      <c r="H957" s="118">
        <f t="shared" si="513"/>
        <v>45646</v>
      </c>
      <c r="I957" s="118">
        <f t="shared" si="501"/>
        <v>45646</v>
      </c>
      <c r="J957" s="119">
        <f t="shared" si="508"/>
        <v>21</v>
      </c>
      <c r="K957" s="119">
        <f t="shared" si="523"/>
        <v>1</v>
      </c>
      <c r="L957" s="8">
        <f t="shared" si="509"/>
        <v>1.0002659300000001</v>
      </c>
      <c r="M957" s="120">
        <f t="shared" si="524"/>
        <v>1.00439962</v>
      </c>
      <c r="N957" s="120">
        <f t="shared" si="518"/>
        <v>1.1255723664726149</v>
      </c>
      <c r="O957" s="113">
        <f t="shared" si="520"/>
        <v>1.1258716799999999</v>
      </c>
      <c r="P957" s="113">
        <f t="shared" si="502"/>
        <v>1257.2537189300001</v>
      </c>
      <c r="Q957" s="11">
        <f t="shared" si="514"/>
        <v>0</v>
      </c>
      <c r="R957" s="30">
        <f t="shared" si="510"/>
        <v>0</v>
      </c>
      <c r="S957" s="8">
        <f t="shared" si="503"/>
        <v>0</v>
      </c>
      <c r="T957" s="122">
        <f t="shared" si="511"/>
        <v>0.13059999999999999</v>
      </c>
      <c r="U957" s="121">
        <f t="shared" si="519"/>
        <v>1</v>
      </c>
      <c r="V957" s="121">
        <v>252</v>
      </c>
      <c r="W957" s="120">
        <f t="shared" si="504"/>
        <v>1.000487216</v>
      </c>
      <c r="X957" s="113">
        <f t="shared" si="517"/>
        <v>0.61255411999999998</v>
      </c>
      <c r="Y957" s="113">
        <f t="shared" si="505"/>
        <v>0</v>
      </c>
      <c r="Z957" s="125" t="str">
        <f t="shared" si="515"/>
        <v>A+J=</v>
      </c>
      <c r="AA957" s="118">
        <f t="shared" si="516"/>
        <v>45646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2">
        <f t="shared" si="506"/>
        <v>45619</v>
      </c>
      <c r="B958" s="113">
        <f t="shared" si="499"/>
        <v>1258.8138002599999</v>
      </c>
      <c r="C958" s="113">
        <f t="shared" si="512"/>
        <v>1116.6936172799999</v>
      </c>
      <c r="D958" s="114">
        <f t="shared" si="507"/>
        <v>6997.15</v>
      </c>
      <c r="E958" s="115">
        <f t="shared" si="521"/>
        <v>7036.33</v>
      </c>
      <c r="F958" s="116">
        <f t="shared" si="522"/>
        <v>45586</v>
      </c>
      <c r="G958" s="117">
        <f t="shared" si="500"/>
        <v>5.5994226220676957E-3</v>
      </c>
      <c r="H958" s="118">
        <f t="shared" si="513"/>
        <v>45646</v>
      </c>
      <c r="I958" s="118">
        <f t="shared" si="501"/>
        <v>45646</v>
      </c>
      <c r="J958" s="119">
        <f t="shared" si="508"/>
        <v>21</v>
      </c>
      <c r="K958" s="119">
        <f t="shared" si="523"/>
        <v>2</v>
      </c>
      <c r="L958" s="8">
        <f t="shared" si="509"/>
        <v>1.00053193</v>
      </c>
      <c r="M958" s="120">
        <f t="shared" si="524"/>
        <v>1.00439962</v>
      </c>
      <c r="N958" s="120">
        <f t="shared" si="518"/>
        <v>1.1255723664726149</v>
      </c>
      <c r="O958" s="113">
        <f t="shared" si="520"/>
        <v>1.1261710899999999</v>
      </c>
      <c r="P958" s="113">
        <f t="shared" si="502"/>
        <v>1257.5880681599999</v>
      </c>
      <c r="Q958" s="11">
        <f t="shared" si="514"/>
        <v>0</v>
      </c>
      <c r="R958" s="30">
        <f t="shared" si="510"/>
        <v>0</v>
      </c>
      <c r="S958" s="8">
        <f t="shared" si="503"/>
        <v>0</v>
      </c>
      <c r="T958" s="122">
        <f t="shared" si="511"/>
        <v>0.13059999999999999</v>
      </c>
      <c r="U958" s="121">
        <f t="shared" si="519"/>
        <v>2</v>
      </c>
      <c r="V958" s="121">
        <v>252</v>
      </c>
      <c r="W958" s="120">
        <f t="shared" si="504"/>
        <v>1.0009746690000001</v>
      </c>
      <c r="X958" s="113">
        <f t="shared" si="517"/>
        <v>1.2257321000000001</v>
      </c>
      <c r="Y958" s="113">
        <f t="shared" si="505"/>
        <v>0</v>
      </c>
      <c r="Z958" s="125" t="str">
        <f t="shared" si="515"/>
        <v>A+J=</v>
      </c>
      <c r="AA958" s="118">
        <f t="shared" si="516"/>
        <v>45646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2">
        <f t="shared" si="506"/>
        <v>45620</v>
      </c>
      <c r="B959" s="113">
        <f t="shared" si="499"/>
        <v>1258.8138002599999</v>
      </c>
      <c r="C959" s="113">
        <f t="shared" si="512"/>
        <v>1116.6936172799999</v>
      </c>
      <c r="D959" s="114">
        <f t="shared" si="507"/>
        <v>6997.15</v>
      </c>
      <c r="E959" s="115">
        <f t="shared" si="521"/>
        <v>7036.33</v>
      </c>
      <c r="F959" s="116">
        <f t="shared" si="522"/>
        <v>45586</v>
      </c>
      <c r="G959" s="117">
        <f t="shared" si="500"/>
        <v>5.5994226220676957E-3</v>
      </c>
      <c r="H959" s="118">
        <f t="shared" si="513"/>
        <v>45646</v>
      </c>
      <c r="I959" s="118">
        <f t="shared" si="501"/>
        <v>45646</v>
      </c>
      <c r="J959" s="119">
        <f t="shared" si="508"/>
        <v>21</v>
      </c>
      <c r="K959" s="119">
        <f t="shared" si="523"/>
        <v>2</v>
      </c>
      <c r="L959" s="8">
        <f t="shared" si="509"/>
        <v>1.00053193</v>
      </c>
      <c r="M959" s="120">
        <f t="shared" si="524"/>
        <v>1.00439962</v>
      </c>
      <c r="N959" s="120">
        <f t="shared" si="518"/>
        <v>1.1255723664726149</v>
      </c>
      <c r="O959" s="113">
        <f t="shared" si="520"/>
        <v>1.1261710899999999</v>
      </c>
      <c r="P959" s="113">
        <f t="shared" si="502"/>
        <v>1257.5880681599999</v>
      </c>
      <c r="Q959" s="11">
        <f t="shared" si="514"/>
        <v>0</v>
      </c>
      <c r="R959" s="30">
        <f t="shared" si="510"/>
        <v>0</v>
      </c>
      <c r="S959" s="8">
        <f t="shared" si="503"/>
        <v>0</v>
      </c>
      <c r="T959" s="122">
        <f t="shared" si="511"/>
        <v>0.13059999999999999</v>
      </c>
      <c r="U959" s="121">
        <f t="shared" si="519"/>
        <v>2</v>
      </c>
      <c r="V959" s="121">
        <v>252</v>
      </c>
      <c r="W959" s="120">
        <f t="shared" si="504"/>
        <v>1.0009746690000001</v>
      </c>
      <c r="X959" s="113">
        <f t="shared" si="517"/>
        <v>1.2257321000000001</v>
      </c>
      <c r="Y959" s="113">
        <f t="shared" si="505"/>
        <v>0</v>
      </c>
      <c r="Z959" s="125" t="str">
        <f t="shared" si="515"/>
        <v>A+J=</v>
      </c>
      <c r="AA959" s="118">
        <f t="shared" si="516"/>
        <v>45646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2">
        <f t="shared" si="506"/>
        <v>45621</v>
      </c>
      <c r="B960" s="113">
        <f t="shared" si="499"/>
        <v>1258.8138002599999</v>
      </c>
      <c r="C960" s="113">
        <f t="shared" si="512"/>
        <v>1116.6936172799999</v>
      </c>
      <c r="D960" s="114">
        <f t="shared" si="507"/>
        <v>6997.15</v>
      </c>
      <c r="E960" s="115">
        <f t="shared" si="521"/>
        <v>7036.33</v>
      </c>
      <c r="F960" s="116">
        <f t="shared" si="522"/>
        <v>45586</v>
      </c>
      <c r="G960" s="117">
        <f t="shared" si="500"/>
        <v>5.5994226220676957E-3</v>
      </c>
      <c r="H960" s="118">
        <f t="shared" si="513"/>
        <v>45646</v>
      </c>
      <c r="I960" s="118">
        <f t="shared" si="501"/>
        <v>45646</v>
      </c>
      <c r="J960" s="119">
        <f t="shared" si="508"/>
        <v>21</v>
      </c>
      <c r="K960" s="119">
        <f t="shared" si="523"/>
        <v>2</v>
      </c>
      <c r="L960" s="8">
        <f t="shared" si="509"/>
        <v>1.00053193</v>
      </c>
      <c r="M960" s="120">
        <f t="shared" si="524"/>
        <v>1.00439962</v>
      </c>
      <c r="N960" s="120">
        <f t="shared" si="518"/>
        <v>1.1255723664726149</v>
      </c>
      <c r="O960" s="113">
        <f t="shared" si="520"/>
        <v>1.1261710899999999</v>
      </c>
      <c r="P960" s="113">
        <f t="shared" si="502"/>
        <v>1257.5880681599999</v>
      </c>
      <c r="Q960" s="11">
        <f t="shared" si="514"/>
        <v>0</v>
      </c>
      <c r="R960" s="30">
        <f t="shared" si="510"/>
        <v>0</v>
      </c>
      <c r="S960" s="8">
        <f t="shared" si="503"/>
        <v>0</v>
      </c>
      <c r="T960" s="122">
        <f t="shared" si="511"/>
        <v>0.13059999999999999</v>
      </c>
      <c r="U960" s="121">
        <f t="shared" si="519"/>
        <v>2</v>
      </c>
      <c r="V960" s="121">
        <v>252</v>
      </c>
      <c r="W960" s="120">
        <f t="shared" si="504"/>
        <v>1.0009746690000001</v>
      </c>
      <c r="X960" s="113">
        <f t="shared" si="517"/>
        <v>1.2257321000000001</v>
      </c>
      <c r="Y960" s="113">
        <f t="shared" si="505"/>
        <v>0</v>
      </c>
      <c r="Z960" s="125" t="str">
        <f t="shared" si="515"/>
        <v>A+J=</v>
      </c>
      <c r="AA960" s="118">
        <f t="shared" si="516"/>
        <v>45646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2">
        <f t="shared" si="506"/>
        <v>45622</v>
      </c>
      <c r="B961" s="113">
        <f t="shared" si="499"/>
        <v>1259.7620298499999</v>
      </c>
      <c r="C961" s="113">
        <f t="shared" si="512"/>
        <v>1116.6936172799999</v>
      </c>
      <c r="D961" s="114">
        <f t="shared" si="507"/>
        <v>6997.15</v>
      </c>
      <c r="E961" s="115">
        <f t="shared" si="521"/>
        <v>7036.33</v>
      </c>
      <c r="F961" s="116">
        <f t="shared" si="522"/>
        <v>45586</v>
      </c>
      <c r="G961" s="117">
        <f t="shared" si="500"/>
        <v>5.5994226220676957E-3</v>
      </c>
      <c r="H961" s="118">
        <f t="shared" si="513"/>
        <v>45646</v>
      </c>
      <c r="I961" s="118">
        <f t="shared" si="501"/>
        <v>45646</v>
      </c>
      <c r="J961" s="119">
        <f t="shared" si="508"/>
        <v>21</v>
      </c>
      <c r="K961" s="119">
        <f t="shared" si="523"/>
        <v>3</v>
      </c>
      <c r="L961" s="8">
        <f t="shared" si="509"/>
        <v>1.0007980000000001</v>
      </c>
      <c r="M961" s="120">
        <f t="shared" si="524"/>
        <v>1.00439962</v>
      </c>
      <c r="N961" s="120">
        <f t="shared" si="518"/>
        <v>1.1255723664726149</v>
      </c>
      <c r="O961" s="113">
        <f t="shared" si="520"/>
        <v>1.1264705699999999</v>
      </c>
      <c r="P961" s="113">
        <f t="shared" si="502"/>
        <v>1257.9224955699999</v>
      </c>
      <c r="Q961" s="11">
        <f t="shared" si="514"/>
        <v>0</v>
      </c>
      <c r="R961" s="30">
        <f t="shared" si="510"/>
        <v>0</v>
      </c>
      <c r="S961" s="8">
        <f t="shared" si="503"/>
        <v>0</v>
      </c>
      <c r="T961" s="122">
        <f t="shared" si="511"/>
        <v>0.13059999999999999</v>
      </c>
      <c r="U961" s="121">
        <f t="shared" si="519"/>
        <v>3</v>
      </c>
      <c r="V961" s="121">
        <v>252</v>
      </c>
      <c r="W961" s="120">
        <f t="shared" si="504"/>
        <v>1.001462359</v>
      </c>
      <c r="X961" s="113">
        <f t="shared" si="517"/>
        <v>1.8395342800000001</v>
      </c>
      <c r="Y961" s="113">
        <f t="shared" si="505"/>
        <v>0</v>
      </c>
      <c r="Z961" s="125" t="str">
        <f t="shared" si="515"/>
        <v>A+J=</v>
      </c>
      <c r="AA961" s="118">
        <f t="shared" si="516"/>
        <v>45646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2">
        <f t="shared" si="506"/>
        <v>45623</v>
      </c>
      <c r="B962" s="113">
        <f t="shared" si="499"/>
        <v>1260.71097586</v>
      </c>
      <c r="C962" s="113">
        <f t="shared" si="512"/>
        <v>1116.6936172799999</v>
      </c>
      <c r="D962" s="114">
        <f t="shared" si="507"/>
        <v>6997.15</v>
      </c>
      <c r="E962" s="115">
        <f t="shared" si="521"/>
        <v>7036.33</v>
      </c>
      <c r="F962" s="116">
        <f t="shared" si="522"/>
        <v>45586</v>
      </c>
      <c r="G962" s="117">
        <f t="shared" si="500"/>
        <v>5.5994226220676957E-3</v>
      </c>
      <c r="H962" s="118">
        <f t="shared" si="513"/>
        <v>45646</v>
      </c>
      <c r="I962" s="118">
        <f t="shared" si="501"/>
        <v>45646</v>
      </c>
      <c r="J962" s="119">
        <f t="shared" si="508"/>
        <v>21</v>
      </c>
      <c r="K962" s="119">
        <f t="shared" si="523"/>
        <v>4</v>
      </c>
      <c r="L962" s="8">
        <f t="shared" si="509"/>
        <v>1.00106414</v>
      </c>
      <c r="M962" s="120">
        <f t="shared" si="524"/>
        <v>1.00439962</v>
      </c>
      <c r="N962" s="120">
        <f t="shared" si="518"/>
        <v>1.1255723664726149</v>
      </c>
      <c r="O962" s="113">
        <f t="shared" si="520"/>
        <v>1.1267701299999999</v>
      </c>
      <c r="P962" s="113">
        <f t="shared" si="502"/>
        <v>1258.2570123099999</v>
      </c>
      <c r="Q962" s="11">
        <f t="shared" si="514"/>
        <v>0</v>
      </c>
      <c r="R962" s="30">
        <f t="shared" si="510"/>
        <v>0</v>
      </c>
      <c r="S962" s="8">
        <f t="shared" si="503"/>
        <v>0</v>
      </c>
      <c r="T962" s="122">
        <f t="shared" si="511"/>
        <v>0.13059999999999999</v>
      </c>
      <c r="U962" s="121">
        <f t="shared" si="519"/>
        <v>4</v>
      </c>
      <c r="V962" s="121">
        <v>252</v>
      </c>
      <c r="W962" s="120">
        <f t="shared" si="504"/>
        <v>1.001950288</v>
      </c>
      <c r="X962" s="113">
        <f t="shared" si="517"/>
        <v>2.4539635500000001</v>
      </c>
      <c r="Y962" s="113">
        <f t="shared" si="505"/>
        <v>0</v>
      </c>
      <c r="Z962" s="125" t="str">
        <f t="shared" si="515"/>
        <v>A+J=</v>
      </c>
      <c r="AA962" s="118">
        <f t="shared" si="516"/>
        <v>45646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2">
        <f t="shared" si="506"/>
        <v>45624</v>
      </c>
      <c r="B963" s="113">
        <f t="shared" si="499"/>
        <v>1261.6606473400002</v>
      </c>
      <c r="C963" s="113">
        <f t="shared" si="512"/>
        <v>1116.6936172799999</v>
      </c>
      <c r="D963" s="114">
        <f t="shared" si="507"/>
        <v>6997.15</v>
      </c>
      <c r="E963" s="115">
        <f t="shared" si="521"/>
        <v>7036.33</v>
      </c>
      <c r="F963" s="116">
        <f t="shared" si="522"/>
        <v>45586</v>
      </c>
      <c r="G963" s="117">
        <f t="shared" si="500"/>
        <v>5.5994226220676957E-3</v>
      </c>
      <c r="H963" s="118">
        <f t="shared" si="513"/>
        <v>45646</v>
      </c>
      <c r="I963" s="118">
        <f t="shared" si="501"/>
        <v>45646</v>
      </c>
      <c r="J963" s="119">
        <f t="shared" si="508"/>
        <v>21</v>
      </c>
      <c r="K963" s="119">
        <f t="shared" si="523"/>
        <v>5</v>
      </c>
      <c r="L963" s="8">
        <f t="shared" si="509"/>
        <v>1.0013303600000001</v>
      </c>
      <c r="M963" s="120">
        <f t="shared" si="524"/>
        <v>1.00439962</v>
      </c>
      <c r="N963" s="120">
        <f t="shared" si="518"/>
        <v>1.1255723664726149</v>
      </c>
      <c r="O963" s="113">
        <f t="shared" si="520"/>
        <v>1.12706978</v>
      </c>
      <c r="P963" s="113">
        <f t="shared" si="502"/>
        <v>1258.5916295500001</v>
      </c>
      <c r="Q963" s="11">
        <f t="shared" si="514"/>
        <v>0</v>
      </c>
      <c r="R963" s="30">
        <f t="shared" si="510"/>
        <v>0</v>
      </c>
      <c r="S963" s="8">
        <f t="shared" si="503"/>
        <v>0</v>
      </c>
      <c r="T963" s="122">
        <f t="shared" si="511"/>
        <v>0.13059999999999999</v>
      </c>
      <c r="U963" s="121">
        <f t="shared" si="519"/>
        <v>5</v>
      </c>
      <c r="V963" s="121">
        <v>252</v>
      </c>
      <c r="W963" s="120">
        <f t="shared" si="504"/>
        <v>1.002438454</v>
      </c>
      <c r="X963" s="113">
        <f t="shared" si="517"/>
        <v>3.0690177900000002</v>
      </c>
      <c r="Y963" s="113">
        <f t="shared" si="505"/>
        <v>0</v>
      </c>
      <c r="Z963" s="125" t="str">
        <f t="shared" si="515"/>
        <v>A+J=</v>
      </c>
      <c r="AA963" s="118">
        <f t="shared" si="516"/>
        <v>45646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2">
        <f t="shared" si="506"/>
        <v>45625</v>
      </c>
      <c r="B964" s="113">
        <f t="shared" si="499"/>
        <v>1262.61102228</v>
      </c>
      <c r="C964" s="113">
        <f t="shared" si="512"/>
        <v>1116.6936172799999</v>
      </c>
      <c r="D964" s="114">
        <f t="shared" si="507"/>
        <v>6997.15</v>
      </c>
      <c r="E964" s="115">
        <f t="shared" si="521"/>
        <v>7036.33</v>
      </c>
      <c r="F964" s="116">
        <f t="shared" si="522"/>
        <v>45586</v>
      </c>
      <c r="G964" s="117">
        <f t="shared" si="500"/>
        <v>5.5994226220676957E-3</v>
      </c>
      <c r="H964" s="118">
        <f t="shared" si="513"/>
        <v>45646</v>
      </c>
      <c r="I964" s="118">
        <f t="shared" si="501"/>
        <v>45646</v>
      </c>
      <c r="J964" s="119">
        <f t="shared" si="508"/>
        <v>21</v>
      </c>
      <c r="K964" s="119">
        <f t="shared" si="523"/>
        <v>6</v>
      </c>
      <c r="L964" s="8">
        <f t="shared" si="509"/>
        <v>1.00159664</v>
      </c>
      <c r="M964" s="120">
        <f t="shared" si="524"/>
        <v>1.00439962</v>
      </c>
      <c r="N964" s="120">
        <f t="shared" si="518"/>
        <v>1.1255723664726149</v>
      </c>
      <c r="O964" s="113">
        <f t="shared" si="520"/>
        <v>1.1273694999999999</v>
      </c>
      <c r="P964" s="113">
        <f t="shared" si="502"/>
        <v>1258.9263249600001</v>
      </c>
      <c r="Q964" s="11">
        <f t="shared" si="514"/>
        <v>0</v>
      </c>
      <c r="R964" s="30">
        <f t="shared" si="510"/>
        <v>0</v>
      </c>
      <c r="S964" s="8">
        <f t="shared" si="503"/>
        <v>0</v>
      </c>
      <c r="T964" s="122">
        <f t="shared" si="511"/>
        <v>0.13059999999999999</v>
      </c>
      <c r="U964" s="121">
        <f t="shared" si="519"/>
        <v>6</v>
      </c>
      <c r="V964" s="121">
        <v>252</v>
      </c>
      <c r="W964" s="120">
        <f t="shared" si="504"/>
        <v>1.0029268570000001</v>
      </c>
      <c r="X964" s="113">
        <f t="shared" si="517"/>
        <v>3.6846973200000002</v>
      </c>
      <c r="Y964" s="113">
        <f t="shared" si="505"/>
        <v>0</v>
      </c>
      <c r="Z964" s="125" t="str">
        <f t="shared" si="515"/>
        <v>A+J=</v>
      </c>
      <c r="AA964" s="118">
        <f t="shared" si="516"/>
        <v>45646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2">
        <f t="shared" si="506"/>
        <v>45626</v>
      </c>
      <c r="B965" s="113">
        <f t="shared" si="499"/>
        <v>1263.5621147700001</v>
      </c>
      <c r="C965" s="113">
        <f t="shared" si="512"/>
        <v>1116.6936172799999</v>
      </c>
      <c r="D965" s="114">
        <f t="shared" si="507"/>
        <v>6997.15</v>
      </c>
      <c r="E965" s="115">
        <f t="shared" si="521"/>
        <v>7036.33</v>
      </c>
      <c r="F965" s="116">
        <f t="shared" si="522"/>
        <v>45586</v>
      </c>
      <c r="G965" s="117">
        <f t="shared" si="500"/>
        <v>5.5994226220676957E-3</v>
      </c>
      <c r="H965" s="118">
        <f t="shared" si="513"/>
        <v>45646</v>
      </c>
      <c r="I965" s="118">
        <f t="shared" si="501"/>
        <v>45646</v>
      </c>
      <c r="J965" s="119">
        <f t="shared" si="508"/>
        <v>21</v>
      </c>
      <c r="K965" s="119">
        <f t="shared" si="523"/>
        <v>7</v>
      </c>
      <c r="L965" s="8">
        <f t="shared" si="509"/>
        <v>1.0018629999999999</v>
      </c>
      <c r="M965" s="120">
        <f t="shared" si="524"/>
        <v>1.00439962</v>
      </c>
      <c r="N965" s="120">
        <f t="shared" si="518"/>
        <v>1.1255723664726149</v>
      </c>
      <c r="O965" s="113">
        <f t="shared" si="520"/>
        <v>1.1276693</v>
      </c>
      <c r="P965" s="113">
        <f t="shared" si="502"/>
        <v>1259.26110971</v>
      </c>
      <c r="Q965" s="11">
        <f t="shared" si="514"/>
        <v>0</v>
      </c>
      <c r="R965" s="30">
        <f t="shared" si="510"/>
        <v>0</v>
      </c>
      <c r="S965" s="8">
        <f t="shared" si="503"/>
        <v>0</v>
      </c>
      <c r="T965" s="122">
        <f t="shared" si="511"/>
        <v>0.13059999999999999</v>
      </c>
      <c r="U965" s="121">
        <f t="shared" si="519"/>
        <v>7</v>
      </c>
      <c r="V965" s="121">
        <v>252</v>
      </c>
      <c r="W965" s="120">
        <f t="shared" si="504"/>
        <v>1.0034154989999999</v>
      </c>
      <c r="X965" s="113">
        <f t="shared" si="517"/>
        <v>4.3010050599999996</v>
      </c>
      <c r="Y965" s="113">
        <f t="shared" si="505"/>
        <v>0</v>
      </c>
      <c r="Z965" s="125" t="str">
        <f t="shared" si="515"/>
        <v>A+J=</v>
      </c>
      <c r="AA965" s="118">
        <f t="shared" si="516"/>
        <v>45646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2">
        <f t="shared" si="506"/>
        <v>45627</v>
      </c>
      <c r="B966" s="113">
        <f t="shared" si="499"/>
        <v>1263.5621147700001</v>
      </c>
      <c r="C966" s="113">
        <f t="shared" si="512"/>
        <v>1116.6936172799999</v>
      </c>
      <c r="D966" s="114">
        <f t="shared" si="507"/>
        <v>6997.15</v>
      </c>
      <c r="E966" s="115">
        <f t="shared" si="521"/>
        <v>7036.33</v>
      </c>
      <c r="F966" s="116">
        <f t="shared" si="522"/>
        <v>45586</v>
      </c>
      <c r="G966" s="117">
        <f t="shared" si="500"/>
        <v>5.5994226220676957E-3</v>
      </c>
      <c r="H966" s="118">
        <f t="shared" si="513"/>
        <v>45646</v>
      </c>
      <c r="I966" s="118">
        <f t="shared" si="501"/>
        <v>45646</v>
      </c>
      <c r="J966" s="119">
        <f t="shared" si="508"/>
        <v>21</v>
      </c>
      <c r="K966" s="119">
        <f t="shared" si="523"/>
        <v>7</v>
      </c>
      <c r="L966" s="8">
        <f t="shared" si="509"/>
        <v>1.0018629999999999</v>
      </c>
      <c r="M966" s="120">
        <f t="shared" si="524"/>
        <v>1.00439962</v>
      </c>
      <c r="N966" s="120">
        <f t="shared" si="518"/>
        <v>1.1255723664726149</v>
      </c>
      <c r="O966" s="113">
        <f t="shared" si="520"/>
        <v>1.1276693</v>
      </c>
      <c r="P966" s="113">
        <f t="shared" si="502"/>
        <v>1259.26110971</v>
      </c>
      <c r="Q966" s="11">
        <f t="shared" si="514"/>
        <v>0</v>
      </c>
      <c r="R966" s="30">
        <f t="shared" si="510"/>
        <v>0</v>
      </c>
      <c r="S966" s="8">
        <f t="shared" si="503"/>
        <v>0</v>
      </c>
      <c r="T966" s="122">
        <f t="shared" si="511"/>
        <v>0.13059999999999999</v>
      </c>
      <c r="U966" s="121">
        <f t="shared" si="519"/>
        <v>7</v>
      </c>
      <c r="V966" s="121">
        <v>252</v>
      </c>
      <c r="W966" s="120">
        <f t="shared" si="504"/>
        <v>1.0034154989999999</v>
      </c>
      <c r="X966" s="113">
        <f t="shared" si="517"/>
        <v>4.3010050599999996</v>
      </c>
      <c r="Y966" s="113">
        <f t="shared" si="505"/>
        <v>0</v>
      </c>
      <c r="Z966" s="125" t="str">
        <f t="shared" si="515"/>
        <v>A+J=</v>
      </c>
      <c r="AA966" s="118">
        <f t="shared" si="516"/>
        <v>45646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2">
        <f t="shared" si="506"/>
        <v>45628</v>
      </c>
      <c r="B967" s="113">
        <f t="shared" si="499"/>
        <v>1263.5621147700001</v>
      </c>
      <c r="C967" s="113">
        <f t="shared" si="512"/>
        <v>1116.6936172799999</v>
      </c>
      <c r="D967" s="114">
        <f t="shared" si="507"/>
        <v>6997.15</v>
      </c>
      <c r="E967" s="115">
        <f t="shared" si="521"/>
        <v>7036.33</v>
      </c>
      <c r="F967" s="116">
        <f t="shared" si="522"/>
        <v>45586</v>
      </c>
      <c r="G967" s="117">
        <f t="shared" si="500"/>
        <v>5.5994226220676957E-3</v>
      </c>
      <c r="H967" s="118">
        <f t="shared" si="513"/>
        <v>45646</v>
      </c>
      <c r="I967" s="118">
        <f t="shared" si="501"/>
        <v>45646</v>
      </c>
      <c r="J967" s="119">
        <f t="shared" si="508"/>
        <v>21</v>
      </c>
      <c r="K967" s="119">
        <f t="shared" si="523"/>
        <v>7</v>
      </c>
      <c r="L967" s="8">
        <f t="shared" si="509"/>
        <v>1.0018629999999999</v>
      </c>
      <c r="M967" s="120">
        <f t="shared" si="524"/>
        <v>1.00439962</v>
      </c>
      <c r="N967" s="120">
        <f t="shared" si="518"/>
        <v>1.1255723664726149</v>
      </c>
      <c r="O967" s="113">
        <f t="shared" si="520"/>
        <v>1.1276693</v>
      </c>
      <c r="P967" s="113">
        <f t="shared" si="502"/>
        <v>1259.26110971</v>
      </c>
      <c r="Q967" s="11">
        <f t="shared" si="514"/>
        <v>0</v>
      </c>
      <c r="R967" s="30">
        <f t="shared" si="510"/>
        <v>0</v>
      </c>
      <c r="S967" s="8">
        <f t="shared" si="503"/>
        <v>0</v>
      </c>
      <c r="T967" s="122">
        <f t="shared" si="511"/>
        <v>0.13059999999999999</v>
      </c>
      <c r="U967" s="121">
        <f t="shared" si="519"/>
        <v>7</v>
      </c>
      <c r="V967" s="121">
        <v>252</v>
      </c>
      <c r="W967" s="120">
        <f t="shared" si="504"/>
        <v>1.0034154989999999</v>
      </c>
      <c r="X967" s="113">
        <f t="shared" si="517"/>
        <v>4.3010050599999996</v>
      </c>
      <c r="Y967" s="113">
        <f t="shared" si="505"/>
        <v>0</v>
      </c>
      <c r="Z967" s="125" t="str">
        <f t="shared" si="515"/>
        <v>A+J=</v>
      </c>
      <c r="AA967" s="118">
        <f t="shared" si="516"/>
        <v>45646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2">
        <f t="shared" si="506"/>
        <v>45629</v>
      </c>
      <c r="B968" s="113">
        <f t="shared" si="499"/>
        <v>1264.5139238899999</v>
      </c>
      <c r="C968" s="113">
        <f t="shared" si="512"/>
        <v>1116.6936172799999</v>
      </c>
      <c r="D968" s="114">
        <f t="shared" si="507"/>
        <v>6997.15</v>
      </c>
      <c r="E968" s="115">
        <f t="shared" si="521"/>
        <v>7036.33</v>
      </c>
      <c r="F968" s="116">
        <f t="shared" si="522"/>
        <v>45586</v>
      </c>
      <c r="G968" s="117">
        <f t="shared" si="500"/>
        <v>5.5994226220676957E-3</v>
      </c>
      <c r="H968" s="118">
        <f t="shared" si="513"/>
        <v>45646</v>
      </c>
      <c r="I968" s="118">
        <f t="shared" si="501"/>
        <v>45646</v>
      </c>
      <c r="J968" s="119">
        <f t="shared" si="508"/>
        <v>21</v>
      </c>
      <c r="K968" s="119">
        <f t="shared" si="523"/>
        <v>8</v>
      </c>
      <c r="L968" s="8">
        <f t="shared" si="509"/>
        <v>1.0021294199999999</v>
      </c>
      <c r="M968" s="120">
        <f t="shared" si="524"/>
        <v>1.00439962</v>
      </c>
      <c r="N968" s="120">
        <f t="shared" si="518"/>
        <v>1.1255723664726149</v>
      </c>
      <c r="O968" s="113">
        <f t="shared" si="520"/>
        <v>1.12796918</v>
      </c>
      <c r="P968" s="113">
        <f t="shared" si="502"/>
        <v>1259.59598379</v>
      </c>
      <c r="Q968" s="11">
        <f t="shared" si="514"/>
        <v>0</v>
      </c>
      <c r="R968" s="30">
        <f t="shared" si="510"/>
        <v>0</v>
      </c>
      <c r="S968" s="8">
        <f t="shared" si="503"/>
        <v>0</v>
      </c>
      <c r="T968" s="122">
        <f t="shared" si="511"/>
        <v>0.13059999999999999</v>
      </c>
      <c r="U968" s="121">
        <f t="shared" si="519"/>
        <v>8</v>
      </c>
      <c r="V968" s="121">
        <v>252</v>
      </c>
      <c r="W968" s="120">
        <f t="shared" si="504"/>
        <v>1.003904379</v>
      </c>
      <c r="X968" s="113">
        <f t="shared" si="517"/>
        <v>4.9179401</v>
      </c>
      <c r="Y968" s="113">
        <f t="shared" si="505"/>
        <v>0</v>
      </c>
      <c r="Z968" s="125" t="str">
        <f t="shared" si="515"/>
        <v>A+J=</v>
      </c>
      <c r="AA968" s="118">
        <f t="shared" si="516"/>
        <v>45646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2">
        <f t="shared" si="506"/>
        <v>45630</v>
      </c>
      <c r="B969" s="113">
        <f t="shared" si="499"/>
        <v>1265.4664500400002</v>
      </c>
      <c r="C969" s="113">
        <f t="shared" si="512"/>
        <v>1116.6936172799999</v>
      </c>
      <c r="D969" s="114">
        <f t="shared" si="507"/>
        <v>6997.15</v>
      </c>
      <c r="E969" s="115">
        <f t="shared" si="521"/>
        <v>7036.33</v>
      </c>
      <c r="F969" s="116">
        <f t="shared" si="522"/>
        <v>45586</v>
      </c>
      <c r="G969" s="117">
        <f t="shared" si="500"/>
        <v>5.5994226220676957E-3</v>
      </c>
      <c r="H969" s="118">
        <f t="shared" si="513"/>
        <v>45646</v>
      </c>
      <c r="I969" s="118">
        <f t="shared" si="501"/>
        <v>45646</v>
      </c>
      <c r="J969" s="119">
        <f t="shared" si="508"/>
        <v>21</v>
      </c>
      <c r="K969" s="119">
        <f t="shared" si="523"/>
        <v>9</v>
      </c>
      <c r="L969" s="8">
        <f t="shared" si="509"/>
        <v>1.0023959200000001</v>
      </c>
      <c r="M969" s="120">
        <f t="shared" si="524"/>
        <v>1.00439962</v>
      </c>
      <c r="N969" s="120">
        <f t="shared" si="518"/>
        <v>1.1255723664726149</v>
      </c>
      <c r="O969" s="113">
        <f t="shared" si="520"/>
        <v>1.12826914</v>
      </c>
      <c r="P969" s="113">
        <f t="shared" si="502"/>
        <v>1259.9309472100001</v>
      </c>
      <c r="Q969" s="11">
        <f t="shared" si="514"/>
        <v>0</v>
      </c>
      <c r="R969" s="30">
        <f t="shared" si="510"/>
        <v>0</v>
      </c>
      <c r="S969" s="8">
        <f t="shared" si="503"/>
        <v>0</v>
      </c>
      <c r="T969" s="122">
        <f t="shared" si="511"/>
        <v>0.13059999999999999</v>
      </c>
      <c r="U969" s="121">
        <f t="shared" si="519"/>
        <v>9</v>
      </c>
      <c r="V969" s="121">
        <v>252</v>
      </c>
      <c r="W969" s="120">
        <f t="shared" si="504"/>
        <v>1.0043934969999999</v>
      </c>
      <c r="X969" s="113">
        <f t="shared" si="517"/>
        <v>5.5355028300000004</v>
      </c>
      <c r="Y969" s="113">
        <f t="shared" si="505"/>
        <v>0</v>
      </c>
      <c r="Z969" s="125" t="str">
        <f t="shared" si="515"/>
        <v>A+J=</v>
      </c>
      <c r="AA969" s="118">
        <f t="shared" si="516"/>
        <v>45646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2">
        <f t="shared" si="506"/>
        <v>45631</v>
      </c>
      <c r="B970" s="113">
        <f t="shared" ref="B970:B1033" si="525">(P970+X970)</f>
        <v>1266.4197047999999</v>
      </c>
      <c r="C970" s="113">
        <f t="shared" si="512"/>
        <v>1116.6936172799999</v>
      </c>
      <c r="D970" s="114">
        <f t="shared" si="507"/>
        <v>6997.15</v>
      </c>
      <c r="E970" s="115">
        <f t="shared" si="521"/>
        <v>7036.33</v>
      </c>
      <c r="F970" s="116">
        <f t="shared" si="522"/>
        <v>45586</v>
      </c>
      <c r="G970" s="117">
        <f t="shared" ref="G970:G1033" si="526">(E970/D970)-1</f>
        <v>5.5994226220676957E-3</v>
      </c>
      <c r="H970" s="118">
        <f t="shared" si="513"/>
        <v>45646</v>
      </c>
      <c r="I970" s="118">
        <f t="shared" ref="I970:I1033" si="527">IF(A970&gt;I969,H970,I969)</f>
        <v>45646</v>
      </c>
      <c r="J970" s="119">
        <f t="shared" si="508"/>
        <v>21</v>
      </c>
      <c r="K970" s="119">
        <f t="shared" si="523"/>
        <v>10</v>
      </c>
      <c r="L970" s="8">
        <f t="shared" si="509"/>
        <v>1.0026624900000001</v>
      </c>
      <c r="M970" s="120">
        <f t="shared" si="524"/>
        <v>1.00439962</v>
      </c>
      <c r="N970" s="120">
        <f t="shared" si="518"/>
        <v>1.1255723664726149</v>
      </c>
      <c r="O970" s="113">
        <f t="shared" si="520"/>
        <v>1.1285691900000001</v>
      </c>
      <c r="P970" s="113">
        <f t="shared" ref="P970:P1033" si="528">TRUNC(C970*O970,8)</f>
        <v>1260.2660111299999</v>
      </c>
      <c r="Q970" s="11">
        <f t="shared" si="514"/>
        <v>0</v>
      </c>
      <c r="R970" s="30">
        <f t="shared" si="510"/>
        <v>0</v>
      </c>
      <c r="S970" s="8">
        <f t="shared" ref="S970:S1033" si="529">IF(R970&gt;0,TRUNC(R970*P970,8),0)</f>
        <v>0</v>
      </c>
      <c r="T970" s="122">
        <f t="shared" si="511"/>
        <v>0.13059999999999999</v>
      </c>
      <c r="U970" s="121">
        <f t="shared" si="519"/>
        <v>10</v>
      </c>
      <c r="V970" s="121">
        <v>252</v>
      </c>
      <c r="W970" s="120">
        <f t="shared" ref="W970:W1033" si="530">ROUND((1+T970)^TRUNC((U970/V970),9),9)</f>
        <v>1.004882853</v>
      </c>
      <c r="X970" s="113">
        <f t="shared" si="517"/>
        <v>6.15369367</v>
      </c>
      <c r="Y970" s="113">
        <f t="shared" ref="Y970:Y1033" si="531">IF(Q970&gt;0,S970+X970,0)</f>
        <v>0</v>
      </c>
      <c r="Z970" s="125" t="str">
        <f t="shared" si="515"/>
        <v>A+J=</v>
      </c>
      <c r="AA970" s="118">
        <f t="shared" si="516"/>
        <v>45646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2">
        <f t="shared" ref="A971:A1034" si="532">(A970+1)</f>
        <v>45632</v>
      </c>
      <c r="B971" s="113">
        <f t="shared" si="525"/>
        <v>1267.3736673600001</v>
      </c>
      <c r="C971" s="113">
        <f t="shared" si="512"/>
        <v>1116.6936172799999</v>
      </c>
      <c r="D971" s="114">
        <f t="shared" ref="D971:D1034" si="533">IF(E971=E970,D970,E970)</f>
        <v>6997.15</v>
      </c>
      <c r="E971" s="115">
        <f t="shared" si="521"/>
        <v>7036.33</v>
      </c>
      <c r="F971" s="116">
        <f t="shared" si="522"/>
        <v>45586</v>
      </c>
      <c r="G971" s="117">
        <f t="shared" si="526"/>
        <v>5.5994226220676957E-3</v>
      </c>
      <c r="H971" s="118">
        <f t="shared" si="513"/>
        <v>45646</v>
      </c>
      <c r="I971" s="118">
        <f t="shared" si="527"/>
        <v>45646</v>
      </c>
      <c r="J971" s="119">
        <f t="shared" ref="J971:J1034" si="534">IF(I971=I970,J970,NETWORKDAYS(I970,I971,$AD$176:$AD$502)-1)</f>
        <v>21</v>
      </c>
      <c r="K971" s="119">
        <f t="shared" si="523"/>
        <v>11</v>
      </c>
      <c r="L971" s="8">
        <f t="shared" ref="L971:L1034" si="535">IF(E971&lt;D971,1,TRUNC((E971/D971)^TRUNC((K971/J971),9),8))</f>
        <v>1.0029291300000001</v>
      </c>
      <c r="M971" s="120">
        <f t="shared" si="524"/>
        <v>1.00439962</v>
      </c>
      <c r="N971" s="120">
        <f t="shared" si="518"/>
        <v>1.1255723664726149</v>
      </c>
      <c r="O971" s="113">
        <f t="shared" si="520"/>
        <v>1.12886931</v>
      </c>
      <c r="P971" s="113">
        <f t="shared" si="528"/>
        <v>1260.60115322</v>
      </c>
      <c r="Q971" s="11">
        <f t="shared" si="514"/>
        <v>0</v>
      </c>
      <c r="R971" s="30">
        <f t="shared" ref="R971:R1034" si="536">IF(Q971&gt;0,VLOOKUP($A971,$AD$10:$AI$170,6),0)</f>
        <v>0</v>
      </c>
      <c r="S971" s="8">
        <f t="shared" si="529"/>
        <v>0</v>
      </c>
      <c r="T971" s="122">
        <f t="shared" ref="T971:T1034" si="537">(T970)</f>
        <v>0.13059999999999999</v>
      </c>
      <c r="U971" s="121">
        <f t="shared" si="519"/>
        <v>11</v>
      </c>
      <c r="V971" s="121">
        <v>252</v>
      </c>
      <c r="W971" s="120">
        <f t="shared" si="530"/>
        <v>1.0053724479999999</v>
      </c>
      <c r="X971" s="113">
        <f t="shared" si="517"/>
        <v>6.7725141400000002</v>
      </c>
      <c r="Y971" s="113">
        <f t="shared" si="531"/>
        <v>0</v>
      </c>
      <c r="Z971" s="125" t="str">
        <f t="shared" si="515"/>
        <v>A+J=</v>
      </c>
      <c r="AA971" s="118">
        <f t="shared" si="516"/>
        <v>45646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2">
        <f t="shared" si="532"/>
        <v>45633</v>
      </c>
      <c r="B972" s="113">
        <f t="shared" si="525"/>
        <v>1268.3283480399998</v>
      </c>
      <c r="C972" s="113">
        <f t="shared" ref="C972:C1035" si="538">TRUNC(IF(Q971&gt;0,VLOOKUP(A971,$AD$12:$AE$170,2),C971),8)</f>
        <v>1116.6936172799999</v>
      </c>
      <c r="D972" s="114">
        <f t="shared" si="533"/>
        <v>6997.15</v>
      </c>
      <c r="E972" s="115">
        <f t="shared" si="521"/>
        <v>7036.33</v>
      </c>
      <c r="F972" s="116">
        <f t="shared" si="522"/>
        <v>45586</v>
      </c>
      <c r="G972" s="117">
        <f t="shared" si="526"/>
        <v>5.5994226220676957E-3</v>
      </c>
      <c r="H972" s="118">
        <f t="shared" ref="H972:H1035" si="539">IF(DAY(A972)=H$9,VLOOKUP(A972,AH$118:AN$450,4),H971)</f>
        <v>45646</v>
      </c>
      <c r="I972" s="118">
        <f t="shared" si="527"/>
        <v>45646</v>
      </c>
      <c r="J972" s="119">
        <f t="shared" si="534"/>
        <v>21</v>
      </c>
      <c r="K972" s="119">
        <f t="shared" si="523"/>
        <v>12</v>
      </c>
      <c r="L972" s="8">
        <f t="shared" si="535"/>
        <v>1.0031958400000001</v>
      </c>
      <c r="M972" s="120">
        <f t="shared" si="524"/>
        <v>1.00439962</v>
      </c>
      <c r="N972" s="120">
        <f t="shared" si="518"/>
        <v>1.1255723664726149</v>
      </c>
      <c r="O972" s="113">
        <f t="shared" si="520"/>
        <v>1.1291695100000001</v>
      </c>
      <c r="P972" s="113">
        <f t="shared" si="528"/>
        <v>1260.9363846399999</v>
      </c>
      <c r="Q972" s="11">
        <f t="shared" ref="Q972:Q1035" si="540">IF(VLOOKUP(A972,AD$10:AK$170,8)=VLOOKUP(A971,AD$10:AK$170,8),0,VLOOKUP(A972,AD$10:AK$170,8))</f>
        <v>0</v>
      </c>
      <c r="R972" s="30">
        <f t="shared" si="536"/>
        <v>0</v>
      </c>
      <c r="S972" s="8">
        <f t="shared" si="529"/>
        <v>0</v>
      </c>
      <c r="T972" s="122">
        <f t="shared" si="537"/>
        <v>0.13059999999999999</v>
      </c>
      <c r="U972" s="121">
        <f t="shared" si="519"/>
        <v>12</v>
      </c>
      <c r="V972" s="121">
        <v>252</v>
      </c>
      <c r="W972" s="120">
        <f t="shared" si="530"/>
        <v>1.005862281</v>
      </c>
      <c r="X972" s="113">
        <f t="shared" si="517"/>
        <v>7.3919633999999999</v>
      </c>
      <c r="Y972" s="113">
        <f t="shared" si="531"/>
        <v>0</v>
      </c>
      <c r="Z972" s="125" t="str">
        <f t="shared" ref="Z972:Z1035" si="541">IF($Q971&gt;0,VLOOKUP($A971,$AD$10:$AM$170,9),Z971)</f>
        <v>A+J=</v>
      </c>
      <c r="AA972" s="118">
        <f t="shared" ref="AA972:AA1035" si="542">IF($Q971&gt;0,VLOOKUP($A971,$AD$10:$AM$170,10),AA971)</f>
        <v>45646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2">
        <f t="shared" si="532"/>
        <v>45634</v>
      </c>
      <c r="B973" s="113">
        <f t="shared" si="525"/>
        <v>1268.3283480399998</v>
      </c>
      <c r="C973" s="113">
        <f t="shared" si="538"/>
        <v>1116.6936172799999</v>
      </c>
      <c r="D973" s="114">
        <f t="shared" si="533"/>
        <v>6997.15</v>
      </c>
      <c r="E973" s="115">
        <f t="shared" si="521"/>
        <v>7036.33</v>
      </c>
      <c r="F973" s="116">
        <f t="shared" si="522"/>
        <v>45586</v>
      </c>
      <c r="G973" s="117">
        <f t="shared" si="526"/>
        <v>5.5994226220676957E-3</v>
      </c>
      <c r="H973" s="118">
        <f t="shared" si="539"/>
        <v>45646</v>
      </c>
      <c r="I973" s="118">
        <f t="shared" si="527"/>
        <v>45646</v>
      </c>
      <c r="J973" s="119">
        <f t="shared" si="534"/>
        <v>21</v>
      </c>
      <c r="K973" s="119">
        <f t="shared" si="523"/>
        <v>12</v>
      </c>
      <c r="L973" s="8">
        <f t="shared" si="535"/>
        <v>1.0031958400000001</v>
      </c>
      <c r="M973" s="120">
        <f t="shared" si="524"/>
        <v>1.00439962</v>
      </c>
      <c r="N973" s="120">
        <f t="shared" si="518"/>
        <v>1.1255723664726149</v>
      </c>
      <c r="O973" s="113">
        <f t="shared" si="520"/>
        <v>1.1291695100000001</v>
      </c>
      <c r="P973" s="113">
        <f t="shared" si="528"/>
        <v>1260.9363846399999</v>
      </c>
      <c r="Q973" s="11">
        <f t="shared" si="540"/>
        <v>0</v>
      </c>
      <c r="R973" s="30">
        <f t="shared" si="536"/>
        <v>0</v>
      </c>
      <c r="S973" s="8">
        <f t="shared" si="529"/>
        <v>0</v>
      </c>
      <c r="T973" s="122">
        <f t="shared" si="537"/>
        <v>0.13059999999999999</v>
      </c>
      <c r="U973" s="121">
        <f t="shared" si="519"/>
        <v>12</v>
      </c>
      <c r="V973" s="121">
        <v>252</v>
      </c>
      <c r="W973" s="120">
        <f t="shared" si="530"/>
        <v>1.005862281</v>
      </c>
      <c r="X973" s="113">
        <f t="shared" si="517"/>
        <v>7.3919633999999999</v>
      </c>
      <c r="Y973" s="113">
        <f t="shared" si="531"/>
        <v>0</v>
      </c>
      <c r="Z973" s="125" t="str">
        <f t="shared" si="541"/>
        <v>A+J=</v>
      </c>
      <c r="AA973" s="118">
        <f t="shared" si="542"/>
        <v>45646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2">
        <f t="shared" si="532"/>
        <v>45635</v>
      </c>
      <c r="B974" s="113">
        <f t="shared" si="525"/>
        <v>1268.3283480399998</v>
      </c>
      <c r="C974" s="113">
        <f t="shared" si="538"/>
        <v>1116.6936172799999</v>
      </c>
      <c r="D974" s="114">
        <f t="shared" si="533"/>
        <v>6997.15</v>
      </c>
      <c r="E974" s="115">
        <f t="shared" si="521"/>
        <v>7036.33</v>
      </c>
      <c r="F974" s="116">
        <f t="shared" si="522"/>
        <v>45586</v>
      </c>
      <c r="G974" s="117">
        <f t="shared" si="526"/>
        <v>5.5994226220676957E-3</v>
      </c>
      <c r="H974" s="118">
        <f t="shared" si="539"/>
        <v>45646</v>
      </c>
      <c r="I974" s="118">
        <f t="shared" si="527"/>
        <v>45646</v>
      </c>
      <c r="J974" s="119">
        <f t="shared" si="534"/>
        <v>21</v>
      </c>
      <c r="K974" s="119">
        <f t="shared" si="523"/>
        <v>12</v>
      </c>
      <c r="L974" s="8">
        <f t="shared" si="535"/>
        <v>1.0031958400000001</v>
      </c>
      <c r="M974" s="120">
        <f t="shared" si="524"/>
        <v>1.00439962</v>
      </c>
      <c r="N974" s="120">
        <f t="shared" si="518"/>
        <v>1.1255723664726149</v>
      </c>
      <c r="O974" s="113">
        <f t="shared" si="520"/>
        <v>1.1291695100000001</v>
      </c>
      <c r="P974" s="113">
        <f t="shared" si="528"/>
        <v>1260.9363846399999</v>
      </c>
      <c r="Q974" s="11">
        <f t="shared" si="540"/>
        <v>0</v>
      </c>
      <c r="R974" s="30">
        <f t="shared" si="536"/>
        <v>0</v>
      </c>
      <c r="S974" s="8">
        <f t="shared" si="529"/>
        <v>0</v>
      </c>
      <c r="T974" s="122">
        <f t="shared" si="537"/>
        <v>0.13059999999999999</v>
      </c>
      <c r="U974" s="121">
        <f t="shared" si="519"/>
        <v>12</v>
      </c>
      <c r="V974" s="121">
        <v>252</v>
      </c>
      <c r="W974" s="120">
        <f t="shared" si="530"/>
        <v>1.005862281</v>
      </c>
      <c r="X974" s="113">
        <f t="shared" si="517"/>
        <v>7.3919633999999999</v>
      </c>
      <c r="Y974" s="113">
        <f t="shared" si="531"/>
        <v>0</v>
      </c>
      <c r="Z974" s="125" t="str">
        <f t="shared" si="541"/>
        <v>A+J=</v>
      </c>
      <c r="AA974" s="118">
        <f t="shared" si="542"/>
        <v>45646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2">
        <f t="shared" si="532"/>
        <v>45636</v>
      </c>
      <c r="B975" s="113">
        <f t="shared" si="525"/>
        <v>1269.2837485</v>
      </c>
      <c r="C975" s="113">
        <f t="shared" si="538"/>
        <v>1116.6936172799999</v>
      </c>
      <c r="D975" s="114">
        <f t="shared" si="533"/>
        <v>6997.15</v>
      </c>
      <c r="E975" s="115">
        <f t="shared" si="521"/>
        <v>7036.33</v>
      </c>
      <c r="F975" s="116">
        <f t="shared" si="522"/>
        <v>45586</v>
      </c>
      <c r="G975" s="117">
        <f t="shared" si="526"/>
        <v>5.5994226220676957E-3</v>
      </c>
      <c r="H975" s="118">
        <f t="shared" si="539"/>
        <v>45646</v>
      </c>
      <c r="I975" s="118">
        <f t="shared" si="527"/>
        <v>45646</v>
      </c>
      <c r="J975" s="119">
        <f t="shared" si="534"/>
        <v>21</v>
      </c>
      <c r="K975" s="119">
        <f t="shared" si="523"/>
        <v>13</v>
      </c>
      <c r="L975" s="8">
        <f t="shared" si="535"/>
        <v>1.0034626200000001</v>
      </c>
      <c r="M975" s="120">
        <f t="shared" si="524"/>
        <v>1.00439962</v>
      </c>
      <c r="N975" s="120">
        <f t="shared" si="518"/>
        <v>1.1255723664726149</v>
      </c>
      <c r="O975" s="113">
        <f t="shared" si="520"/>
        <v>1.1294697899999999</v>
      </c>
      <c r="P975" s="113">
        <f t="shared" si="528"/>
        <v>1261.2717054</v>
      </c>
      <c r="Q975" s="11">
        <f t="shared" si="540"/>
        <v>0</v>
      </c>
      <c r="R975" s="30">
        <f t="shared" si="536"/>
        <v>0</v>
      </c>
      <c r="S975" s="8">
        <f t="shared" si="529"/>
        <v>0</v>
      </c>
      <c r="T975" s="122">
        <f t="shared" si="537"/>
        <v>0.13059999999999999</v>
      </c>
      <c r="U975" s="121">
        <f t="shared" si="519"/>
        <v>13</v>
      </c>
      <c r="V975" s="121">
        <v>252</v>
      </c>
      <c r="W975" s="120">
        <f t="shared" si="530"/>
        <v>1.006352353</v>
      </c>
      <c r="X975" s="113">
        <f t="shared" si="517"/>
        <v>8.0120430999999996</v>
      </c>
      <c r="Y975" s="113">
        <f t="shared" si="531"/>
        <v>0</v>
      </c>
      <c r="Z975" s="125" t="str">
        <f t="shared" si="541"/>
        <v>A+J=</v>
      </c>
      <c r="AA975" s="118">
        <f t="shared" si="542"/>
        <v>45646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2">
        <f t="shared" si="532"/>
        <v>45637</v>
      </c>
      <c r="B976" s="113">
        <f t="shared" si="525"/>
        <v>1270.2398690800001</v>
      </c>
      <c r="C976" s="113">
        <f t="shared" si="538"/>
        <v>1116.6936172799999</v>
      </c>
      <c r="D976" s="114">
        <f t="shared" si="533"/>
        <v>6997.15</v>
      </c>
      <c r="E976" s="115">
        <f t="shared" si="521"/>
        <v>7036.33</v>
      </c>
      <c r="F976" s="116">
        <f t="shared" si="522"/>
        <v>45586</v>
      </c>
      <c r="G976" s="117">
        <f t="shared" si="526"/>
        <v>5.5994226220676957E-3</v>
      </c>
      <c r="H976" s="118">
        <f t="shared" si="539"/>
        <v>45646</v>
      </c>
      <c r="I976" s="118">
        <f t="shared" si="527"/>
        <v>45646</v>
      </c>
      <c r="J976" s="119">
        <f t="shared" si="534"/>
        <v>21</v>
      </c>
      <c r="K976" s="119">
        <f t="shared" si="523"/>
        <v>14</v>
      </c>
      <c r="L976" s="8">
        <f t="shared" si="535"/>
        <v>1.0037294699999999</v>
      </c>
      <c r="M976" s="120">
        <f t="shared" si="524"/>
        <v>1.00439962</v>
      </c>
      <c r="N976" s="120">
        <f t="shared" si="518"/>
        <v>1.1255723664726149</v>
      </c>
      <c r="O976" s="113">
        <f t="shared" si="520"/>
        <v>1.1297701499999999</v>
      </c>
      <c r="P976" s="113">
        <f t="shared" si="528"/>
        <v>1261.6071154900001</v>
      </c>
      <c r="Q976" s="11">
        <f t="shared" si="540"/>
        <v>0</v>
      </c>
      <c r="R976" s="30">
        <f t="shared" si="536"/>
        <v>0</v>
      </c>
      <c r="S976" s="8">
        <f t="shared" si="529"/>
        <v>0</v>
      </c>
      <c r="T976" s="122">
        <f t="shared" si="537"/>
        <v>0.13059999999999999</v>
      </c>
      <c r="U976" s="121">
        <f t="shared" si="519"/>
        <v>14</v>
      </c>
      <c r="V976" s="121">
        <v>252</v>
      </c>
      <c r="W976" s="120">
        <f t="shared" si="530"/>
        <v>1.0068426640000001</v>
      </c>
      <c r="X976" s="113">
        <f t="shared" si="517"/>
        <v>8.6327535900000001</v>
      </c>
      <c r="Y976" s="113">
        <f t="shared" si="531"/>
        <v>0</v>
      </c>
      <c r="Z976" s="125" t="str">
        <f t="shared" si="541"/>
        <v>A+J=</v>
      </c>
      <c r="AA976" s="118">
        <f t="shared" si="542"/>
        <v>45646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2">
        <f t="shared" si="532"/>
        <v>45638</v>
      </c>
      <c r="B977" s="113">
        <f t="shared" si="525"/>
        <v>1271.1967089000002</v>
      </c>
      <c r="C977" s="113">
        <f t="shared" si="538"/>
        <v>1116.6936172799999</v>
      </c>
      <c r="D977" s="114">
        <f t="shared" si="533"/>
        <v>6997.15</v>
      </c>
      <c r="E977" s="115">
        <f t="shared" si="521"/>
        <v>7036.33</v>
      </c>
      <c r="F977" s="116">
        <f t="shared" si="522"/>
        <v>45586</v>
      </c>
      <c r="G977" s="117">
        <f t="shared" si="526"/>
        <v>5.5994226220676957E-3</v>
      </c>
      <c r="H977" s="118">
        <f t="shared" si="539"/>
        <v>45646</v>
      </c>
      <c r="I977" s="118">
        <f t="shared" si="527"/>
        <v>45646</v>
      </c>
      <c r="J977" s="119">
        <f t="shared" si="534"/>
        <v>21</v>
      </c>
      <c r="K977" s="119">
        <f t="shared" si="523"/>
        <v>15</v>
      </c>
      <c r="L977" s="8">
        <f t="shared" si="535"/>
        <v>1.00399639</v>
      </c>
      <c r="M977" s="120">
        <f t="shared" si="524"/>
        <v>1.00439962</v>
      </c>
      <c r="N977" s="120">
        <f t="shared" si="518"/>
        <v>1.1255723664726149</v>
      </c>
      <c r="O977" s="113">
        <f t="shared" si="520"/>
        <v>1.1300705900000001</v>
      </c>
      <c r="P977" s="113">
        <f t="shared" si="528"/>
        <v>1261.9426149200001</v>
      </c>
      <c r="Q977" s="11">
        <f t="shared" si="540"/>
        <v>0</v>
      </c>
      <c r="R977" s="30">
        <f t="shared" si="536"/>
        <v>0</v>
      </c>
      <c r="S977" s="8">
        <f t="shared" si="529"/>
        <v>0</v>
      </c>
      <c r="T977" s="122">
        <f t="shared" si="537"/>
        <v>0.13059999999999999</v>
      </c>
      <c r="U977" s="121">
        <f t="shared" si="519"/>
        <v>15</v>
      </c>
      <c r="V977" s="121">
        <v>252</v>
      </c>
      <c r="W977" s="120">
        <f t="shared" si="530"/>
        <v>1.0073332129999999</v>
      </c>
      <c r="X977" s="113">
        <f t="shared" si="517"/>
        <v>9.2540939800000004</v>
      </c>
      <c r="Y977" s="113">
        <f t="shared" si="531"/>
        <v>0</v>
      </c>
      <c r="Z977" s="125" t="str">
        <f t="shared" si="541"/>
        <v>A+J=</v>
      </c>
      <c r="AA977" s="118">
        <f t="shared" si="542"/>
        <v>45646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2">
        <f t="shared" si="532"/>
        <v>45639</v>
      </c>
      <c r="B978" s="113">
        <f t="shared" si="525"/>
        <v>1272.1542596199999</v>
      </c>
      <c r="C978" s="113">
        <f t="shared" si="538"/>
        <v>1116.6936172799999</v>
      </c>
      <c r="D978" s="114">
        <f t="shared" si="533"/>
        <v>6997.15</v>
      </c>
      <c r="E978" s="115">
        <f t="shared" si="521"/>
        <v>7036.33</v>
      </c>
      <c r="F978" s="116">
        <f t="shared" si="522"/>
        <v>45586</v>
      </c>
      <c r="G978" s="117">
        <f t="shared" si="526"/>
        <v>5.5994226220676957E-3</v>
      </c>
      <c r="H978" s="118">
        <f t="shared" si="539"/>
        <v>45646</v>
      </c>
      <c r="I978" s="118">
        <f t="shared" si="527"/>
        <v>45646</v>
      </c>
      <c r="J978" s="119">
        <f t="shared" si="534"/>
        <v>21</v>
      </c>
      <c r="K978" s="119">
        <f t="shared" si="523"/>
        <v>16</v>
      </c>
      <c r="L978" s="8">
        <f t="shared" si="535"/>
        <v>1.00426338</v>
      </c>
      <c r="M978" s="120">
        <f t="shared" si="524"/>
        <v>1.00439962</v>
      </c>
      <c r="N978" s="120">
        <f t="shared" si="518"/>
        <v>1.1255723664726149</v>
      </c>
      <c r="O978" s="113">
        <f t="shared" si="520"/>
        <v>1.1303711000000001</v>
      </c>
      <c r="P978" s="113">
        <f t="shared" si="528"/>
        <v>1262.2781925199999</v>
      </c>
      <c r="Q978" s="11">
        <f t="shared" si="540"/>
        <v>0</v>
      </c>
      <c r="R978" s="30">
        <f t="shared" si="536"/>
        <v>0</v>
      </c>
      <c r="S978" s="8">
        <f t="shared" si="529"/>
        <v>0</v>
      </c>
      <c r="T978" s="122">
        <f t="shared" si="537"/>
        <v>0.13059999999999999</v>
      </c>
      <c r="U978" s="121">
        <f t="shared" si="519"/>
        <v>16</v>
      </c>
      <c r="V978" s="121">
        <v>252</v>
      </c>
      <c r="W978" s="120">
        <f t="shared" si="530"/>
        <v>1.007824002</v>
      </c>
      <c r="X978" s="113">
        <f t="shared" si="517"/>
        <v>9.8760671000000002</v>
      </c>
      <c r="Y978" s="113">
        <f t="shared" si="531"/>
        <v>0</v>
      </c>
      <c r="Z978" s="125" t="str">
        <f t="shared" si="541"/>
        <v>A+J=</v>
      </c>
      <c r="AA978" s="118">
        <f t="shared" si="542"/>
        <v>45646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2">
        <f t="shared" si="532"/>
        <v>45640</v>
      </c>
      <c r="B979" s="113">
        <f t="shared" si="525"/>
        <v>1273.11255409</v>
      </c>
      <c r="C979" s="113">
        <f t="shared" si="538"/>
        <v>1116.6936172799999</v>
      </c>
      <c r="D979" s="114">
        <f t="shared" si="533"/>
        <v>6997.15</v>
      </c>
      <c r="E979" s="115">
        <f t="shared" si="521"/>
        <v>7036.33</v>
      </c>
      <c r="F979" s="116">
        <f t="shared" si="522"/>
        <v>45586</v>
      </c>
      <c r="G979" s="117">
        <f t="shared" si="526"/>
        <v>5.5994226220676957E-3</v>
      </c>
      <c r="H979" s="118">
        <f t="shared" si="539"/>
        <v>45646</v>
      </c>
      <c r="I979" s="118">
        <f t="shared" si="527"/>
        <v>45646</v>
      </c>
      <c r="J979" s="119">
        <f t="shared" si="534"/>
        <v>21</v>
      </c>
      <c r="K979" s="119">
        <f t="shared" si="523"/>
        <v>17</v>
      </c>
      <c r="L979" s="8">
        <f t="shared" si="535"/>
        <v>1.0045304500000001</v>
      </c>
      <c r="M979" s="120">
        <f t="shared" si="524"/>
        <v>1.00439962</v>
      </c>
      <c r="N979" s="120">
        <f t="shared" si="518"/>
        <v>1.1255723664726149</v>
      </c>
      <c r="O979" s="113">
        <f t="shared" si="520"/>
        <v>1.1306717100000001</v>
      </c>
      <c r="P979" s="113">
        <f t="shared" si="528"/>
        <v>1262.6138817900001</v>
      </c>
      <c r="Q979" s="11">
        <f t="shared" si="540"/>
        <v>0</v>
      </c>
      <c r="R979" s="30">
        <f t="shared" si="536"/>
        <v>0</v>
      </c>
      <c r="S979" s="8">
        <f t="shared" si="529"/>
        <v>0</v>
      </c>
      <c r="T979" s="122">
        <f t="shared" si="537"/>
        <v>0.13059999999999999</v>
      </c>
      <c r="U979" s="121">
        <f t="shared" si="519"/>
        <v>17</v>
      </c>
      <c r="V979" s="121">
        <v>252</v>
      </c>
      <c r="W979" s="120">
        <f t="shared" si="530"/>
        <v>1.0083150299999999</v>
      </c>
      <c r="X979" s="113">
        <f t="shared" si="517"/>
        <v>10.498672300000001</v>
      </c>
      <c r="Y979" s="113">
        <f t="shared" si="531"/>
        <v>0</v>
      </c>
      <c r="Z979" s="125" t="str">
        <f t="shared" si="541"/>
        <v>A+J=</v>
      </c>
      <c r="AA979" s="118">
        <f t="shared" si="542"/>
        <v>45646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2">
        <f t="shared" si="532"/>
        <v>45641</v>
      </c>
      <c r="B980" s="113">
        <f t="shared" si="525"/>
        <v>1273.11255409</v>
      </c>
      <c r="C980" s="113">
        <f t="shared" si="538"/>
        <v>1116.6936172799999</v>
      </c>
      <c r="D980" s="114">
        <f t="shared" si="533"/>
        <v>6997.15</v>
      </c>
      <c r="E980" s="115">
        <f t="shared" si="521"/>
        <v>7036.33</v>
      </c>
      <c r="F980" s="116">
        <f t="shared" si="522"/>
        <v>45586</v>
      </c>
      <c r="G980" s="117">
        <f t="shared" si="526"/>
        <v>5.5994226220676957E-3</v>
      </c>
      <c r="H980" s="118">
        <f t="shared" si="539"/>
        <v>45646</v>
      </c>
      <c r="I980" s="118">
        <f t="shared" si="527"/>
        <v>45646</v>
      </c>
      <c r="J980" s="119">
        <f t="shared" si="534"/>
        <v>21</v>
      </c>
      <c r="K980" s="119">
        <f t="shared" si="523"/>
        <v>17</v>
      </c>
      <c r="L980" s="8">
        <f t="shared" si="535"/>
        <v>1.0045304500000001</v>
      </c>
      <c r="M980" s="120">
        <f t="shared" si="524"/>
        <v>1.00439962</v>
      </c>
      <c r="N980" s="120">
        <f t="shared" si="518"/>
        <v>1.1255723664726149</v>
      </c>
      <c r="O980" s="113">
        <f t="shared" si="520"/>
        <v>1.1306717100000001</v>
      </c>
      <c r="P980" s="113">
        <f t="shared" si="528"/>
        <v>1262.6138817900001</v>
      </c>
      <c r="Q980" s="11">
        <f t="shared" si="540"/>
        <v>0</v>
      </c>
      <c r="R980" s="30">
        <f t="shared" si="536"/>
        <v>0</v>
      </c>
      <c r="S980" s="8">
        <f t="shared" si="529"/>
        <v>0</v>
      </c>
      <c r="T980" s="122">
        <f t="shared" si="537"/>
        <v>0.13059999999999999</v>
      </c>
      <c r="U980" s="121">
        <f t="shared" si="519"/>
        <v>17</v>
      </c>
      <c r="V980" s="121">
        <v>252</v>
      </c>
      <c r="W980" s="120">
        <f t="shared" si="530"/>
        <v>1.0083150299999999</v>
      </c>
      <c r="X980" s="113">
        <f t="shared" si="517"/>
        <v>10.498672300000001</v>
      </c>
      <c r="Y980" s="113">
        <f t="shared" si="531"/>
        <v>0</v>
      </c>
      <c r="Z980" s="125" t="str">
        <f t="shared" si="541"/>
        <v>A+J=</v>
      </c>
      <c r="AA980" s="118">
        <f t="shared" si="542"/>
        <v>45646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2">
        <f t="shared" si="532"/>
        <v>45642</v>
      </c>
      <c r="B981" s="113">
        <f t="shared" si="525"/>
        <v>1273.11255409</v>
      </c>
      <c r="C981" s="113">
        <f t="shared" si="538"/>
        <v>1116.6936172799999</v>
      </c>
      <c r="D981" s="114">
        <f t="shared" si="533"/>
        <v>6997.15</v>
      </c>
      <c r="E981" s="115">
        <f t="shared" si="521"/>
        <v>7036.33</v>
      </c>
      <c r="F981" s="116">
        <f t="shared" si="522"/>
        <v>45586</v>
      </c>
      <c r="G981" s="117">
        <f t="shared" si="526"/>
        <v>5.5994226220676957E-3</v>
      </c>
      <c r="H981" s="118">
        <f t="shared" si="539"/>
        <v>45646</v>
      </c>
      <c r="I981" s="118">
        <f t="shared" si="527"/>
        <v>45646</v>
      </c>
      <c r="J981" s="119">
        <f t="shared" si="534"/>
        <v>21</v>
      </c>
      <c r="K981" s="119">
        <f t="shared" si="523"/>
        <v>17</v>
      </c>
      <c r="L981" s="8">
        <f t="shared" si="535"/>
        <v>1.0045304500000001</v>
      </c>
      <c r="M981" s="120">
        <f t="shared" si="524"/>
        <v>1.00439962</v>
      </c>
      <c r="N981" s="120">
        <f t="shared" si="518"/>
        <v>1.1255723664726149</v>
      </c>
      <c r="O981" s="113">
        <f t="shared" si="520"/>
        <v>1.1306717100000001</v>
      </c>
      <c r="P981" s="113">
        <f t="shared" si="528"/>
        <v>1262.6138817900001</v>
      </c>
      <c r="Q981" s="11">
        <f t="shared" si="540"/>
        <v>0</v>
      </c>
      <c r="R981" s="30">
        <f t="shared" si="536"/>
        <v>0</v>
      </c>
      <c r="S981" s="8">
        <f t="shared" si="529"/>
        <v>0</v>
      </c>
      <c r="T981" s="122">
        <f t="shared" si="537"/>
        <v>0.13059999999999999</v>
      </c>
      <c r="U981" s="121">
        <f t="shared" si="519"/>
        <v>17</v>
      </c>
      <c r="V981" s="121">
        <v>252</v>
      </c>
      <c r="W981" s="120">
        <f t="shared" si="530"/>
        <v>1.0083150299999999</v>
      </c>
      <c r="X981" s="113">
        <f t="shared" si="517"/>
        <v>10.498672300000001</v>
      </c>
      <c r="Y981" s="113">
        <f t="shared" si="531"/>
        <v>0</v>
      </c>
      <c r="Z981" s="125" t="str">
        <f t="shared" si="541"/>
        <v>A+J=</v>
      </c>
      <c r="AA981" s="118">
        <f t="shared" si="542"/>
        <v>45646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2">
        <f t="shared" si="532"/>
        <v>45643</v>
      </c>
      <c r="B982" s="113">
        <f t="shared" si="525"/>
        <v>1274.0715476600001</v>
      </c>
      <c r="C982" s="113">
        <f t="shared" si="538"/>
        <v>1116.6936172799999</v>
      </c>
      <c r="D982" s="114">
        <f t="shared" si="533"/>
        <v>6997.15</v>
      </c>
      <c r="E982" s="115">
        <f t="shared" si="521"/>
        <v>7036.33</v>
      </c>
      <c r="F982" s="116">
        <f t="shared" si="522"/>
        <v>45586</v>
      </c>
      <c r="G982" s="117">
        <f t="shared" si="526"/>
        <v>5.5994226220676957E-3</v>
      </c>
      <c r="H982" s="118">
        <f t="shared" si="539"/>
        <v>45646</v>
      </c>
      <c r="I982" s="118">
        <f t="shared" si="527"/>
        <v>45646</v>
      </c>
      <c r="J982" s="119">
        <f t="shared" si="534"/>
        <v>21</v>
      </c>
      <c r="K982" s="119">
        <f t="shared" si="523"/>
        <v>18</v>
      </c>
      <c r="L982" s="8">
        <f t="shared" si="535"/>
        <v>1.00479758</v>
      </c>
      <c r="M982" s="120">
        <f t="shared" si="524"/>
        <v>1.00439962</v>
      </c>
      <c r="N982" s="120">
        <f t="shared" si="518"/>
        <v>1.1255723664726149</v>
      </c>
      <c r="O982" s="113">
        <f t="shared" si="520"/>
        <v>1.13097238</v>
      </c>
      <c r="P982" s="113">
        <f t="shared" si="528"/>
        <v>1262.9496380600001</v>
      </c>
      <c r="Q982" s="11">
        <f t="shared" si="540"/>
        <v>0</v>
      </c>
      <c r="R982" s="30">
        <f t="shared" si="536"/>
        <v>0</v>
      </c>
      <c r="S982" s="8">
        <f t="shared" si="529"/>
        <v>0</v>
      </c>
      <c r="T982" s="122">
        <f t="shared" si="537"/>
        <v>0.13059999999999999</v>
      </c>
      <c r="U982" s="121">
        <f t="shared" si="519"/>
        <v>18</v>
      </c>
      <c r="V982" s="121">
        <v>252</v>
      </c>
      <c r="W982" s="120">
        <f t="shared" si="530"/>
        <v>1.008806297</v>
      </c>
      <c r="X982" s="113">
        <f t="shared" si="517"/>
        <v>11.1219096</v>
      </c>
      <c r="Y982" s="113">
        <f t="shared" si="531"/>
        <v>0</v>
      </c>
      <c r="Z982" s="125" t="str">
        <f t="shared" si="541"/>
        <v>A+J=</v>
      </c>
      <c r="AA982" s="118">
        <f t="shared" si="542"/>
        <v>45646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2">
        <f t="shared" si="532"/>
        <v>45644</v>
      </c>
      <c r="B983" s="113">
        <f t="shared" si="525"/>
        <v>1275.0312857599999</v>
      </c>
      <c r="C983" s="113">
        <f t="shared" si="538"/>
        <v>1116.6936172799999</v>
      </c>
      <c r="D983" s="114">
        <f t="shared" si="533"/>
        <v>6997.15</v>
      </c>
      <c r="E983" s="115">
        <f t="shared" si="521"/>
        <v>7036.33</v>
      </c>
      <c r="F983" s="116">
        <f t="shared" si="522"/>
        <v>45586</v>
      </c>
      <c r="G983" s="117">
        <f t="shared" si="526"/>
        <v>5.5994226220676957E-3</v>
      </c>
      <c r="H983" s="118">
        <f t="shared" si="539"/>
        <v>45646</v>
      </c>
      <c r="I983" s="118">
        <f t="shared" si="527"/>
        <v>45646</v>
      </c>
      <c r="J983" s="119">
        <f t="shared" si="534"/>
        <v>21</v>
      </c>
      <c r="K983" s="119">
        <f t="shared" si="523"/>
        <v>19</v>
      </c>
      <c r="L983" s="8">
        <f t="shared" si="535"/>
        <v>1.00506479</v>
      </c>
      <c r="M983" s="120">
        <f t="shared" si="524"/>
        <v>1.00439962</v>
      </c>
      <c r="N983" s="120">
        <f t="shared" si="518"/>
        <v>1.1255723664726149</v>
      </c>
      <c r="O983" s="113">
        <f t="shared" si="520"/>
        <v>1.1312731499999999</v>
      </c>
      <c r="P983" s="113">
        <f t="shared" si="528"/>
        <v>1263.2855059999999</v>
      </c>
      <c r="Q983" s="11">
        <f t="shared" si="540"/>
        <v>0</v>
      </c>
      <c r="R983" s="30">
        <f t="shared" si="536"/>
        <v>0</v>
      </c>
      <c r="S983" s="8">
        <f t="shared" si="529"/>
        <v>0</v>
      </c>
      <c r="T983" s="122">
        <f t="shared" si="537"/>
        <v>0.13059999999999999</v>
      </c>
      <c r="U983" s="121">
        <f t="shared" si="519"/>
        <v>19</v>
      </c>
      <c r="V983" s="121">
        <v>252</v>
      </c>
      <c r="W983" s="120">
        <f t="shared" si="530"/>
        <v>1.0092978029999999</v>
      </c>
      <c r="X983" s="113">
        <f t="shared" si="517"/>
        <v>11.74577976</v>
      </c>
      <c r="Y983" s="113">
        <f t="shared" si="531"/>
        <v>0</v>
      </c>
      <c r="Z983" s="125" t="str">
        <f t="shared" si="541"/>
        <v>A+J=</v>
      </c>
      <c r="AA983" s="118">
        <f t="shared" si="542"/>
        <v>45646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2">
        <f t="shared" si="532"/>
        <v>45645</v>
      </c>
      <c r="B984" s="113">
        <f t="shared" si="525"/>
        <v>1275.99173623</v>
      </c>
      <c r="C984" s="113">
        <f t="shared" si="538"/>
        <v>1116.6936172799999</v>
      </c>
      <c r="D984" s="114">
        <f t="shared" si="533"/>
        <v>6997.15</v>
      </c>
      <c r="E984" s="115">
        <f t="shared" si="521"/>
        <v>7036.33</v>
      </c>
      <c r="F984" s="116">
        <f t="shared" si="522"/>
        <v>45586</v>
      </c>
      <c r="G984" s="117">
        <f t="shared" si="526"/>
        <v>5.5994226220676957E-3</v>
      </c>
      <c r="H984" s="118">
        <f t="shared" si="539"/>
        <v>45646</v>
      </c>
      <c r="I984" s="118">
        <f t="shared" si="527"/>
        <v>45646</v>
      </c>
      <c r="J984" s="119">
        <f t="shared" si="534"/>
        <v>21</v>
      </c>
      <c r="K984" s="119">
        <f t="shared" si="523"/>
        <v>20</v>
      </c>
      <c r="L984" s="8">
        <f t="shared" si="535"/>
        <v>1.0053320699999999</v>
      </c>
      <c r="M984" s="120">
        <f t="shared" si="524"/>
        <v>1.00439962</v>
      </c>
      <c r="N984" s="120">
        <f t="shared" si="518"/>
        <v>1.1255723664726149</v>
      </c>
      <c r="O984" s="113">
        <f t="shared" si="520"/>
        <v>1.1315739899999999</v>
      </c>
      <c r="P984" s="113">
        <f t="shared" si="528"/>
        <v>1263.6214521100001</v>
      </c>
      <c r="Q984" s="11">
        <f t="shared" si="540"/>
        <v>0</v>
      </c>
      <c r="R984" s="30">
        <f t="shared" si="536"/>
        <v>0</v>
      </c>
      <c r="S984" s="8">
        <f t="shared" si="529"/>
        <v>0</v>
      </c>
      <c r="T984" s="122">
        <f t="shared" si="537"/>
        <v>0.13059999999999999</v>
      </c>
      <c r="U984" s="121">
        <f t="shared" si="519"/>
        <v>20</v>
      </c>
      <c r="V984" s="121">
        <v>252</v>
      </c>
      <c r="W984" s="120">
        <f t="shared" si="530"/>
        <v>1.009789549</v>
      </c>
      <c r="X984" s="113">
        <f t="shared" si="517"/>
        <v>12.370284120000001</v>
      </c>
      <c r="Y984" s="113">
        <f t="shared" si="531"/>
        <v>0</v>
      </c>
      <c r="Z984" s="125" t="str">
        <f t="shared" si="541"/>
        <v>A+J=</v>
      </c>
      <c r="AA984" s="118">
        <f t="shared" si="542"/>
        <v>45646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2">
        <f t="shared" si="532"/>
        <v>45646</v>
      </c>
      <c r="B985" s="113">
        <f t="shared" si="525"/>
        <v>1276.9529094300001</v>
      </c>
      <c r="C985" s="113">
        <f t="shared" si="538"/>
        <v>1116.6936172799999</v>
      </c>
      <c r="D985" s="114">
        <f t="shared" si="533"/>
        <v>6997.15</v>
      </c>
      <c r="E985" s="115">
        <f t="shared" si="521"/>
        <v>7036.33</v>
      </c>
      <c r="F985" s="116">
        <f t="shared" si="522"/>
        <v>45586</v>
      </c>
      <c r="G985" s="117">
        <f t="shared" si="526"/>
        <v>5.5994226220676957E-3</v>
      </c>
      <c r="H985" s="118">
        <f t="shared" si="539"/>
        <v>45677</v>
      </c>
      <c r="I985" s="118">
        <f t="shared" si="527"/>
        <v>45646</v>
      </c>
      <c r="J985" s="119">
        <f t="shared" si="534"/>
        <v>21</v>
      </c>
      <c r="K985" s="119">
        <f t="shared" si="523"/>
        <v>21</v>
      </c>
      <c r="L985" s="8">
        <f t="shared" si="535"/>
        <v>1.00559942</v>
      </c>
      <c r="M985" s="120">
        <f t="shared" si="524"/>
        <v>1.00439962</v>
      </c>
      <c r="N985" s="120">
        <f t="shared" si="518"/>
        <v>1.1255723664726149</v>
      </c>
      <c r="O985" s="113">
        <f t="shared" si="520"/>
        <v>1.1318749100000001</v>
      </c>
      <c r="P985" s="113">
        <f t="shared" si="528"/>
        <v>1263.95748755</v>
      </c>
      <c r="Q985" s="11">
        <f t="shared" si="540"/>
        <v>32</v>
      </c>
      <c r="R985" s="30">
        <f t="shared" si="536"/>
        <v>0</v>
      </c>
      <c r="S985" s="8">
        <f t="shared" si="529"/>
        <v>0</v>
      </c>
      <c r="T985" s="122">
        <f t="shared" si="537"/>
        <v>0.13059999999999999</v>
      </c>
      <c r="U985" s="121">
        <f t="shared" si="519"/>
        <v>21</v>
      </c>
      <c r="V985" s="121">
        <v>252</v>
      </c>
      <c r="W985" s="120">
        <f t="shared" si="530"/>
        <v>1.010281534</v>
      </c>
      <c r="X985" s="113">
        <f t="shared" si="517"/>
        <v>12.99542188</v>
      </c>
      <c r="Y985" s="113">
        <f t="shared" si="531"/>
        <v>12.99542188</v>
      </c>
      <c r="Z985" s="125" t="str">
        <f t="shared" si="541"/>
        <v>A+J=</v>
      </c>
      <c r="AA985" s="118">
        <f t="shared" si="542"/>
        <v>45646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2">
        <f t="shared" si="532"/>
        <v>45647</v>
      </c>
      <c r="B986" s="113">
        <f t="shared" si="525"/>
        <v>1264.8323840999999</v>
      </c>
      <c r="C986" s="113">
        <f t="shared" si="538"/>
        <v>1116.6936172799999</v>
      </c>
      <c r="D986" s="114">
        <f t="shared" si="533"/>
        <v>7036.33</v>
      </c>
      <c r="E986" s="115">
        <f t="shared" si="521"/>
        <v>7063.77</v>
      </c>
      <c r="F986" s="116">
        <f t="shared" si="522"/>
        <v>45616</v>
      </c>
      <c r="G986" s="117">
        <f t="shared" si="526"/>
        <v>3.8997602443320289E-3</v>
      </c>
      <c r="H986" s="118">
        <f t="shared" si="539"/>
        <v>45677</v>
      </c>
      <c r="I986" s="118">
        <f t="shared" si="527"/>
        <v>45677</v>
      </c>
      <c r="J986" s="119">
        <f t="shared" si="534"/>
        <v>19</v>
      </c>
      <c r="K986" s="119">
        <f t="shared" si="523"/>
        <v>1</v>
      </c>
      <c r="L986" s="8">
        <f t="shared" si="535"/>
        <v>1.0002048699999999</v>
      </c>
      <c r="M986" s="120">
        <f t="shared" si="524"/>
        <v>1.00559942</v>
      </c>
      <c r="N986" s="120">
        <f t="shared" si="518"/>
        <v>1.1318749188928892</v>
      </c>
      <c r="O986" s="113">
        <f t="shared" si="520"/>
        <v>1.1321068000000001</v>
      </c>
      <c r="P986" s="113">
        <f t="shared" si="528"/>
        <v>1264.21643763</v>
      </c>
      <c r="Q986" s="11">
        <f t="shared" si="540"/>
        <v>0</v>
      </c>
      <c r="R986" s="30">
        <f t="shared" si="536"/>
        <v>0</v>
      </c>
      <c r="S986" s="8">
        <f t="shared" si="529"/>
        <v>0</v>
      </c>
      <c r="T986" s="122">
        <f t="shared" si="537"/>
        <v>0.13059999999999999</v>
      </c>
      <c r="U986" s="121">
        <f t="shared" si="519"/>
        <v>1</v>
      </c>
      <c r="V986" s="121">
        <v>252</v>
      </c>
      <c r="W986" s="120">
        <f t="shared" si="530"/>
        <v>1.000487216</v>
      </c>
      <c r="X986" s="113">
        <f t="shared" si="517"/>
        <v>0.61594647000000002</v>
      </c>
      <c r="Y986" s="113">
        <f t="shared" si="531"/>
        <v>0</v>
      </c>
      <c r="Z986" s="125" t="str">
        <f t="shared" si="541"/>
        <v>A+J=</v>
      </c>
      <c r="AA986" s="118">
        <f t="shared" si="542"/>
        <v>45677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2">
        <f t="shared" si="532"/>
        <v>45648</v>
      </c>
      <c r="B987" s="113">
        <f t="shared" si="525"/>
        <v>1264.8323840999999</v>
      </c>
      <c r="C987" s="113">
        <f t="shared" si="538"/>
        <v>1116.6936172799999</v>
      </c>
      <c r="D987" s="114">
        <f t="shared" si="533"/>
        <v>7036.33</v>
      </c>
      <c r="E987" s="115">
        <f t="shared" si="521"/>
        <v>7063.77</v>
      </c>
      <c r="F987" s="116">
        <f t="shared" si="522"/>
        <v>45616</v>
      </c>
      <c r="G987" s="117">
        <f t="shared" si="526"/>
        <v>3.8997602443320289E-3</v>
      </c>
      <c r="H987" s="118">
        <f t="shared" si="539"/>
        <v>45677</v>
      </c>
      <c r="I987" s="118">
        <f t="shared" si="527"/>
        <v>45677</v>
      </c>
      <c r="J987" s="119">
        <f t="shared" si="534"/>
        <v>19</v>
      </c>
      <c r="K987" s="119">
        <f t="shared" si="523"/>
        <v>1</v>
      </c>
      <c r="L987" s="8">
        <f t="shared" si="535"/>
        <v>1.0002048699999999</v>
      </c>
      <c r="M987" s="120">
        <f t="shared" si="524"/>
        <v>1.00559942</v>
      </c>
      <c r="N987" s="120">
        <f t="shared" si="518"/>
        <v>1.1318749188928892</v>
      </c>
      <c r="O987" s="113">
        <f t="shared" si="520"/>
        <v>1.1321068000000001</v>
      </c>
      <c r="P987" s="113">
        <f t="shared" si="528"/>
        <v>1264.21643763</v>
      </c>
      <c r="Q987" s="11">
        <f t="shared" si="540"/>
        <v>0</v>
      </c>
      <c r="R987" s="30">
        <f t="shared" si="536"/>
        <v>0</v>
      </c>
      <c r="S987" s="8">
        <f t="shared" si="529"/>
        <v>0</v>
      </c>
      <c r="T987" s="122">
        <f t="shared" si="537"/>
        <v>0.13059999999999999</v>
      </c>
      <c r="U987" s="121">
        <f t="shared" si="519"/>
        <v>1</v>
      </c>
      <c r="V987" s="121">
        <v>252</v>
      </c>
      <c r="W987" s="120">
        <f t="shared" si="530"/>
        <v>1.000487216</v>
      </c>
      <c r="X987" s="113">
        <f t="shared" si="517"/>
        <v>0.61594647000000002</v>
      </c>
      <c r="Y987" s="113">
        <f t="shared" si="531"/>
        <v>0</v>
      </c>
      <c r="Z987" s="125" t="str">
        <f t="shared" si="541"/>
        <v>A+J=</v>
      </c>
      <c r="AA987" s="118">
        <f t="shared" si="542"/>
        <v>45677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2">
        <f t="shared" si="532"/>
        <v>45649</v>
      </c>
      <c r="B988" s="113">
        <f t="shared" si="525"/>
        <v>1264.8323840999999</v>
      </c>
      <c r="C988" s="113">
        <f t="shared" si="538"/>
        <v>1116.6936172799999</v>
      </c>
      <c r="D988" s="114">
        <f t="shared" si="533"/>
        <v>7036.33</v>
      </c>
      <c r="E988" s="115">
        <f t="shared" si="521"/>
        <v>7063.77</v>
      </c>
      <c r="F988" s="116">
        <f t="shared" si="522"/>
        <v>45616</v>
      </c>
      <c r="G988" s="117">
        <f t="shared" si="526"/>
        <v>3.8997602443320289E-3</v>
      </c>
      <c r="H988" s="118">
        <f t="shared" si="539"/>
        <v>45677</v>
      </c>
      <c r="I988" s="118">
        <f t="shared" si="527"/>
        <v>45677</v>
      </c>
      <c r="J988" s="119">
        <f t="shared" si="534"/>
        <v>19</v>
      </c>
      <c r="K988" s="119">
        <f t="shared" si="523"/>
        <v>1</v>
      </c>
      <c r="L988" s="8">
        <f t="shared" si="535"/>
        <v>1.0002048699999999</v>
      </c>
      <c r="M988" s="120">
        <f t="shared" si="524"/>
        <v>1.00559942</v>
      </c>
      <c r="N988" s="120">
        <f t="shared" si="518"/>
        <v>1.1318749188928892</v>
      </c>
      <c r="O988" s="113">
        <f t="shared" si="520"/>
        <v>1.1321068000000001</v>
      </c>
      <c r="P988" s="113">
        <f t="shared" si="528"/>
        <v>1264.21643763</v>
      </c>
      <c r="Q988" s="11">
        <f t="shared" si="540"/>
        <v>0</v>
      </c>
      <c r="R988" s="30">
        <f t="shared" si="536"/>
        <v>0</v>
      </c>
      <c r="S988" s="8">
        <f t="shared" si="529"/>
        <v>0</v>
      </c>
      <c r="T988" s="122">
        <f t="shared" si="537"/>
        <v>0.13059999999999999</v>
      </c>
      <c r="U988" s="121">
        <f t="shared" si="519"/>
        <v>1</v>
      </c>
      <c r="V988" s="121">
        <v>252</v>
      </c>
      <c r="W988" s="120">
        <f t="shared" si="530"/>
        <v>1.000487216</v>
      </c>
      <c r="X988" s="113">
        <f t="shared" si="517"/>
        <v>0.61594647000000002</v>
      </c>
      <c r="Y988" s="113">
        <f t="shared" si="531"/>
        <v>0</v>
      </c>
      <c r="Z988" s="125" t="str">
        <f t="shared" si="541"/>
        <v>A+J=</v>
      </c>
      <c r="AA988" s="118">
        <f t="shared" si="542"/>
        <v>45677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2">
        <f t="shared" si="532"/>
        <v>45650</v>
      </c>
      <c r="B989" s="113">
        <f t="shared" si="525"/>
        <v>1265.7078773800001</v>
      </c>
      <c r="C989" s="113">
        <f t="shared" si="538"/>
        <v>1116.6936172799999</v>
      </c>
      <c r="D989" s="114">
        <f t="shared" si="533"/>
        <v>7036.33</v>
      </c>
      <c r="E989" s="115">
        <f t="shared" si="521"/>
        <v>7063.77</v>
      </c>
      <c r="F989" s="116">
        <f t="shared" si="522"/>
        <v>45616</v>
      </c>
      <c r="G989" s="117">
        <f t="shared" si="526"/>
        <v>3.8997602443320289E-3</v>
      </c>
      <c r="H989" s="118">
        <f t="shared" si="539"/>
        <v>45677</v>
      </c>
      <c r="I989" s="118">
        <f t="shared" si="527"/>
        <v>45677</v>
      </c>
      <c r="J989" s="119">
        <f t="shared" si="534"/>
        <v>19</v>
      </c>
      <c r="K989" s="119">
        <f t="shared" si="523"/>
        <v>2</v>
      </c>
      <c r="L989" s="8">
        <f t="shared" si="535"/>
        <v>1.00040978</v>
      </c>
      <c r="M989" s="120">
        <f t="shared" si="524"/>
        <v>1.00559942</v>
      </c>
      <c r="N989" s="120">
        <f t="shared" si="518"/>
        <v>1.1318749188928892</v>
      </c>
      <c r="O989" s="113">
        <f t="shared" si="520"/>
        <v>1.1323387300000001</v>
      </c>
      <c r="P989" s="113">
        <f t="shared" si="528"/>
        <v>1264.47543238</v>
      </c>
      <c r="Q989" s="11">
        <f t="shared" si="540"/>
        <v>0</v>
      </c>
      <c r="R989" s="30">
        <f t="shared" si="536"/>
        <v>0</v>
      </c>
      <c r="S989" s="8">
        <f t="shared" si="529"/>
        <v>0</v>
      </c>
      <c r="T989" s="122">
        <f t="shared" si="537"/>
        <v>0.13059999999999999</v>
      </c>
      <c r="U989" s="121">
        <f t="shared" si="519"/>
        <v>2</v>
      </c>
      <c r="V989" s="121">
        <v>252</v>
      </c>
      <c r="W989" s="120">
        <f t="shared" si="530"/>
        <v>1.0009746690000001</v>
      </c>
      <c r="X989" s="113">
        <f t="shared" si="517"/>
        <v>1.232445</v>
      </c>
      <c r="Y989" s="113">
        <f t="shared" si="531"/>
        <v>0</v>
      </c>
      <c r="Z989" s="125" t="str">
        <f t="shared" si="541"/>
        <v>A+J=</v>
      </c>
      <c r="AA989" s="118">
        <f t="shared" si="542"/>
        <v>45677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2">
        <f t="shared" si="532"/>
        <v>45651</v>
      </c>
      <c r="B990" s="113">
        <f t="shared" si="525"/>
        <v>1266.58399001</v>
      </c>
      <c r="C990" s="113">
        <f t="shared" si="538"/>
        <v>1116.6936172799999</v>
      </c>
      <c r="D990" s="114">
        <f t="shared" si="533"/>
        <v>7036.33</v>
      </c>
      <c r="E990" s="115">
        <f t="shared" si="521"/>
        <v>7063.77</v>
      </c>
      <c r="F990" s="116">
        <f t="shared" si="522"/>
        <v>45616</v>
      </c>
      <c r="G990" s="117">
        <f t="shared" si="526"/>
        <v>3.8997602443320289E-3</v>
      </c>
      <c r="H990" s="118">
        <f t="shared" si="539"/>
        <v>45677</v>
      </c>
      <c r="I990" s="118">
        <f t="shared" si="527"/>
        <v>45677</v>
      </c>
      <c r="J990" s="119">
        <f t="shared" si="534"/>
        <v>19</v>
      </c>
      <c r="K990" s="119">
        <f t="shared" si="523"/>
        <v>3</v>
      </c>
      <c r="L990" s="8">
        <f t="shared" si="535"/>
        <v>1.0006147400000001</v>
      </c>
      <c r="M990" s="120">
        <f t="shared" si="524"/>
        <v>1.00559942</v>
      </c>
      <c r="N990" s="120">
        <f t="shared" si="518"/>
        <v>1.1318749188928892</v>
      </c>
      <c r="O990" s="113">
        <f t="shared" si="520"/>
        <v>1.1325707199999999</v>
      </c>
      <c r="P990" s="113">
        <f t="shared" si="528"/>
        <v>1264.7344941399999</v>
      </c>
      <c r="Q990" s="11">
        <f t="shared" si="540"/>
        <v>0</v>
      </c>
      <c r="R990" s="30">
        <f t="shared" si="536"/>
        <v>0</v>
      </c>
      <c r="S990" s="8">
        <f t="shared" si="529"/>
        <v>0</v>
      </c>
      <c r="T990" s="122">
        <f t="shared" si="537"/>
        <v>0.13059999999999999</v>
      </c>
      <c r="U990" s="121">
        <f t="shared" si="519"/>
        <v>3</v>
      </c>
      <c r="V990" s="121">
        <v>252</v>
      </c>
      <c r="W990" s="120">
        <f t="shared" si="530"/>
        <v>1.001462359</v>
      </c>
      <c r="X990" s="113">
        <f t="shared" ref="X990:X1053" si="543">TRUNC((P990*(W990-1)),8)</f>
        <v>1.8494958699999999</v>
      </c>
      <c r="Y990" s="113">
        <f t="shared" si="531"/>
        <v>0</v>
      </c>
      <c r="Z990" s="125" t="str">
        <f t="shared" si="541"/>
        <v>A+J=</v>
      </c>
      <c r="AA990" s="118">
        <f t="shared" si="542"/>
        <v>45677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2">
        <f t="shared" si="532"/>
        <v>45652</v>
      </c>
      <c r="B991" s="113">
        <f t="shared" si="525"/>
        <v>1266.58399001</v>
      </c>
      <c r="C991" s="113">
        <f t="shared" si="538"/>
        <v>1116.6936172799999</v>
      </c>
      <c r="D991" s="114">
        <f t="shared" si="533"/>
        <v>7036.33</v>
      </c>
      <c r="E991" s="115">
        <f t="shared" si="521"/>
        <v>7063.77</v>
      </c>
      <c r="F991" s="116">
        <f t="shared" si="522"/>
        <v>45616</v>
      </c>
      <c r="G991" s="117">
        <f t="shared" si="526"/>
        <v>3.8997602443320289E-3</v>
      </c>
      <c r="H991" s="118">
        <f t="shared" si="539"/>
        <v>45677</v>
      </c>
      <c r="I991" s="118">
        <f t="shared" si="527"/>
        <v>45677</v>
      </c>
      <c r="J991" s="119">
        <f t="shared" si="534"/>
        <v>19</v>
      </c>
      <c r="K991" s="119">
        <f t="shared" si="523"/>
        <v>3</v>
      </c>
      <c r="L991" s="8">
        <f t="shared" si="535"/>
        <v>1.0006147400000001</v>
      </c>
      <c r="M991" s="120">
        <f t="shared" si="524"/>
        <v>1.00559942</v>
      </c>
      <c r="N991" s="120">
        <f t="shared" ref="N991:N1054" si="544">IF(I991&gt;I990,N990*M991,N990)</f>
        <v>1.1318749188928892</v>
      </c>
      <c r="O991" s="113">
        <f t="shared" si="520"/>
        <v>1.1325707199999999</v>
      </c>
      <c r="P991" s="113">
        <f t="shared" si="528"/>
        <v>1264.7344941399999</v>
      </c>
      <c r="Q991" s="11">
        <f t="shared" si="540"/>
        <v>0</v>
      </c>
      <c r="R991" s="30">
        <f t="shared" si="536"/>
        <v>0</v>
      </c>
      <c r="S991" s="8">
        <f t="shared" si="529"/>
        <v>0</v>
      </c>
      <c r="T991" s="122">
        <f t="shared" si="537"/>
        <v>0.13059999999999999</v>
      </c>
      <c r="U991" s="121">
        <f t="shared" si="519"/>
        <v>3</v>
      </c>
      <c r="V991" s="121">
        <v>252</v>
      </c>
      <c r="W991" s="120">
        <f t="shared" si="530"/>
        <v>1.001462359</v>
      </c>
      <c r="X991" s="113">
        <f t="shared" si="543"/>
        <v>1.8494958699999999</v>
      </c>
      <c r="Y991" s="113">
        <f t="shared" si="531"/>
        <v>0</v>
      </c>
      <c r="Z991" s="125" t="str">
        <f t="shared" si="541"/>
        <v>A+J=</v>
      </c>
      <c r="AA991" s="118">
        <f t="shared" si="542"/>
        <v>45677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2">
        <f t="shared" si="532"/>
        <v>45653</v>
      </c>
      <c r="B992" s="113">
        <f t="shared" si="525"/>
        <v>1267.4607135799999</v>
      </c>
      <c r="C992" s="113">
        <f t="shared" si="538"/>
        <v>1116.6936172799999</v>
      </c>
      <c r="D992" s="114">
        <f t="shared" si="533"/>
        <v>7036.33</v>
      </c>
      <c r="E992" s="115">
        <f t="shared" si="521"/>
        <v>7063.77</v>
      </c>
      <c r="F992" s="116">
        <f t="shared" si="522"/>
        <v>45616</v>
      </c>
      <c r="G992" s="117">
        <f t="shared" si="526"/>
        <v>3.8997602443320289E-3</v>
      </c>
      <c r="H992" s="118">
        <f t="shared" si="539"/>
        <v>45677</v>
      </c>
      <c r="I992" s="118">
        <f t="shared" si="527"/>
        <v>45677</v>
      </c>
      <c r="J992" s="119">
        <f t="shared" si="534"/>
        <v>19</v>
      </c>
      <c r="K992" s="119">
        <f t="shared" si="523"/>
        <v>4</v>
      </c>
      <c r="L992" s="8">
        <f t="shared" si="535"/>
        <v>1.0008197400000001</v>
      </c>
      <c r="M992" s="120">
        <f t="shared" si="524"/>
        <v>1.00559942</v>
      </c>
      <c r="N992" s="120">
        <f t="shared" si="544"/>
        <v>1.1318749188928892</v>
      </c>
      <c r="O992" s="113">
        <f t="shared" si="520"/>
        <v>1.1328027599999999</v>
      </c>
      <c r="P992" s="113">
        <f t="shared" si="528"/>
        <v>1264.99361172</v>
      </c>
      <c r="Q992" s="11">
        <f t="shared" si="540"/>
        <v>0</v>
      </c>
      <c r="R992" s="30">
        <f t="shared" si="536"/>
        <v>0</v>
      </c>
      <c r="S992" s="8">
        <f t="shared" si="529"/>
        <v>0</v>
      </c>
      <c r="T992" s="122">
        <f t="shared" si="537"/>
        <v>0.13059999999999999</v>
      </c>
      <c r="U992" s="121">
        <f t="shared" si="519"/>
        <v>4</v>
      </c>
      <c r="V992" s="121">
        <v>252</v>
      </c>
      <c r="W992" s="120">
        <f t="shared" si="530"/>
        <v>1.001950288</v>
      </c>
      <c r="X992" s="113">
        <f t="shared" si="543"/>
        <v>2.4671018600000001</v>
      </c>
      <c r="Y992" s="113">
        <f t="shared" si="531"/>
        <v>0</v>
      </c>
      <c r="Z992" s="125" t="str">
        <f t="shared" si="541"/>
        <v>A+J=</v>
      </c>
      <c r="AA992" s="118">
        <f t="shared" si="542"/>
        <v>45677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2">
        <f t="shared" si="532"/>
        <v>45654</v>
      </c>
      <c r="B993" s="113">
        <f t="shared" si="525"/>
        <v>1268.3380346599999</v>
      </c>
      <c r="C993" s="113">
        <f t="shared" si="538"/>
        <v>1116.6936172799999</v>
      </c>
      <c r="D993" s="114">
        <f t="shared" si="533"/>
        <v>7036.33</v>
      </c>
      <c r="E993" s="115">
        <f t="shared" si="521"/>
        <v>7063.77</v>
      </c>
      <c r="F993" s="116">
        <f t="shared" si="522"/>
        <v>45616</v>
      </c>
      <c r="G993" s="117">
        <f t="shared" si="526"/>
        <v>3.8997602443320289E-3</v>
      </c>
      <c r="H993" s="118">
        <f t="shared" si="539"/>
        <v>45677</v>
      </c>
      <c r="I993" s="118">
        <f t="shared" si="527"/>
        <v>45677</v>
      </c>
      <c r="J993" s="119">
        <f t="shared" si="534"/>
        <v>19</v>
      </c>
      <c r="K993" s="119">
        <f t="shared" si="523"/>
        <v>5</v>
      </c>
      <c r="L993" s="8">
        <f t="shared" si="535"/>
        <v>1.0010247800000001</v>
      </c>
      <c r="M993" s="120">
        <f t="shared" si="524"/>
        <v>1.00559942</v>
      </c>
      <c r="N993" s="120">
        <f t="shared" si="544"/>
        <v>1.1318749188928892</v>
      </c>
      <c r="O993" s="113">
        <f t="shared" si="520"/>
        <v>1.1330348400000001</v>
      </c>
      <c r="P993" s="113">
        <f t="shared" si="528"/>
        <v>1265.25277398</v>
      </c>
      <c r="Q993" s="11">
        <f t="shared" si="540"/>
        <v>0</v>
      </c>
      <c r="R993" s="30">
        <f t="shared" si="536"/>
        <v>0</v>
      </c>
      <c r="S993" s="8">
        <f t="shared" si="529"/>
        <v>0</v>
      </c>
      <c r="T993" s="122">
        <f t="shared" si="537"/>
        <v>0.13059999999999999</v>
      </c>
      <c r="U993" s="121">
        <f t="shared" si="519"/>
        <v>5</v>
      </c>
      <c r="V993" s="121">
        <v>252</v>
      </c>
      <c r="W993" s="120">
        <f t="shared" si="530"/>
        <v>1.002438454</v>
      </c>
      <c r="X993" s="113">
        <f t="shared" si="543"/>
        <v>3.0852606800000002</v>
      </c>
      <c r="Y993" s="113">
        <f t="shared" si="531"/>
        <v>0</v>
      </c>
      <c r="Z993" s="125" t="str">
        <f t="shared" si="541"/>
        <v>A+J=</v>
      </c>
      <c r="AA993" s="118">
        <f t="shared" si="542"/>
        <v>45677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2">
        <f t="shared" si="532"/>
        <v>45655</v>
      </c>
      <c r="B994" s="113">
        <f t="shared" si="525"/>
        <v>1268.3380346599999</v>
      </c>
      <c r="C994" s="113">
        <f t="shared" si="538"/>
        <v>1116.6936172799999</v>
      </c>
      <c r="D994" s="114">
        <f t="shared" si="533"/>
        <v>7036.33</v>
      </c>
      <c r="E994" s="115">
        <f t="shared" si="521"/>
        <v>7063.77</v>
      </c>
      <c r="F994" s="116">
        <f t="shared" si="522"/>
        <v>45616</v>
      </c>
      <c r="G994" s="117">
        <f t="shared" si="526"/>
        <v>3.8997602443320289E-3</v>
      </c>
      <c r="H994" s="118">
        <f t="shared" si="539"/>
        <v>45677</v>
      </c>
      <c r="I994" s="118">
        <f t="shared" si="527"/>
        <v>45677</v>
      </c>
      <c r="J994" s="119">
        <f t="shared" si="534"/>
        <v>19</v>
      </c>
      <c r="K994" s="119">
        <f t="shared" si="523"/>
        <v>5</v>
      </c>
      <c r="L994" s="8">
        <f t="shared" si="535"/>
        <v>1.0010247800000001</v>
      </c>
      <c r="M994" s="120">
        <f t="shared" si="524"/>
        <v>1.00559942</v>
      </c>
      <c r="N994" s="120">
        <f t="shared" si="544"/>
        <v>1.1318749188928892</v>
      </c>
      <c r="O994" s="113">
        <f t="shared" si="520"/>
        <v>1.1330348400000001</v>
      </c>
      <c r="P994" s="113">
        <f t="shared" si="528"/>
        <v>1265.25277398</v>
      </c>
      <c r="Q994" s="11">
        <f t="shared" si="540"/>
        <v>0</v>
      </c>
      <c r="R994" s="30">
        <f t="shared" si="536"/>
        <v>0</v>
      </c>
      <c r="S994" s="8">
        <f t="shared" si="529"/>
        <v>0</v>
      </c>
      <c r="T994" s="122">
        <f t="shared" si="537"/>
        <v>0.13059999999999999</v>
      </c>
      <c r="U994" s="121">
        <f t="shared" si="519"/>
        <v>5</v>
      </c>
      <c r="V994" s="121">
        <v>252</v>
      </c>
      <c r="W994" s="120">
        <f t="shared" si="530"/>
        <v>1.002438454</v>
      </c>
      <c r="X994" s="113">
        <f t="shared" si="543"/>
        <v>3.0852606800000002</v>
      </c>
      <c r="Y994" s="113">
        <f t="shared" si="531"/>
        <v>0</v>
      </c>
      <c r="Z994" s="125" t="str">
        <f t="shared" si="541"/>
        <v>A+J=</v>
      </c>
      <c r="AA994" s="118">
        <f t="shared" si="542"/>
        <v>45677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2">
        <f t="shared" si="532"/>
        <v>45656</v>
      </c>
      <c r="B995" s="113">
        <f t="shared" si="525"/>
        <v>1268.3380346599999</v>
      </c>
      <c r="C995" s="113">
        <f t="shared" si="538"/>
        <v>1116.6936172799999</v>
      </c>
      <c r="D995" s="114">
        <f t="shared" si="533"/>
        <v>7036.33</v>
      </c>
      <c r="E995" s="115">
        <f t="shared" si="521"/>
        <v>7063.77</v>
      </c>
      <c r="F995" s="116">
        <f t="shared" si="522"/>
        <v>45616</v>
      </c>
      <c r="G995" s="117">
        <f t="shared" si="526"/>
        <v>3.8997602443320289E-3</v>
      </c>
      <c r="H995" s="118">
        <f t="shared" si="539"/>
        <v>45677</v>
      </c>
      <c r="I995" s="118">
        <f t="shared" si="527"/>
        <v>45677</v>
      </c>
      <c r="J995" s="119">
        <f t="shared" si="534"/>
        <v>19</v>
      </c>
      <c r="K995" s="119">
        <f t="shared" si="523"/>
        <v>5</v>
      </c>
      <c r="L995" s="8">
        <f t="shared" si="535"/>
        <v>1.0010247800000001</v>
      </c>
      <c r="M995" s="120">
        <f t="shared" si="524"/>
        <v>1.00559942</v>
      </c>
      <c r="N995" s="120">
        <f t="shared" si="544"/>
        <v>1.1318749188928892</v>
      </c>
      <c r="O995" s="113">
        <f t="shared" si="520"/>
        <v>1.1330348400000001</v>
      </c>
      <c r="P995" s="113">
        <f t="shared" si="528"/>
        <v>1265.25277398</v>
      </c>
      <c r="Q995" s="11">
        <f t="shared" si="540"/>
        <v>0</v>
      </c>
      <c r="R995" s="30">
        <f t="shared" si="536"/>
        <v>0</v>
      </c>
      <c r="S995" s="8">
        <f t="shared" si="529"/>
        <v>0</v>
      </c>
      <c r="T995" s="122">
        <f t="shared" si="537"/>
        <v>0.13059999999999999</v>
      </c>
      <c r="U995" s="121">
        <f t="shared" si="519"/>
        <v>5</v>
      </c>
      <c r="V995" s="121">
        <v>252</v>
      </c>
      <c r="W995" s="120">
        <f t="shared" si="530"/>
        <v>1.002438454</v>
      </c>
      <c r="X995" s="113">
        <f t="shared" si="543"/>
        <v>3.0852606800000002</v>
      </c>
      <c r="Y995" s="113">
        <f t="shared" si="531"/>
        <v>0</v>
      </c>
      <c r="Z995" s="125" t="str">
        <f t="shared" si="541"/>
        <v>A+J=</v>
      </c>
      <c r="AA995" s="118">
        <f t="shared" si="542"/>
        <v>45677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2">
        <f t="shared" si="532"/>
        <v>45657</v>
      </c>
      <c r="B996" s="113">
        <f t="shared" si="525"/>
        <v>1269.2159534899999</v>
      </c>
      <c r="C996" s="113">
        <f t="shared" si="538"/>
        <v>1116.6936172799999</v>
      </c>
      <c r="D996" s="114">
        <f t="shared" si="533"/>
        <v>7036.33</v>
      </c>
      <c r="E996" s="115">
        <f t="shared" si="521"/>
        <v>7063.77</v>
      </c>
      <c r="F996" s="116">
        <f t="shared" si="522"/>
        <v>45616</v>
      </c>
      <c r="G996" s="117">
        <f t="shared" si="526"/>
        <v>3.8997602443320289E-3</v>
      </c>
      <c r="H996" s="118">
        <f t="shared" si="539"/>
        <v>45677</v>
      </c>
      <c r="I996" s="118">
        <f t="shared" si="527"/>
        <v>45677</v>
      </c>
      <c r="J996" s="119">
        <f t="shared" si="534"/>
        <v>19</v>
      </c>
      <c r="K996" s="119">
        <f t="shared" si="523"/>
        <v>6</v>
      </c>
      <c r="L996" s="8">
        <f t="shared" si="535"/>
        <v>1.00122986</v>
      </c>
      <c r="M996" s="120">
        <f t="shared" si="524"/>
        <v>1.00559942</v>
      </c>
      <c r="N996" s="120">
        <f t="shared" si="544"/>
        <v>1.1318749188928892</v>
      </c>
      <c r="O996" s="113">
        <f t="shared" si="520"/>
        <v>1.13326696</v>
      </c>
      <c r="P996" s="113">
        <f t="shared" si="528"/>
        <v>1265.5119809</v>
      </c>
      <c r="Q996" s="11">
        <f t="shared" si="540"/>
        <v>0</v>
      </c>
      <c r="R996" s="30">
        <f t="shared" si="536"/>
        <v>0</v>
      </c>
      <c r="S996" s="8">
        <f t="shared" si="529"/>
        <v>0</v>
      </c>
      <c r="T996" s="122">
        <f t="shared" si="537"/>
        <v>0.13059999999999999</v>
      </c>
      <c r="U996" s="121">
        <f t="shared" si="519"/>
        <v>6</v>
      </c>
      <c r="V996" s="121">
        <v>252</v>
      </c>
      <c r="W996" s="120">
        <f t="shared" si="530"/>
        <v>1.0029268570000001</v>
      </c>
      <c r="X996" s="113">
        <f t="shared" si="543"/>
        <v>3.7039725899999998</v>
      </c>
      <c r="Y996" s="113">
        <f t="shared" si="531"/>
        <v>0</v>
      </c>
      <c r="Z996" s="125" t="str">
        <f t="shared" si="541"/>
        <v>A+J=</v>
      </c>
      <c r="AA996" s="118">
        <f t="shared" si="542"/>
        <v>45677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2">
        <f t="shared" si="532"/>
        <v>45658</v>
      </c>
      <c r="B997" s="113">
        <f t="shared" si="525"/>
        <v>1270.0944840699999</v>
      </c>
      <c r="C997" s="113">
        <f t="shared" si="538"/>
        <v>1116.6936172799999</v>
      </c>
      <c r="D997" s="114">
        <f t="shared" si="533"/>
        <v>7036.33</v>
      </c>
      <c r="E997" s="115">
        <f t="shared" si="521"/>
        <v>7063.77</v>
      </c>
      <c r="F997" s="116">
        <f t="shared" si="522"/>
        <v>45616</v>
      </c>
      <c r="G997" s="117">
        <f t="shared" si="526"/>
        <v>3.8997602443320289E-3</v>
      </c>
      <c r="H997" s="118">
        <f t="shared" si="539"/>
        <v>45677</v>
      </c>
      <c r="I997" s="118">
        <f t="shared" si="527"/>
        <v>45677</v>
      </c>
      <c r="J997" s="119">
        <f t="shared" si="534"/>
        <v>19</v>
      </c>
      <c r="K997" s="119">
        <f t="shared" si="523"/>
        <v>7</v>
      </c>
      <c r="L997" s="8">
        <f t="shared" si="535"/>
        <v>1.00143498</v>
      </c>
      <c r="M997" s="120">
        <f t="shared" si="524"/>
        <v>1.00559942</v>
      </c>
      <c r="N997" s="120">
        <f t="shared" si="544"/>
        <v>1.1318749188928892</v>
      </c>
      <c r="O997" s="113">
        <f t="shared" si="520"/>
        <v>1.1334991299999999</v>
      </c>
      <c r="P997" s="113">
        <f t="shared" si="528"/>
        <v>1265.77124366</v>
      </c>
      <c r="Q997" s="11">
        <f t="shared" si="540"/>
        <v>0</v>
      </c>
      <c r="R997" s="30">
        <f t="shared" si="536"/>
        <v>0</v>
      </c>
      <c r="S997" s="8">
        <f t="shared" si="529"/>
        <v>0</v>
      </c>
      <c r="T997" s="122">
        <f t="shared" si="537"/>
        <v>0.13059999999999999</v>
      </c>
      <c r="U997" s="121">
        <f t="shared" ref="U997:U1060" si="545">IF(Q996&gt;0,1,IF(K997=K996,U996,U996+1))</f>
        <v>7</v>
      </c>
      <c r="V997" s="121">
        <v>252</v>
      </c>
      <c r="W997" s="120">
        <f t="shared" si="530"/>
        <v>1.0034154989999999</v>
      </c>
      <c r="X997" s="113">
        <f t="shared" si="543"/>
        <v>4.3232404100000004</v>
      </c>
      <c r="Y997" s="113">
        <f t="shared" si="531"/>
        <v>0</v>
      </c>
      <c r="Z997" s="125" t="str">
        <f t="shared" si="541"/>
        <v>A+J=</v>
      </c>
      <c r="AA997" s="118">
        <f t="shared" si="542"/>
        <v>45677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2">
        <f t="shared" si="532"/>
        <v>45659</v>
      </c>
      <c r="B998" s="113">
        <f t="shared" si="525"/>
        <v>1270.0944840699999</v>
      </c>
      <c r="C998" s="113">
        <f t="shared" si="538"/>
        <v>1116.6936172799999</v>
      </c>
      <c r="D998" s="114">
        <f t="shared" si="533"/>
        <v>7036.33</v>
      </c>
      <c r="E998" s="115">
        <f t="shared" si="521"/>
        <v>7063.77</v>
      </c>
      <c r="F998" s="116">
        <f t="shared" si="522"/>
        <v>45616</v>
      </c>
      <c r="G998" s="117">
        <f t="shared" si="526"/>
        <v>3.8997602443320289E-3</v>
      </c>
      <c r="H998" s="118">
        <f t="shared" si="539"/>
        <v>45677</v>
      </c>
      <c r="I998" s="118">
        <f t="shared" si="527"/>
        <v>45677</v>
      </c>
      <c r="J998" s="119">
        <f t="shared" si="534"/>
        <v>19</v>
      </c>
      <c r="K998" s="119">
        <f t="shared" si="523"/>
        <v>7</v>
      </c>
      <c r="L998" s="8">
        <f t="shared" si="535"/>
        <v>1.00143498</v>
      </c>
      <c r="M998" s="120">
        <f t="shared" si="524"/>
        <v>1.00559942</v>
      </c>
      <c r="N998" s="120">
        <f t="shared" si="544"/>
        <v>1.1318749188928892</v>
      </c>
      <c r="O998" s="113">
        <f t="shared" si="520"/>
        <v>1.1334991299999999</v>
      </c>
      <c r="P998" s="113">
        <f t="shared" si="528"/>
        <v>1265.77124366</v>
      </c>
      <c r="Q998" s="11">
        <f t="shared" si="540"/>
        <v>0</v>
      </c>
      <c r="R998" s="30">
        <f t="shared" si="536"/>
        <v>0</v>
      </c>
      <c r="S998" s="8">
        <f t="shared" si="529"/>
        <v>0</v>
      </c>
      <c r="T998" s="122">
        <f t="shared" si="537"/>
        <v>0.13059999999999999</v>
      </c>
      <c r="U998" s="121">
        <f t="shared" si="545"/>
        <v>7</v>
      </c>
      <c r="V998" s="121">
        <v>252</v>
      </c>
      <c r="W998" s="120">
        <f t="shared" si="530"/>
        <v>1.0034154989999999</v>
      </c>
      <c r="X998" s="113">
        <f t="shared" si="543"/>
        <v>4.3232404100000004</v>
      </c>
      <c r="Y998" s="113">
        <f t="shared" si="531"/>
        <v>0</v>
      </c>
      <c r="Z998" s="125" t="str">
        <f t="shared" si="541"/>
        <v>A+J=</v>
      </c>
      <c r="AA998" s="118">
        <f t="shared" si="542"/>
        <v>45677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2">
        <f t="shared" si="532"/>
        <v>45660</v>
      </c>
      <c r="B999" s="113">
        <f t="shared" si="525"/>
        <v>1270.9736366000002</v>
      </c>
      <c r="C999" s="113">
        <f t="shared" si="538"/>
        <v>1116.6936172799999</v>
      </c>
      <c r="D999" s="114">
        <f t="shared" si="533"/>
        <v>7036.33</v>
      </c>
      <c r="E999" s="115">
        <f t="shared" si="521"/>
        <v>7063.77</v>
      </c>
      <c r="F999" s="116">
        <f t="shared" si="522"/>
        <v>45616</v>
      </c>
      <c r="G999" s="117">
        <f t="shared" si="526"/>
        <v>3.8997602443320289E-3</v>
      </c>
      <c r="H999" s="118">
        <f t="shared" si="539"/>
        <v>45677</v>
      </c>
      <c r="I999" s="118">
        <f t="shared" si="527"/>
        <v>45677</v>
      </c>
      <c r="J999" s="119">
        <f t="shared" si="534"/>
        <v>19</v>
      </c>
      <c r="K999" s="119">
        <f t="shared" si="523"/>
        <v>8</v>
      </c>
      <c r="L999" s="8">
        <f t="shared" si="535"/>
        <v>1.0016401500000001</v>
      </c>
      <c r="M999" s="120">
        <f t="shared" si="524"/>
        <v>1.00559942</v>
      </c>
      <c r="N999" s="120">
        <f t="shared" si="544"/>
        <v>1.1318749188928892</v>
      </c>
      <c r="O999" s="113">
        <f t="shared" si="520"/>
        <v>1.1337313600000001</v>
      </c>
      <c r="P999" s="113">
        <f t="shared" si="528"/>
        <v>1266.0305734200001</v>
      </c>
      <c r="Q999" s="11">
        <f t="shared" si="540"/>
        <v>0</v>
      </c>
      <c r="R999" s="30">
        <f t="shared" si="536"/>
        <v>0</v>
      </c>
      <c r="S999" s="8">
        <f t="shared" si="529"/>
        <v>0</v>
      </c>
      <c r="T999" s="122">
        <f t="shared" si="537"/>
        <v>0.13059999999999999</v>
      </c>
      <c r="U999" s="121">
        <f t="shared" si="545"/>
        <v>8</v>
      </c>
      <c r="V999" s="121">
        <v>252</v>
      </c>
      <c r="W999" s="120">
        <f t="shared" si="530"/>
        <v>1.003904379</v>
      </c>
      <c r="X999" s="113">
        <f t="shared" si="543"/>
        <v>4.9430631800000002</v>
      </c>
      <c r="Y999" s="113">
        <f t="shared" si="531"/>
        <v>0</v>
      </c>
      <c r="Z999" s="125" t="str">
        <f t="shared" si="541"/>
        <v>A+J=</v>
      </c>
      <c r="AA999" s="118">
        <f t="shared" si="542"/>
        <v>45677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2">
        <f t="shared" si="532"/>
        <v>45661</v>
      </c>
      <c r="B1000" s="113">
        <f t="shared" si="525"/>
        <v>1271.85338892</v>
      </c>
      <c r="C1000" s="113">
        <f t="shared" si="538"/>
        <v>1116.6936172799999</v>
      </c>
      <c r="D1000" s="114">
        <f t="shared" si="533"/>
        <v>7036.33</v>
      </c>
      <c r="E1000" s="115">
        <f t="shared" si="521"/>
        <v>7063.77</v>
      </c>
      <c r="F1000" s="116">
        <f t="shared" si="522"/>
        <v>45616</v>
      </c>
      <c r="G1000" s="117">
        <f t="shared" si="526"/>
        <v>3.8997602443320289E-3</v>
      </c>
      <c r="H1000" s="118">
        <f t="shared" si="539"/>
        <v>45677</v>
      </c>
      <c r="I1000" s="118">
        <f t="shared" si="527"/>
        <v>45677</v>
      </c>
      <c r="J1000" s="119">
        <f t="shared" si="534"/>
        <v>19</v>
      </c>
      <c r="K1000" s="119">
        <f t="shared" si="523"/>
        <v>9</v>
      </c>
      <c r="L1000" s="8">
        <f t="shared" si="535"/>
        <v>1.0018453599999999</v>
      </c>
      <c r="M1000" s="120">
        <f t="shared" si="524"/>
        <v>1.00559942</v>
      </c>
      <c r="N1000" s="120">
        <f t="shared" si="544"/>
        <v>1.1318749188928892</v>
      </c>
      <c r="O1000" s="113">
        <f t="shared" si="520"/>
        <v>1.13396363</v>
      </c>
      <c r="P1000" s="113">
        <f t="shared" si="528"/>
        <v>1266.28994784</v>
      </c>
      <c r="Q1000" s="11">
        <f t="shared" si="540"/>
        <v>0</v>
      </c>
      <c r="R1000" s="30">
        <f t="shared" si="536"/>
        <v>0</v>
      </c>
      <c r="S1000" s="8">
        <f t="shared" si="529"/>
        <v>0</v>
      </c>
      <c r="T1000" s="122">
        <f t="shared" si="537"/>
        <v>0.13059999999999999</v>
      </c>
      <c r="U1000" s="121">
        <f t="shared" si="545"/>
        <v>9</v>
      </c>
      <c r="V1000" s="121">
        <v>252</v>
      </c>
      <c r="W1000" s="120">
        <f t="shared" si="530"/>
        <v>1.0043934969999999</v>
      </c>
      <c r="X1000" s="113">
        <f t="shared" si="543"/>
        <v>5.5634410799999996</v>
      </c>
      <c r="Y1000" s="113">
        <f t="shared" si="531"/>
        <v>0</v>
      </c>
      <c r="Z1000" s="125" t="str">
        <f t="shared" si="541"/>
        <v>A+J=</v>
      </c>
      <c r="AA1000" s="118">
        <f t="shared" si="542"/>
        <v>45677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2">
        <f t="shared" si="532"/>
        <v>45662</v>
      </c>
      <c r="B1001" s="113">
        <f t="shared" si="525"/>
        <v>1271.85338892</v>
      </c>
      <c r="C1001" s="113">
        <f t="shared" si="538"/>
        <v>1116.6936172799999</v>
      </c>
      <c r="D1001" s="114">
        <f t="shared" si="533"/>
        <v>7036.33</v>
      </c>
      <c r="E1001" s="115">
        <f t="shared" si="521"/>
        <v>7063.77</v>
      </c>
      <c r="F1001" s="116">
        <f t="shared" si="522"/>
        <v>45616</v>
      </c>
      <c r="G1001" s="117">
        <f t="shared" si="526"/>
        <v>3.8997602443320289E-3</v>
      </c>
      <c r="H1001" s="118">
        <f t="shared" si="539"/>
        <v>45677</v>
      </c>
      <c r="I1001" s="118">
        <f t="shared" si="527"/>
        <v>45677</v>
      </c>
      <c r="J1001" s="119">
        <f t="shared" si="534"/>
        <v>19</v>
      </c>
      <c r="K1001" s="119">
        <f t="shared" si="523"/>
        <v>9</v>
      </c>
      <c r="L1001" s="8">
        <f t="shared" si="535"/>
        <v>1.0018453599999999</v>
      </c>
      <c r="M1001" s="120">
        <f t="shared" si="524"/>
        <v>1.00559942</v>
      </c>
      <c r="N1001" s="120">
        <f t="shared" si="544"/>
        <v>1.1318749188928892</v>
      </c>
      <c r="O1001" s="113">
        <f t="shared" ref="O1001:O1064" si="546">TRUNC(TRUNC((L1001*N1001),15),8)</f>
        <v>1.13396363</v>
      </c>
      <c r="P1001" s="113">
        <f t="shared" si="528"/>
        <v>1266.28994784</v>
      </c>
      <c r="Q1001" s="11">
        <f t="shared" si="540"/>
        <v>0</v>
      </c>
      <c r="R1001" s="30">
        <f t="shared" si="536"/>
        <v>0</v>
      </c>
      <c r="S1001" s="8">
        <f t="shared" si="529"/>
        <v>0</v>
      </c>
      <c r="T1001" s="122">
        <f t="shared" si="537"/>
        <v>0.13059999999999999</v>
      </c>
      <c r="U1001" s="121">
        <f t="shared" si="545"/>
        <v>9</v>
      </c>
      <c r="V1001" s="121">
        <v>252</v>
      </c>
      <c r="W1001" s="120">
        <f t="shared" si="530"/>
        <v>1.0043934969999999</v>
      </c>
      <c r="X1001" s="113">
        <f t="shared" si="543"/>
        <v>5.5634410799999996</v>
      </c>
      <c r="Y1001" s="113">
        <f t="shared" si="531"/>
        <v>0</v>
      </c>
      <c r="Z1001" s="125" t="str">
        <f t="shared" si="541"/>
        <v>A+J=</v>
      </c>
      <c r="AA1001" s="118">
        <f t="shared" si="542"/>
        <v>45677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2">
        <f t="shared" si="532"/>
        <v>45663</v>
      </c>
      <c r="B1002" s="113">
        <f t="shared" si="525"/>
        <v>1271.85338892</v>
      </c>
      <c r="C1002" s="113">
        <f t="shared" si="538"/>
        <v>1116.6936172799999</v>
      </c>
      <c r="D1002" s="114">
        <f t="shared" si="533"/>
        <v>7036.33</v>
      </c>
      <c r="E1002" s="115">
        <f t="shared" ref="E1002:E1065" si="547">IF($K1002=1,VLOOKUP($A1001,$AO$10:$AS$131,4),E1001)</f>
        <v>7063.77</v>
      </c>
      <c r="F1002" s="116">
        <f t="shared" ref="F1002:F1065" si="548">IF($K1002=1,VLOOKUP($A1001,$AO$10:$AS$131,5),F1001)</f>
        <v>45616</v>
      </c>
      <c r="G1002" s="117">
        <f t="shared" si="526"/>
        <v>3.8997602443320289E-3</v>
      </c>
      <c r="H1002" s="118">
        <f t="shared" si="539"/>
        <v>45677</v>
      </c>
      <c r="I1002" s="118">
        <f t="shared" si="527"/>
        <v>45677</v>
      </c>
      <c r="J1002" s="119">
        <f t="shared" si="534"/>
        <v>19</v>
      </c>
      <c r="K1002" s="119">
        <f t="shared" ref="K1002:K1065" si="549">(J1002-(NETWORKDAYS(A1002,I1002,AD$176:AD$502)-1))</f>
        <v>9</v>
      </c>
      <c r="L1002" s="8">
        <f t="shared" si="535"/>
        <v>1.0018453599999999</v>
      </c>
      <c r="M1002" s="120">
        <f t="shared" ref="M1002:M1065" si="550">IF(I1002&gt;I1001,L1001,M1001)</f>
        <v>1.00559942</v>
      </c>
      <c r="N1002" s="120">
        <f t="shared" si="544"/>
        <v>1.1318749188928892</v>
      </c>
      <c r="O1002" s="113">
        <f t="shared" si="546"/>
        <v>1.13396363</v>
      </c>
      <c r="P1002" s="113">
        <f t="shared" si="528"/>
        <v>1266.28994784</v>
      </c>
      <c r="Q1002" s="11">
        <f t="shared" si="540"/>
        <v>0</v>
      </c>
      <c r="R1002" s="30">
        <f t="shared" si="536"/>
        <v>0</v>
      </c>
      <c r="S1002" s="8">
        <f t="shared" si="529"/>
        <v>0</v>
      </c>
      <c r="T1002" s="122">
        <f t="shared" si="537"/>
        <v>0.13059999999999999</v>
      </c>
      <c r="U1002" s="121">
        <f t="shared" si="545"/>
        <v>9</v>
      </c>
      <c r="V1002" s="121">
        <v>252</v>
      </c>
      <c r="W1002" s="120">
        <f t="shared" si="530"/>
        <v>1.0043934969999999</v>
      </c>
      <c r="X1002" s="113">
        <f t="shared" si="543"/>
        <v>5.5634410799999996</v>
      </c>
      <c r="Y1002" s="113">
        <f t="shared" si="531"/>
        <v>0</v>
      </c>
      <c r="Z1002" s="125" t="str">
        <f t="shared" si="541"/>
        <v>A+J=</v>
      </c>
      <c r="AA1002" s="118">
        <f t="shared" si="542"/>
        <v>45677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2">
        <f t="shared" si="532"/>
        <v>45664</v>
      </c>
      <c r="B1003" s="113">
        <f t="shared" si="525"/>
        <v>1272.7337525299999</v>
      </c>
      <c r="C1003" s="113">
        <f t="shared" si="538"/>
        <v>1116.6936172799999</v>
      </c>
      <c r="D1003" s="114">
        <f t="shared" si="533"/>
        <v>7036.33</v>
      </c>
      <c r="E1003" s="115">
        <f t="shared" si="547"/>
        <v>7063.77</v>
      </c>
      <c r="F1003" s="116">
        <f t="shared" si="548"/>
        <v>45616</v>
      </c>
      <c r="G1003" s="117">
        <f t="shared" si="526"/>
        <v>3.8997602443320289E-3</v>
      </c>
      <c r="H1003" s="118">
        <f t="shared" si="539"/>
        <v>45677</v>
      </c>
      <c r="I1003" s="118">
        <f t="shared" si="527"/>
        <v>45677</v>
      </c>
      <c r="J1003" s="119">
        <f t="shared" si="534"/>
        <v>19</v>
      </c>
      <c r="K1003" s="119">
        <f t="shared" si="549"/>
        <v>10</v>
      </c>
      <c r="L1003" s="8">
        <f t="shared" si="535"/>
        <v>1.00205061</v>
      </c>
      <c r="M1003" s="120">
        <f t="shared" si="550"/>
        <v>1.00559942</v>
      </c>
      <c r="N1003" s="120">
        <f t="shared" si="544"/>
        <v>1.1318749188928892</v>
      </c>
      <c r="O1003" s="113">
        <f t="shared" si="546"/>
        <v>1.1341959500000001</v>
      </c>
      <c r="P1003" s="113">
        <f t="shared" si="528"/>
        <v>1266.5493781</v>
      </c>
      <c r="Q1003" s="11">
        <f t="shared" si="540"/>
        <v>0</v>
      </c>
      <c r="R1003" s="30">
        <f t="shared" si="536"/>
        <v>0</v>
      </c>
      <c r="S1003" s="8">
        <f t="shared" si="529"/>
        <v>0</v>
      </c>
      <c r="T1003" s="122">
        <f t="shared" si="537"/>
        <v>0.13059999999999999</v>
      </c>
      <c r="U1003" s="121">
        <f t="shared" si="545"/>
        <v>10</v>
      </c>
      <c r="V1003" s="121">
        <v>252</v>
      </c>
      <c r="W1003" s="120">
        <f t="shared" si="530"/>
        <v>1.004882853</v>
      </c>
      <c r="X1003" s="113">
        <f t="shared" si="543"/>
        <v>6.1843744300000001</v>
      </c>
      <c r="Y1003" s="113">
        <f t="shared" si="531"/>
        <v>0</v>
      </c>
      <c r="Z1003" s="125" t="str">
        <f t="shared" si="541"/>
        <v>A+J=</v>
      </c>
      <c r="AA1003" s="118">
        <f t="shared" si="542"/>
        <v>45677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2">
        <f t="shared" si="532"/>
        <v>45665</v>
      </c>
      <c r="B1004" s="113">
        <f t="shared" si="525"/>
        <v>1273.6147177099999</v>
      </c>
      <c r="C1004" s="113">
        <f t="shared" si="538"/>
        <v>1116.6936172799999</v>
      </c>
      <c r="D1004" s="114">
        <f t="shared" si="533"/>
        <v>7036.33</v>
      </c>
      <c r="E1004" s="115">
        <f t="shared" si="547"/>
        <v>7063.77</v>
      </c>
      <c r="F1004" s="116">
        <f t="shared" si="548"/>
        <v>45616</v>
      </c>
      <c r="G1004" s="117">
        <f t="shared" si="526"/>
        <v>3.8997602443320289E-3</v>
      </c>
      <c r="H1004" s="118">
        <f t="shared" si="539"/>
        <v>45677</v>
      </c>
      <c r="I1004" s="118">
        <f t="shared" si="527"/>
        <v>45677</v>
      </c>
      <c r="J1004" s="119">
        <f t="shared" si="534"/>
        <v>19</v>
      </c>
      <c r="K1004" s="119">
        <f t="shared" si="549"/>
        <v>11</v>
      </c>
      <c r="L1004" s="8">
        <f t="shared" si="535"/>
        <v>1.0022559</v>
      </c>
      <c r="M1004" s="120">
        <f t="shared" si="550"/>
        <v>1.00559942</v>
      </c>
      <c r="N1004" s="120">
        <f t="shared" si="544"/>
        <v>1.1318749188928892</v>
      </c>
      <c r="O1004" s="113">
        <f t="shared" si="546"/>
        <v>1.1344283100000001</v>
      </c>
      <c r="P1004" s="113">
        <f t="shared" si="528"/>
        <v>1266.8088530299999</v>
      </c>
      <c r="Q1004" s="11">
        <f t="shared" si="540"/>
        <v>0</v>
      </c>
      <c r="R1004" s="30">
        <f t="shared" si="536"/>
        <v>0</v>
      </c>
      <c r="S1004" s="8">
        <f t="shared" si="529"/>
        <v>0</v>
      </c>
      <c r="T1004" s="122">
        <f t="shared" si="537"/>
        <v>0.13059999999999999</v>
      </c>
      <c r="U1004" s="121">
        <f t="shared" si="545"/>
        <v>11</v>
      </c>
      <c r="V1004" s="121">
        <v>252</v>
      </c>
      <c r="W1004" s="120">
        <f t="shared" si="530"/>
        <v>1.0053724479999999</v>
      </c>
      <c r="X1004" s="113">
        <f t="shared" si="543"/>
        <v>6.80586468</v>
      </c>
      <c r="Y1004" s="113">
        <f t="shared" si="531"/>
        <v>0</v>
      </c>
      <c r="Z1004" s="125" t="str">
        <f t="shared" si="541"/>
        <v>A+J=</v>
      </c>
      <c r="AA1004" s="118">
        <f t="shared" si="542"/>
        <v>45677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2">
        <f t="shared" si="532"/>
        <v>45666</v>
      </c>
      <c r="B1005" s="113">
        <f t="shared" si="525"/>
        <v>1274.4963059300001</v>
      </c>
      <c r="C1005" s="113">
        <f t="shared" si="538"/>
        <v>1116.6936172799999</v>
      </c>
      <c r="D1005" s="114">
        <f t="shared" si="533"/>
        <v>7036.33</v>
      </c>
      <c r="E1005" s="115">
        <f t="shared" si="547"/>
        <v>7063.77</v>
      </c>
      <c r="F1005" s="116">
        <f t="shared" si="548"/>
        <v>45616</v>
      </c>
      <c r="G1005" s="117">
        <f t="shared" si="526"/>
        <v>3.8997602443320289E-3</v>
      </c>
      <c r="H1005" s="118">
        <f t="shared" si="539"/>
        <v>45677</v>
      </c>
      <c r="I1005" s="118">
        <f t="shared" si="527"/>
        <v>45677</v>
      </c>
      <c r="J1005" s="119">
        <f t="shared" si="534"/>
        <v>19</v>
      </c>
      <c r="K1005" s="119">
        <f t="shared" si="549"/>
        <v>12</v>
      </c>
      <c r="L1005" s="8">
        <f t="shared" si="535"/>
        <v>1.0024612399999999</v>
      </c>
      <c r="M1005" s="120">
        <f t="shared" si="550"/>
        <v>1.00559942</v>
      </c>
      <c r="N1005" s="120">
        <f t="shared" si="544"/>
        <v>1.1318749188928892</v>
      </c>
      <c r="O1005" s="113">
        <f t="shared" si="546"/>
        <v>1.13466073</v>
      </c>
      <c r="P1005" s="113">
        <f t="shared" si="528"/>
        <v>1267.06839496</v>
      </c>
      <c r="Q1005" s="11">
        <f t="shared" si="540"/>
        <v>0</v>
      </c>
      <c r="R1005" s="30">
        <f t="shared" si="536"/>
        <v>0</v>
      </c>
      <c r="S1005" s="8">
        <f t="shared" si="529"/>
        <v>0</v>
      </c>
      <c r="T1005" s="122">
        <f t="shared" si="537"/>
        <v>0.13059999999999999</v>
      </c>
      <c r="U1005" s="121">
        <f t="shared" si="545"/>
        <v>12</v>
      </c>
      <c r="V1005" s="121">
        <v>252</v>
      </c>
      <c r="W1005" s="120">
        <f t="shared" si="530"/>
        <v>1.005862281</v>
      </c>
      <c r="X1005" s="113">
        <f t="shared" si="543"/>
        <v>7.4279109700000001</v>
      </c>
      <c r="Y1005" s="113">
        <f t="shared" si="531"/>
        <v>0</v>
      </c>
      <c r="Z1005" s="125" t="str">
        <f t="shared" si="541"/>
        <v>A+J=</v>
      </c>
      <c r="AA1005" s="118">
        <f t="shared" si="542"/>
        <v>45677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2">
        <f t="shared" si="532"/>
        <v>45667</v>
      </c>
      <c r="B1006" s="113">
        <f t="shared" si="525"/>
        <v>1275.3784850299999</v>
      </c>
      <c r="C1006" s="113">
        <f t="shared" si="538"/>
        <v>1116.6936172799999</v>
      </c>
      <c r="D1006" s="114">
        <f t="shared" si="533"/>
        <v>7036.33</v>
      </c>
      <c r="E1006" s="115">
        <f t="shared" si="547"/>
        <v>7063.77</v>
      </c>
      <c r="F1006" s="116">
        <f t="shared" si="548"/>
        <v>45616</v>
      </c>
      <c r="G1006" s="117">
        <f t="shared" si="526"/>
        <v>3.8997602443320289E-3</v>
      </c>
      <c r="H1006" s="118">
        <f t="shared" si="539"/>
        <v>45677</v>
      </c>
      <c r="I1006" s="118">
        <f t="shared" si="527"/>
        <v>45677</v>
      </c>
      <c r="J1006" s="119">
        <f t="shared" si="534"/>
        <v>19</v>
      </c>
      <c r="K1006" s="119">
        <f t="shared" si="549"/>
        <v>13</v>
      </c>
      <c r="L1006" s="8">
        <f t="shared" si="535"/>
        <v>1.0026666099999999</v>
      </c>
      <c r="M1006" s="120">
        <f t="shared" si="550"/>
        <v>1.00559942</v>
      </c>
      <c r="N1006" s="120">
        <f t="shared" si="544"/>
        <v>1.1318749188928892</v>
      </c>
      <c r="O1006" s="113">
        <f t="shared" si="546"/>
        <v>1.1348931799999999</v>
      </c>
      <c r="P1006" s="113">
        <f t="shared" si="528"/>
        <v>1267.3279703999999</v>
      </c>
      <c r="Q1006" s="11">
        <f t="shared" si="540"/>
        <v>0</v>
      </c>
      <c r="R1006" s="30">
        <f t="shared" si="536"/>
        <v>0</v>
      </c>
      <c r="S1006" s="8">
        <f t="shared" si="529"/>
        <v>0</v>
      </c>
      <c r="T1006" s="122">
        <f t="shared" si="537"/>
        <v>0.13059999999999999</v>
      </c>
      <c r="U1006" s="121">
        <f t="shared" si="545"/>
        <v>13</v>
      </c>
      <c r="V1006" s="121">
        <v>252</v>
      </c>
      <c r="W1006" s="120">
        <f t="shared" si="530"/>
        <v>1.006352353</v>
      </c>
      <c r="X1006" s="113">
        <f t="shared" si="543"/>
        <v>8.0505146300000003</v>
      </c>
      <c r="Y1006" s="113">
        <f t="shared" si="531"/>
        <v>0</v>
      </c>
      <c r="Z1006" s="125" t="str">
        <f t="shared" si="541"/>
        <v>A+J=</v>
      </c>
      <c r="AA1006" s="118">
        <f t="shared" si="542"/>
        <v>45677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2">
        <f t="shared" si="532"/>
        <v>45668</v>
      </c>
      <c r="B1007" s="113">
        <f t="shared" si="525"/>
        <v>1276.2612889499999</v>
      </c>
      <c r="C1007" s="113">
        <f t="shared" si="538"/>
        <v>1116.6936172799999</v>
      </c>
      <c r="D1007" s="114">
        <f t="shared" si="533"/>
        <v>7036.33</v>
      </c>
      <c r="E1007" s="115">
        <f t="shared" si="547"/>
        <v>7063.77</v>
      </c>
      <c r="F1007" s="116">
        <f t="shared" si="548"/>
        <v>45616</v>
      </c>
      <c r="G1007" s="117">
        <f t="shared" si="526"/>
        <v>3.8997602443320289E-3</v>
      </c>
      <c r="H1007" s="118">
        <f t="shared" si="539"/>
        <v>45677</v>
      </c>
      <c r="I1007" s="118">
        <f t="shared" si="527"/>
        <v>45677</v>
      </c>
      <c r="J1007" s="119">
        <f t="shared" si="534"/>
        <v>19</v>
      </c>
      <c r="K1007" s="119">
        <f t="shared" si="549"/>
        <v>14</v>
      </c>
      <c r="L1007" s="8">
        <f t="shared" si="535"/>
        <v>1.00287203</v>
      </c>
      <c r="M1007" s="120">
        <f t="shared" si="550"/>
        <v>1.00559942</v>
      </c>
      <c r="N1007" s="120">
        <f t="shared" si="544"/>
        <v>1.1318749188928892</v>
      </c>
      <c r="O1007" s="113">
        <f t="shared" si="546"/>
        <v>1.13512569</v>
      </c>
      <c r="P1007" s="113">
        <f t="shared" si="528"/>
        <v>1267.5876128299999</v>
      </c>
      <c r="Q1007" s="11">
        <f t="shared" si="540"/>
        <v>0</v>
      </c>
      <c r="R1007" s="30">
        <f t="shared" si="536"/>
        <v>0</v>
      </c>
      <c r="S1007" s="8">
        <f t="shared" si="529"/>
        <v>0</v>
      </c>
      <c r="T1007" s="122">
        <f t="shared" si="537"/>
        <v>0.13059999999999999</v>
      </c>
      <c r="U1007" s="121">
        <f t="shared" si="545"/>
        <v>14</v>
      </c>
      <c r="V1007" s="121">
        <v>252</v>
      </c>
      <c r="W1007" s="120">
        <f t="shared" si="530"/>
        <v>1.0068426640000001</v>
      </c>
      <c r="X1007" s="113">
        <f t="shared" si="543"/>
        <v>8.6736761199999997</v>
      </c>
      <c r="Y1007" s="113">
        <f t="shared" si="531"/>
        <v>0</v>
      </c>
      <c r="Z1007" s="125" t="str">
        <f t="shared" si="541"/>
        <v>A+J=</v>
      </c>
      <c r="AA1007" s="118">
        <f t="shared" si="542"/>
        <v>45677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2">
        <f t="shared" si="532"/>
        <v>45669</v>
      </c>
      <c r="B1008" s="113">
        <f t="shared" si="525"/>
        <v>1276.2612889499999</v>
      </c>
      <c r="C1008" s="113">
        <f t="shared" si="538"/>
        <v>1116.6936172799999</v>
      </c>
      <c r="D1008" s="114">
        <f t="shared" si="533"/>
        <v>7036.33</v>
      </c>
      <c r="E1008" s="115">
        <f t="shared" si="547"/>
        <v>7063.77</v>
      </c>
      <c r="F1008" s="116">
        <f t="shared" si="548"/>
        <v>45616</v>
      </c>
      <c r="G1008" s="117">
        <f t="shared" si="526"/>
        <v>3.8997602443320289E-3</v>
      </c>
      <c r="H1008" s="118">
        <f t="shared" si="539"/>
        <v>45677</v>
      </c>
      <c r="I1008" s="118">
        <f t="shared" si="527"/>
        <v>45677</v>
      </c>
      <c r="J1008" s="119">
        <f t="shared" si="534"/>
        <v>19</v>
      </c>
      <c r="K1008" s="119">
        <f t="shared" si="549"/>
        <v>14</v>
      </c>
      <c r="L1008" s="8">
        <f t="shared" si="535"/>
        <v>1.00287203</v>
      </c>
      <c r="M1008" s="120">
        <f t="shared" si="550"/>
        <v>1.00559942</v>
      </c>
      <c r="N1008" s="120">
        <f t="shared" si="544"/>
        <v>1.1318749188928892</v>
      </c>
      <c r="O1008" s="113">
        <f t="shared" si="546"/>
        <v>1.13512569</v>
      </c>
      <c r="P1008" s="113">
        <f t="shared" si="528"/>
        <v>1267.5876128299999</v>
      </c>
      <c r="Q1008" s="11">
        <f t="shared" si="540"/>
        <v>0</v>
      </c>
      <c r="R1008" s="30">
        <f t="shared" si="536"/>
        <v>0</v>
      </c>
      <c r="S1008" s="8">
        <f t="shared" si="529"/>
        <v>0</v>
      </c>
      <c r="T1008" s="122">
        <f t="shared" si="537"/>
        <v>0.13059999999999999</v>
      </c>
      <c r="U1008" s="121">
        <f t="shared" si="545"/>
        <v>14</v>
      </c>
      <c r="V1008" s="121">
        <v>252</v>
      </c>
      <c r="W1008" s="120">
        <f t="shared" si="530"/>
        <v>1.0068426640000001</v>
      </c>
      <c r="X1008" s="113">
        <f t="shared" si="543"/>
        <v>8.6736761199999997</v>
      </c>
      <c r="Y1008" s="113">
        <f t="shared" si="531"/>
        <v>0</v>
      </c>
      <c r="Z1008" s="125" t="str">
        <f t="shared" si="541"/>
        <v>A+J=</v>
      </c>
      <c r="AA1008" s="118">
        <f t="shared" si="542"/>
        <v>45677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2">
        <f t="shared" si="532"/>
        <v>45670</v>
      </c>
      <c r="B1009" s="113">
        <f t="shared" si="525"/>
        <v>1276.2612889499999</v>
      </c>
      <c r="C1009" s="113">
        <f t="shared" si="538"/>
        <v>1116.6936172799999</v>
      </c>
      <c r="D1009" s="114">
        <f t="shared" si="533"/>
        <v>7036.33</v>
      </c>
      <c r="E1009" s="115">
        <f t="shared" si="547"/>
        <v>7063.77</v>
      </c>
      <c r="F1009" s="116">
        <f t="shared" si="548"/>
        <v>45616</v>
      </c>
      <c r="G1009" s="117">
        <f t="shared" si="526"/>
        <v>3.8997602443320289E-3</v>
      </c>
      <c r="H1009" s="118">
        <f t="shared" si="539"/>
        <v>45677</v>
      </c>
      <c r="I1009" s="118">
        <f t="shared" si="527"/>
        <v>45677</v>
      </c>
      <c r="J1009" s="119">
        <f t="shared" si="534"/>
        <v>19</v>
      </c>
      <c r="K1009" s="119">
        <f t="shared" si="549"/>
        <v>14</v>
      </c>
      <c r="L1009" s="8">
        <f t="shared" si="535"/>
        <v>1.00287203</v>
      </c>
      <c r="M1009" s="120">
        <f t="shared" si="550"/>
        <v>1.00559942</v>
      </c>
      <c r="N1009" s="120">
        <f t="shared" si="544"/>
        <v>1.1318749188928892</v>
      </c>
      <c r="O1009" s="113">
        <f t="shared" si="546"/>
        <v>1.13512569</v>
      </c>
      <c r="P1009" s="113">
        <f t="shared" si="528"/>
        <v>1267.5876128299999</v>
      </c>
      <c r="Q1009" s="11">
        <f t="shared" si="540"/>
        <v>0</v>
      </c>
      <c r="R1009" s="30">
        <f t="shared" si="536"/>
        <v>0</v>
      </c>
      <c r="S1009" s="8">
        <f t="shared" si="529"/>
        <v>0</v>
      </c>
      <c r="T1009" s="122">
        <f t="shared" si="537"/>
        <v>0.13059999999999999</v>
      </c>
      <c r="U1009" s="121">
        <f t="shared" si="545"/>
        <v>14</v>
      </c>
      <c r="V1009" s="121">
        <v>252</v>
      </c>
      <c r="W1009" s="120">
        <f t="shared" si="530"/>
        <v>1.0068426640000001</v>
      </c>
      <c r="X1009" s="113">
        <f t="shared" si="543"/>
        <v>8.6736761199999997</v>
      </c>
      <c r="Y1009" s="113">
        <f t="shared" si="531"/>
        <v>0</v>
      </c>
      <c r="Z1009" s="125" t="str">
        <f t="shared" si="541"/>
        <v>A+J=</v>
      </c>
      <c r="AA1009" s="118">
        <f t="shared" si="542"/>
        <v>45677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2">
        <f t="shared" si="532"/>
        <v>45671</v>
      </c>
      <c r="B1010" s="113">
        <f t="shared" si="525"/>
        <v>1277.1447054800001</v>
      </c>
      <c r="C1010" s="113">
        <f t="shared" si="538"/>
        <v>1116.6936172799999</v>
      </c>
      <c r="D1010" s="114">
        <f t="shared" si="533"/>
        <v>7036.33</v>
      </c>
      <c r="E1010" s="115">
        <f t="shared" si="547"/>
        <v>7063.77</v>
      </c>
      <c r="F1010" s="116">
        <f t="shared" si="548"/>
        <v>45616</v>
      </c>
      <c r="G1010" s="117">
        <f t="shared" si="526"/>
        <v>3.8997602443320289E-3</v>
      </c>
      <c r="H1010" s="118">
        <f t="shared" si="539"/>
        <v>45677</v>
      </c>
      <c r="I1010" s="118">
        <f t="shared" si="527"/>
        <v>45677</v>
      </c>
      <c r="J1010" s="119">
        <f t="shared" si="534"/>
        <v>19</v>
      </c>
      <c r="K1010" s="119">
        <f t="shared" si="549"/>
        <v>15</v>
      </c>
      <c r="L1010" s="8">
        <f t="shared" si="535"/>
        <v>1.0030774899999999</v>
      </c>
      <c r="M1010" s="120">
        <f t="shared" si="550"/>
        <v>1.00559942</v>
      </c>
      <c r="N1010" s="120">
        <f t="shared" si="544"/>
        <v>1.1318749188928892</v>
      </c>
      <c r="O1010" s="113">
        <f t="shared" si="546"/>
        <v>1.1353582499999999</v>
      </c>
      <c r="P1010" s="113">
        <f t="shared" si="528"/>
        <v>1267.8473111000001</v>
      </c>
      <c r="Q1010" s="11">
        <f t="shared" si="540"/>
        <v>0</v>
      </c>
      <c r="R1010" s="30">
        <f t="shared" si="536"/>
        <v>0</v>
      </c>
      <c r="S1010" s="8">
        <f t="shared" si="529"/>
        <v>0</v>
      </c>
      <c r="T1010" s="122">
        <f t="shared" si="537"/>
        <v>0.13059999999999999</v>
      </c>
      <c r="U1010" s="121">
        <f t="shared" si="545"/>
        <v>15</v>
      </c>
      <c r="V1010" s="121">
        <v>252</v>
      </c>
      <c r="W1010" s="120">
        <f t="shared" si="530"/>
        <v>1.0073332129999999</v>
      </c>
      <c r="X1010" s="113">
        <f t="shared" si="543"/>
        <v>9.2973943800000001</v>
      </c>
      <c r="Y1010" s="113">
        <f t="shared" si="531"/>
        <v>0</v>
      </c>
      <c r="Z1010" s="125" t="str">
        <f t="shared" si="541"/>
        <v>A+J=</v>
      </c>
      <c r="AA1010" s="118">
        <f t="shared" si="542"/>
        <v>45677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2">
        <f t="shared" si="532"/>
        <v>45672</v>
      </c>
      <c r="B1011" s="113">
        <f t="shared" si="525"/>
        <v>1278.02872615</v>
      </c>
      <c r="C1011" s="113">
        <f t="shared" si="538"/>
        <v>1116.6936172799999</v>
      </c>
      <c r="D1011" s="114">
        <f t="shared" si="533"/>
        <v>7036.33</v>
      </c>
      <c r="E1011" s="115">
        <f t="shared" si="547"/>
        <v>7063.77</v>
      </c>
      <c r="F1011" s="116">
        <f t="shared" si="548"/>
        <v>45616</v>
      </c>
      <c r="G1011" s="117">
        <f t="shared" si="526"/>
        <v>3.8997602443320289E-3</v>
      </c>
      <c r="H1011" s="118">
        <f t="shared" si="539"/>
        <v>45677</v>
      </c>
      <c r="I1011" s="118">
        <f t="shared" si="527"/>
        <v>45677</v>
      </c>
      <c r="J1011" s="119">
        <f t="shared" si="534"/>
        <v>19</v>
      </c>
      <c r="K1011" s="119">
        <f t="shared" si="549"/>
        <v>16</v>
      </c>
      <c r="L1011" s="8">
        <f t="shared" si="535"/>
        <v>1.00328299</v>
      </c>
      <c r="M1011" s="120">
        <f t="shared" si="550"/>
        <v>1.00559942</v>
      </c>
      <c r="N1011" s="120">
        <f t="shared" si="544"/>
        <v>1.1318749188928892</v>
      </c>
      <c r="O1011" s="113">
        <f t="shared" si="546"/>
        <v>1.13559085</v>
      </c>
      <c r="P1011" s="113">
        <f t="shared" si="528"/>
        <v>1268.10705403</v>
      </c>
      <c r="Q1011" s="11">
        <f t="shared" si="540"/>
        <v>0</v>
      </c>
      <c r="R1011" s="30">
        <f t="shared" si="536"/>
        <v>0</v>
      </c>
      <c r="S1011" s="8">
        <f t="shared" si="529"/>
        <v>0</v>
      </c>
      <c r="T1011" s="122">
        <f t="shared" si="537"/>
        <v>0.13059999999999999</v>
      </c>
      <c r="U1011" s="121">
        <f t="shared" si="545"/>
        <v>16</v>
      </c>
      <c r="V1011" s="121">
        <v>252</v>
      </c>
      <c r="W1011" s="120">
        <f t="shared" si="530"/>
        <v>1.007824002</v>
      </c>
      <c r="X1011" s="113">
        <f t="shared" si="543"/>
        <v>9.9216721200000002</v>
      </c>
      <c r="Y1011" s="113">
        <f t="shared" si="531"/>
        <v>0</v>
      </c>
      <c r="Z1011" s="125" t="str">
        <f t="shared" si="541"/>
        <v>A+J=</v>
      </c>
      <c r="AA1011" s="118">
        <f t="shared" si="542"/>
        <v>45677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2">
        <f t="shared" si="532"/>
        <v>45673</v>
      </c>
      <c r="B1012" s="113">
        <f t="shared" si="525"/>
        <v>1278.91336123</v>
      </c>
      <c r="C1012" s="113">
        <f t="shared" si="538"/>
        <v>1116.6936172799999</v>
      </c>
      <c r="D1012" s="114">
        <f t="shared" si="533"/>
        <v>7036.33</v>
      </c>
      <c r="E1012" s="115">
        <f t="shared" si="547"/>
        <v>7063.77</v>
      </c>
      <c r="F1012" s="116">
        <f t="shared" si="548"/>
        <v>45616</v>
      </c>
      <c r="G1012" s="117">
        <f t="shared" si="526"/>
        <v>3.8997602443320289E-3</v>
      </c>
      <c r="H1012" s="118">
        <f t="shared" si="539"/>
        <v>45677</v>
      </c>
      <c r="I1012" s="118">
        <f t="shared" si="527"/>
        <v>45677</v>
      </c>
      <c r="J1012" s="119">
        <f t="shared" si="534"/>
        <v>19</v>
      </c>
      <c r="K1012" s="119">
        <f t="shared" si="549"/>
        <v>17</v>
      </c>
      <c r="L1012" s="8">
        <f t="shared" si="535"/>
        <v>1.00348854</v>
      </c>
      <c r="M1012" s="120">
        <f t="shared" si="550"/>
        <v>1.00559942</v>
      </c>
      <c r="N1012" s="120">
        <f t="shared" si="544"/>
        <v>1.1318749188928892</v>
      </c>
      <c r="O1012" s="113">
        <f t="shared" si="546"/>
        <v>1.1358235000000001</v>
      </c>
      <c r="P1012" s="113">
        <f t="shared" si="528"/>
        <v>1268.3668528000001</v>
      </c>
      <c r="Q1012" s="11">
        <f t="shared" si="540"/>
        <v>0</v>
      </c>
      <c r="R1012" s="30">
        <f t="shared" si="536"/>
        <v>0</v>
      </c>
      <c r="S1012" s="8">
        <f t="shared" si="529"/>
        <v>0</v>
      </c>
      <c r="T1012" s="122">
        <f t="shared" si="537"/>
        <v>0.13059999999999999</v>
      </c>
      <c r="U1012" s="121">
        <f t="shared" si="545"/>
        <v>17</v>
      </c>
      <c r="V1012" s="121">
        <v>252</v>
      </c>
      <c r="W1012" s="120">
        <f t="shared" si="530"/>
        <v>1.0083150299999999</v>
      </c>
      <c r="X1012" s="113">
        <f t="shared" si="543"/>
        <v>10.546508429999999</v>
      </c>
      <c r="Y1012" s="113">
        <f t="shared" si="531"/>
        <v>0</v>
      </c>
      <c r="Z1012" s="125" t="str">
        <f t="shared" si="541"/>
        <v>A+J=</v>
      </c>
      <c r="AA1012" s="118">
        <f t="shared" si="542"/>
        <v>45677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2">
        <f t="shared" si="532"/>
        <v>45674</v>
      </c>
      <c r="B1013" s="113">
        <f t="shared" si="525"/>
        <v>1279.7986222300001</v>
      </c>
      <c r="C1013" s="113">
        <f t="shared" si="538"/>
        <v>1116.6936172799999</v>
      </c>
      <c r="D1013" s="114">
        <f t="shared" si="533"/>
        <v>7036.33</v>
      </c>
      <c r="E1013" s="115">
        <f t="shared" si="547"/>
        <v>7063.77</v>
      </c>
      <c r="F1013" s="116">
        <f t="shared" si="548"/>
        <v>45616</v>
      </c>
      <c r="G1013" s="117">
        <f t="shared" si="526"/>
        <v>3.8997602443320289E-3</v>
      </c>
      <c r="H1013" s="118">
        <f t="shared" si="539"/>
        <v>45677</v>
      </c>
      <c r="I1013" s="118">
        <f t="shared" si="527"/>
        <v>45677</v>
      </c>
      <c r="J1013" s="119">
        <f t="shared" si="534"/>
        <v>19</v>
      </c>
      <c r="K1013" s="119">
        <f t="shared" si="549"/>
        <v>18</v>
      </c>
      <c r="L1013" s="8">
        <f t="shared" si="535"/>
        <v>1.00369413</v>
      </c>
      <c r="M1013" s="120">
        <f t="shared" si="550"/>
        <v>1.00559942</v>
      </c>
      <c r="N1013" s="120">
        <f t="shared" si="544"/>
        <v>1.1318749188928892</v>
      </c>
      <c r="O1013" s="113">
        <f t="shared" si="546"/>
        <v>1.13605621</v>
      </c>
      <c r="P1013" s="113">
        <f t="shared" si="528"/>
        <v>1268.6267185700001</v>
      </c>
      <c r="Q1013" s="11">
        <f t="shared" si="540"/>
        <v>0</v>
      </c>
      <c r="R1013" s="30">
        <f t="shared" si="536"/>
        <v>0</v>
      </c>
      <c r="S1013" s="8">
        <f t="shared" si="529"/>
        <v>0</v>
      </c>
      <c r="T1013" s="122">
        <f t="shared" si="537"/>
        <v>0.13059999999999999</v>
      </c>
      <c r="U1013" s="121">
        <f t="shared" si="545"/>
        <v>18</v>
      </c>
      <c r="V1013" s="121">
        <v>252</v>
      </c>
      <c r="W1013" s="120">
        <f t="shared" si="530"/>
        <v>1.008806297</v>
      </c>
      <c r="X1013" s="113">
        <f t="shared" si="543"/>
        <v>11.17190366</v>
      </c>
      <c r="Y1013" s="113">
        <f t="shared" si="531"/>
        <v>0</v>
      </c>
      <c r="Z1013" s="125" t="str">
        <f t="shared" si="541"/>
        <v>A+J=</v>
      </c>
      <c r="AA1013" s="118">
        <f t="shared" si="542"/>
        <v>45677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2">
        <f t="shared" si="532"/>
        <v>45675</v>
      </c>
      <c r="B1014" s="113">
        <f t="shared" si="525"/>
        <v>1280.68447565</v>
      </c>
      <c r="C1014" s="113">
        <f t="shared" si="538"/>
        <v>1116.6936172799999</v>
      </c>
      <c r="D1014" s="114">
        <f t="shared" si="533"/>
        <v>7036.33</v>
      </c>
      <c r="E1014" s="115">
        <f t="shared" si="547"/>
        <v>7063.77</v>
      </c>
      <c r="F1014" s="116">
        <f t="shared" si="548"/>
        <v>45616</v>
      </c>
      <c r="G1014" s="117">
        <f t="shared" si="526"/>
        <v>3.8997602443320289E-3</v>
      </c>
      <c r="H1014" s="118">
        <f t="shared" si="539"/>
        <v>45677</v>
      </c>
      <c r="I1014" s="118">
        <f t="shared" si="527"/>
        <v>45677</v>
      </c>
      <c r="J1014" s="119">
        <f t="shared" si="534"/>
        <v>19</v>
      </c>
      <c r="K1014" s="119">
        <f t="shared" si="549"/>
        <v>19</v>
      </c>
      <c r="L1014" s="8">
        <f t="shared" si="535"/>
        <v>1.0038997599999999</v>
      </c>
      <c r="M1014" s="120">
        <f t="shared" si="550"/>
        <v>1.00559942</v>
      </c>
      <c r="N1014" s="120">
        <f t="shared" si="544"/>
        <v>1.1318749188928892</v>
      </c>
      <c r="O1014" s="113">
        <f t="shared" si="546"/>
        <v>1.13628895</v>
      </c>
      <c r="P1014" s="113">
        <f t="shared" si="528"/>
        <v>1268.88661785</v>
      </c>
      <c r="Q1014" s="11">
        <f t="shared" si="540"/>
        <v>0</v>
      </c>
      <c r="R1014" s="30">
        <f t="shared" si="536"/>
        <v>0</v>
      </c>
      <c r="S1014" s="8">
        <f t="shared" si="529"/>
        <v>0</v>
      </c>
      <c r="T1014" s="122">
        <f t="shared" si="537"/>
        <v>0.13059999999999999</v>
      </c>
      <c r="U1014" s="121">
        <f t="shared" si="545"/>
        <v>19</v>
      </c>
      <c r="V1014" s="121">
        <v>252</v>
      </c>
      <c r="W1014" s="120">
        <f t="shared" si="530"/>
        <v>1.0092978029999999</v>
      </c>
      <c r="X1014" s="113">
        <f t="shared" si="543"/>
        <v>11.797857799999999</v>
      </c>
      <c r="Y1014" s="113">
        <f t="shared" si="531"/>
        <v>0</v>
      </c>
      <c r="Z1014" s="125" t="str">
        <f t="shared" si="541"/>
        <v>A+J=</v>
      </c>
      <c r="AA1014" s="118">
        <f t="shared" si="542"/>
        <v>45677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2">
        <f t="shared" si="532"/>
        <v>45676</v>
      </c>
      <c r="B1015" s="113">
        <f t="shared" si="525"/>
        <v>1280.68447565</v>
      </c>
      <c r="C1015" s="113">
        <f t="shared" si="538"/>
        <v>1116.6936172799999</v>
      </c>
      <c r="D1015" s="114">
        <f t="shared" si="533"/>
        <v>7036.33</v>
      </c>
      <c r="E1015" s="115">
        <f t="shared" si="547"/>
        <v>7063.77</v>
      </c>
      <c r="F1015" s="116">
        <f t="shared" si="548"/>
        <v>45616</v>
      </c>
      <c r="G1015" s="117">
        <f t="shared" si="526"/>
        <v>3.8997602443320289E-3</v>
      </c>
      <c r="H1015" s="118">
        <f t="shared" si="539"/>
        <v>45677</v>
      </c>
      <c r="I1015" s="118">
        <f t="shared" si="527"/>
        <v>45677</v>
      </c>
      <c r="J1015" s="119">
        <f t="shared" si="534"/>
        <v>19</v>
      </c>
      <c r="K1015" s="119">
        <f t="shared" si="549"/>
        <v>19</v>
      </c>
      <c r="L1015" s="8">
        <f t="shared" si="535"/>
        <v>1.0038997599999999</v>
      </c>
      <c r="M1015" s="120">
        <f t="shared" si="550"/>
        <v>1.00559942</v>
      </c>
      <c r="N1015" s="120">
        <f t="shared" si="544"/>
        <v>1.1318749188928892</v>
      </c>
      <c r="O1015" s="113">
        <f t="shared" si="546"/>
        <v>1.13628895</v>
      </c>
      <c r="P1015" s="113">
        <f t="shared" si="528"/>
        <v>1268.88661785</v>
      </c>
      <c r="Q1015" s="11">
        <f t="shared" si="540"/>
        <v>0</v>
      </c>
      <c r="R1015" s="30">
        <f t="shared" si="536"/>
        <v>0</v>
      </c>
      <c r="S1015" s="8">
        <f t="shared" si="529"/>
        <v>0</v>
      </c>
      <c r="T1015" s="122">
        <f t="shared" si="537"/>
        <v>0.13059999999999999</v>
      </c>
      <c r="U1015" s="121">
        <f t="shared" si="545"/>
        <v>19</v>
      </c>
      <c r="V1015" s="121">
        <v>252</v>
      </c>
      <c r="W1015" s="120">
        <f t="shared" si="530"/>
        <v>1.0092978029999999</v>
      </c>
      <c r="X1015" s="113">
        <f t="shared" si="543"/>
        <v>11.797857799999999</v>
      </c>
      <c r="Y1015" s="113">
        <f t="shared" si="531"/>
        <v>0</v>
      </c>
      <c r="Z1015" s="125" t="str">
        <f t="shared" si="541"/>
        <v>A+J=</v>
      </c>
      <c r="AA1015" s="118">
        <f t="shared" si="542"/>
        <v>45677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2">
        <f t="shared" si="532"/>
        <v>45677</v>
      </c>
      <c r="B1016" s="113">
        <f t="shared" si="525"/>
        <v>1280.68447565</v>
      </c>
      <c r="C1016" s="113">
        <f t="shared" si="538"/>
        <v>1116.6936172799999</v>
      </c>
      <c r="D1016" s="114">
        <f t="shared" si="533"/>
        <v>7036.33</v>
      </c>
      <c r="E1016" s="115">
        <f t="shared" si="547"/>
        <v>7063.77</v>
      </c>
      <c r="F1016" s="116">
        <f t="shared" si="548"/>
        <v>45616</v>
      </c>
      <c r="G1016" s="117">
        <f t="shared" si="526"/>
        <v>3.8997602443320289E-3</v>
      </c>
      <c r="H1016" s="118">
        <f t="shared" si="539"/>
        <v>45708</v>
      </c>
      <c r="I1016" s="118">
        <f t="shared" si="527"/>
        <v>45677</v>
      </c>
      <c r="J1016" s="119">
        <f t="shared" si="534"/>
        <v>19</v>
      </c>
      <c r="K1016" s="119">
        <f t="shared" si="549"/>
        <v>19</v>
      </c>
      <c r="L1016" s="8">
        <f t="shared" si="535"/>
        <v>1.0038997599999999</v>
      </c>
      <c r="M1016" s="120">
        <f t="shared" si="550"/>
        <v>1.00559942</v>
      </c>
      <c r="N1016" s="120">
        <f t="shared" si="544"/>
        <v>1.1318749188928892</v>
      </c>
      <c r="O1016" s="113">
        <f t="shared" si="546"/>
        <v>1.13628895</v>
      </c>
      <c r="P1016" s="113">
        <f t="shared" si="528"/>
        <v>1268.88661785</v>
      </c>
      <c r="Q1016" s="11">
        <f t="shared" si="540"/>
        <v>33</v>
      </c>
      <c r="R1016" s="30">
        <f t="shared" si="536"/>
        <v>0</v>
      </c>
      <c r="S1016" s="8">
        <f t="shared" si="529"/>
        <v>0</v>
      </c>
      <c r="T1016" s="122">
        <f t="shared" si="537"/>
        <v>0.13059999999999999</v>
      </c>
      <c r="U1016" s="121">
        <f t="shared" si="545"/>
        <v>19</v>
      </c>
      <c r="V1016" s="121">
        <v>252</v>
      </c>
      <c r="W1016" s="120">
        <f t="shared" si="530"/>
        <v>1.0092978029999999</v>
      </c>
      <c r="X1016" s="113">
        <f t="shared" si="543"/>
        <v>11.797857799999999</v>
      </c>
      <c r="Y1016" s="113">
        <f t="shared" si="531"/>
        <v>11.797857799999999</v>
      </c>
      <c r="Z1016" s="125" t="str">
        <f t="shared" si="541"/>
        <v>A+J=</v>
      </c>
      <c r="AA1016" s="118">
        <f t="shared" si="542"/>
        <v>45677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2">
        <f t="shared" si="532"/>
        <v>45678</v>
      </c>
      <c r="B1017" s="113">
        <f t="shared" si="525"/>
        <v>1269.7911318700001</v>
      </c>
      <c r="C1017" s="113">
        <f t="shared" si="538"/>
        <v>1116.6936172799999</v>
      </c>
      <c r="D1017" s="114">
        <f t="shared" si="533"/>
        <v>7063.77</v>
      </c>
      <c r="E1017" s="115">
        <f t="shared" si="547"/>
        <v>7100.5</v>
      </c>
      <c r="F1017" s="116">
        <f t="shared" si="548"/>
        <v>45646</v>
      </c>
      <c r="G1017" s="117">
        <f t="shared" si="526"/>
        <v>5.1997729257888814E-3</v>
      </c>
      <c r="H1017" s="118">
        <f t="shared" si="539"/>
        <v>45708</v>
      </c>
      <c r="I1017" s="118">
        <f t="shared" si="527"/>
        <v>45708</v>
      </c>
      <c r="J1017" s="119">
        <f t="shared" si="534"/>
        <v>23</v>
      </c>
      <c r="K1017" s="119">
        <f t="shared" si="549"/>
        <v>1</v>
      </c>
      <c r="L1017" s="8">
        <f t="shared" si="535"/>
        <v>1.0002255099999999</v>
      </c>
      <c r="M1017" s="120">
        <f t="shared" si="550"/>
        <v>1.0038997599999999</v>
      </c>
      <c r="N1017" s="120">
        <f t="shared" si="544"/>
        <v>1.1362889594265908</v>
      </c>
      <c r="O1017" s="113">
        <f t="shared" si="546"/>
        <v>1.1365452</v>
      </c>
      <c r="P1017" s="113">
        <f t="shared" si="528"/>
        <v>1269.17277059</v>
      </c>
      <c r="Q1017" s="11">
        <f t="shared" si="540"/>
        <v>0</v>
      </c>
      <c r="R1017" s="30">
        <f t="shared" si="536"/>
        <v>0</v>
      </c>
      <c r="S1017" s="8">
        <f t="shared" si="529"/>
        <v>0</v>
      </c>
      <c r="T1017" s="122">
        <f t="shared" si="537"/>
        <v>0.13059999999999999</v>
      </c>
      <c r="U1017" s="121">
        <f t="shared" si="545"/>
        <v>1</v>
      </c>
      <c r="V1017" s="121">
        <v>252</v>
      </c>
      <c r="W1017" s="120">
        <f t="shared" si="530"/>
        <v>1.000487216</v>
      </c>
      <c r="X1017" s="113">
        <f t="shared" si="543"/>
        <v>0.61836128000000001</v>
      </c>
      <c r="Y1017" s="113">
        <f t="shared" si="531"/>
        <v>0</v>
      </c>
      <c r="Z1017" s="125" t="str">
        <f t="shared" si="541"/>
        <v>A+J=</v>
      </c>
      <c r="AA1017" s="118">
        <f t="shared" si="542"/>
        <v>45708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2">
        <f t="shared" si="532"/>
        <v>45679</v>
      </c>
      <c r="B1018" s="113">
        <f t="shared" si="525"/>
        <v>1270.69629265</v>
      </c>
      <c r="C1018" s="113">
        <f t="shared" si="538"/>
        <v>1116.6936172799999</v>
      </c>
      <c r="D1018" s="114">
        <f t="shared" si="533"/>
        <v>7063.77</v>
      </c>
      <c r="E1018" s="115">
        <f t="shared" si="547"/>
        <v>7100.5</v>
      </c>
      <c r="F1018" s="116">
        <f t="shared" si="548"/>
        <v>45646</v>
      </c>
      <c r="G1018" s="117">
        <f t="shared" si="526"/>
        <v>5.1997729257888814E-3</v>
      </c>
      <c r="H1018" s="118">
        <f t="shared" si="539"/>
        <v>45708</v>
      </c>
      <c r="I1018" s="118">
        <f t="shared" si="527"/>
        <v>45708</v>
      </c>
      <c r="J1018" s="119">
        <f t="shared" si="534"/>
        <v>23</v>
      </c>
      <c r="K1018" s="119">
        <f t="shared" si="549"/>
        <v>2</v>
      </c>
      <c r="L1018" s="8">
        <f t="shared" si="535"/>
        <v>1.0004510799999999</v>
      </c>
      <c r="M1018" s="120">
        <f t="shared" si="550"/>
        <v>1.0038997599999999</v>
      </c>
      <c r="N1018" s="120">
        <f t="shared" si="544"/>
        <v>1.1362889594265908</v>
      </c>
      <c r="O1018" s="113">
        <f t="shared" si="546"/>
        <v>1.13680151</v>
      </c>
      <c r="P1018" s="113">
        <f t="shared" si="528"/>
        <v>1269.45899033</v>
      </c>
      <c r="Q1018" s="11">
        <f t="shared" si="540"/>
        <v>0</v>
      </c>
      <c r="R1018" s="30">
        <f t="shared" si="536"/>
        <v>0</v>
      </c>
      <c r="S1018" s="8">
        <f t="shared" si="529"/>
        <v>0</v>
      </c>
      <c r="T1018" s="122">
        <f t="shared" si="537"/>
        <v>0.13059999999999999</v>
      </c>
      <c r="U1018" s="121">
        <f t="shared" si="545"/>
        <v>2</v>
      </c>
      <c r="V1018" s="121">
        <v>252</v>
      </c>
      <c r="W1018" s="120">
        <f t="shared" si="530"/>
        <v>1.0009746690000001</v>
      </c>
      <c r="X1018" s="113">
        <f t="shared" si="543"/>
        <v>1.23730232</v>
      </c>
      <c r="Y1018" s="113">
        <f t="shared" si="531"/>
        <v>0</v>
      </c>
      <c r="Z1018" s="125" t="str">
        <f t="shared" si="541"/>
        <v>A+J=</v>
      </c>
      <c r="AA1018" s="118">
        <f t="shared" si="542"/>
        <v>45708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2">
        <f t="shared" si="532"/>
        <v>45680</v>
      </c>
      <c r="B1019" s="113">
        <f t="shared" si="525"/>
        <v>1271.6021005</v>
      </c>
      <c r="C1019" s="113">
        <f t="shared" si="538"/>
        <v>1116.6936172799999</v>
      </c>
      <c r="D1019" s="114">
        <f t="shared" si="533"/>
        <v>7063.77</v>
      </c>
      <c r="E1019" s="115">
        <f t="shared" si="547"/>
        <v>7100.5</v>
      </c>
      <c r="F1019" s="116">
        <f t="shared" si="548"/>
        <v>45646</v>
      </c>
      <c r="G1019" s="117">
        <f t="shared" si="526"/>
        <v>5.1997729257888814E-3</v>
      </c>
      <c r="H1019" s="118">
        <f t="shared" si="539"/>
        <v>45708</v>
      </c>
      <c r="I1019" s="118">
        <f t="shared" si="527"/>
        <v>45708</v>
      </c>
      <c r="J1019" s="119">
        <f t="shared" si="534"/>
        <v>23</v>
      </c>
      <c r="K1019" s="119">
        <f t="shared" si="549"/>
        <v>3</v>
      </c>
      <c r="L1019" s="8">
        <f t="shared" si="535"/>
        <v>1.0006767000000001</v>
      </c>
      <c r="M1019" s="120">
        <f t="shared" si="550"/>
        <v>1.0038997599999999</v>
      </c>
      <c r="N1019" s="120">
        <f t="shared" si="544"/>
        <v>1.1362889594265908</v>
      </c>
      <c r="O1019" s="113">
        <f t="shared" si="546"/>
        <v>1.13705788</v>
      </c>
      <c r="P1019" s="113">
        <f t="shared" si="528"/>
        <v>1269.7452770699999</v>
      </c>
      <c r="Q1019" s="11">
        <f t="shared" si="540"/>
        <v>0</v>
      </c>
      <c r="R1019" s="30">
        <f t="shared" si="536"/>
        <v>0</v>
      </c>
      <c r="S1019" s="8">
        <f t="shared" si="529"/>
        <v>0</v>
      </c>
      <c r="T1019" s="122">
        <f t="shared" si="537"/>
        <v>0.13059999999999999</v>
      </c>
      <c r="U1019" s="121">
        <f t="shared" si="545"/>
        <v>3</v>
      </c>
      <c r="V1019" s="121">
        <v>252</v>
      </c>
      <c r="W1019" s="120">
        <f t="shared" si="530"/>
        <v>1.001462359</v>
      </c>
      <c r="X1019" s="113">
        <f t="shared" si="543"/>
        <v>1.8568234299999999</v>
      </c>
      <c r="Y1019" s="113">
        <f t="shared" si="531"/>
        <v>0</v>
      </c>
      <c r="Z1019" s="125" t="str">
        <f t="shared" si="541"/>
        <v>A+J=</v>
      </c>
      <c r="AA1019" s="118">
        <f t="shared" si="542"/>
        <v>45708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2">
        <f t="shared" si="532"/>
        <v>45681</v>
      </c>
      <c r="B1020" s="113">
        <f t="shared" si="525"/>
        <v>1272.5085582500001</v>
      </c>
      <c r="C1020" s="113">
        <f t="shared" si="538"/>
        <v>1116.6936172799999</v>
      </c>
      <c r="D1020" s="114">
        <f t="shared" si="533"/>
        <v>7063.77</v>
      </c>
      <c r="E1020" s="115">
        <f t="shared" si="547"/>
        <v>7100.5</v>
      </c>
      <c r="F1020" s="116">
        <f t="shared" si="548"/>
        <v>45646</v>
      </c>
      <c r="G1020" s="117">
        <f t="shared" si="526"/>
        <v>5.1997729257888814E-3</v>
      </c>
      <c r="H1020" s="118">
        <f t="shared" si="539"/>
        <v>45708</v>
      </c>
      <c r="I1020" s="118">
        <f t="shared" si="527"/>
        <v>45708</v>
      </c>
      <c r="J1020" s="119">
        <f t="shared" si="534"/>
        <v>23</v>
      </c>
      <c r="K1020" s="119">
        <f t="shared" si="549"/>
        <v>4</v>
      </c>
      <c r="L1020" s="8">
        <f t="shared" si="535"/>
        <v>1.0009023699999999</v>
      </c>
      <c r="M1020" s="120">
        <f t="shared" si="550"/>
        <v>1.0038997599999999</v>
      </c>
      <c r="N1020" s="120">
        <f t="shared" si="544"/>
        <v>1.1362889594265908</v>
      </c>
      <c r="O1020" s="113">
        <f t="shared" si="546"/>
        <v>1.1373143100000001</v>
      </c>
      <c r="P1020" s="113">
        <f t="shared" si="528"/>
        <v>1270.03163081</v>
      </c>
      <c r="Q1020" s="11">
        <f t="shared" si="540"/>
        <v>0</v>
      </c>
      <c r="R1020" s="30">
        <f t="shared" si="536"/>
        <v>0</v>
      </c>
      <c r="S1020" s="8">
        <f t="shared" si="529"/>
        <v>0</v>
      </c>
      <c r="T1020" s="122">
        <f t="shared" si="537"/>
        <v>0.13059999999999999</v>
      </c>
      <c r="U1020" s="121">
        <f t="shared" si="545"/>
        <v>4</v>
      </c>
      <c r="V1020" s="121">
        <v>252</v>
      </c>
      <c r="W1020" s="120">
        <f t="shared" si="530"/>
        <v>1.001950288</v>
      </c>
      <c r="X1020" s="113">
        <f t="shared" si="543"/>
        <v>2.4769274399999999</v>
      </c>
      <c r="Y1020" s="113">
        <f t="shared" si="531"/>
        <v>0</v>
      </c>
      <c r="Z1020" s="125" t="str">
        <f t="shared" si="541"/>
        <v>A+J=</v>
      </c>
      <c r="AA1020" s="118">
        <f t="shared" si="542"/>
        <v>45708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2">
        <f t="shared" si="532"/>
        <v>45682</v>
      </c>
      <c r="B1021" s="113">
        <f t="shared" si="525"/>
        <v>1273.4156524900002</v>
      </c>
      <c r="C1021" s="113">
        <f t="shared" si="538"/>
        <v>1116.6936172799999</v>
      </c>
      <c r="D1021" s="114">
        <f t="shared" si="533"/>
        <v>7063.77</v>
      </c>
      <c r="E1021" s="115">
        <f t="shared" si="547"/>
        <v>7100.5</v>
      </c>
      <c r="F1021" s="116">
        <f t="shared" si="548"/>
        <v>45646</v>
      </c>
      <c r="G1021" s="117">
        <f t="shared" si="526"/>
        <v>5.1997729257888814E-3</v>
      </c>
      <c r="H1021" s="118">
        <f t="shared" si="539"/>
        <v>45708</v>
      </c>
      <c r="I1021" s="118">
        <f t="shared" si="527"/>
        <v>45708</v>
      </c>
      <c r="J1021" s="119">
        <f t="shared" si="534"/>
        <v>23</v>
      </c>
      <c r="K1021" s="119">
        <f t="shared" si="549"/>
        <v>5</v>
      </c>
      <c r="L1021" s="8">
        <f t="shared" si="535"/>
        <v>1.0011280899999999</v>
      </c>
      <c r="M1021" s="120">
        <f t="shared" si="550"/>
        <v>1.0038997599999999</v>
      </c>
      <c r="N1021" s="120">
        <f t="shared" si="544"/>
        <v>1.1362889594265908</v>
      </c>
      <c r="O1021" s="113">
        <f t="shared" si="546"/>
        <v>1.1375707900000001</v>
      </c>
      <c r="P1021" s="113">
        <f t="shared" si="528"/>
        <v>1270.3180403900001</v>
      </c>
      <c r="Q1021" s="11">
        <f t="shared" si="540"/>
        <v>0</v>
      </c>
      <c r="R1021" s="30">
        <f t="shared" si="536"/>
        <v>0</v>
      </c>
      <c r="S1021" s="8">
        <f t="shared" si="529"/>
        <v>0</v>
      </c>
      <c r="T1021" s="122">
        <f t="shared" si="537"/>
        <v>0.13059999999999999</v>
      </c>
      <c r="U1021" s="121">
        <f t="shared" si="545"/>
        <v>5</v>
      </c>
      <c r="V1021" s="121">
        <v>252</v>
      </c>
      <c r="W1021" s="120">
        <f t="shared" si="530"/>
        <v>1.002438454</v>
      </c>
      <c r="X1021" s="113">
        <f t="shared" si="543"/>
        <v>3.0976121000000001</v>
      </c>
      <c r="Y1021" s="113">
        <f t="shared" si="531"/>
        <v>0</v>
      </c>
      <c r="Z1021" s="125" t="str">
        <f t="shared" si="541"/>
        <v>A+J=</v>
      </c>
      <c r="AA1021" s="118">
        <f t="shared" si="542"/>
        <v>45708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2">
        <f t="shared" si="532"/>
        <v>45683</v>
      </c>
      <c r="B1022" s="113">
        <f t="shared" si="525"/>
        <v>1273.4156524900002</v>
      </c>
      <c r="C1022" s="113">
        <f t="shared" si="538"/>
        <v>1116.6936172799999</v>
      </c>
      <c r="D1022" s="114">
        <f t="shared" si="533"/>
        <v>7063.77</v>
      </c>
      <c r="E1022" s="115">
        <f t="shared" si="547"/>
        <v>7100.5</v>
      </c>
      <c r="F1022" s="116">
        <f t="shared" si="548"/>
        <v>45646</v>
      </c>
      <c r="G1022" s="117">
        <f t="shared" si="526"/>
        <v>5.1997729257888814E-3</v>
      </c>
      <c r="H1022" s="118">
        <f t="shared" si="539"/>
        <v>45708</v>
      </c>
      <c r="I1022" s="118">
        <f t="shared" si="527"/>
        <v>45708</v>
      </c>
      <c r="J1022" s="119">
        <f t="shared" si="534"/>
        <v>23</v>
      </c>
      <c r="K1022" s="119">
        <f t="shared" si="549"/>
        <v>5</v>
      </c>
      <c r="L1022" s="8">
        <f t="shared" si="535"/>
        <v>1.0011280899999999</v>
      </c>
      <c r="M1022" s="120">
        <f t="shared" si="550"/>
        <v>1.0038997599999999</v>
      </c>
      <c r="N1022" s="120">
        <f t="shared" si="544"/>
        <v>1.1362889594265908</v>
      </c>
      <c r="O1022" s="113">
        <f t="shared" si="546"/>
        <v>1.1375707900000001</v>
      </c>
      <c r="P1022" s="113">
        <f t="shared" si="528"/>
        <v>1270.3180403900001</v>
      </c>
      <c r="Q1022" s="11">
        <f t="shared" si="540"/>
        <v>0</v>
      </c>
      <c r="R1022" s="30">
        <f t="shared" si="536"/>
        <v>0</v>
      </c>
      <c r="S1022" s="8">
        <f t="shared" si="529"/>
        <v>0</v>
      </c>
      <c r="T1022" s="122">
        <f t="shared" si="537"/>
        <v>0.13059999999999999</v>
      </c>
      <c r="U1022" s="121">
        <f t="shared" si="545"/>
        <v>5</v>
      </c>
      <c r="V1022" s="121">
        <v>252</v>
      </c>
      <c r="W1022" s="120">
        <f t="shared" si="530"/>
        <v>1.002438454</v>
      </c>
      <c r="X1022" s="113">
        <f t="shared" si="543"/>
        <v>3.0976121000000001</v>
      </c>
      <c r="Y1022" s="113">
        <f t="shared" si="531"/>
        <v>0</v>
      </c>
      <c r="Z1022" s="125" t="str">
        <f t="shared" si="541"/>
        <v>A+J=</v>
      </c>
      <c r="AA1022" s="118">
        <f t="shared" si="542"/>
        <v>45708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2">
        <f t="shared" si="532"/>
        <v>45684</v>
      </c>
      <c r="B1023" s="113">
        <f t="shared" si="525"/>
        <v>1273.4156524900002</v>
      </c>
      <c r="C1023" s="113">
        <f t="shared" si="538"/>
        <v>1116.6936172799999</v>
      </c>
      <c r="D1023" s="114">
        <f t="shared" si="533"/>
        <v>7063.77</v>
      </c>
      <c r="E1023" s="115">
        <f t="shared" si="547"/>
        <v>7100.5</v>
      </c>
      <c r="F1023" s="116">
        <f t="shared" si="548"/>
        <v>45646</v>
      </c>
      <c r="G1023" s="117">
        <f t="shared" si="526"/>
        <v>5.1997729257888814E-3</v>
      </c>
      <c r="H1023" s="118">
        <f t="shared" si="539"/>
        <v>45708</v>
      </c>
      <c r="I1023" s="118">
        <f t="shared" si="527"/>
        <v>45708</v>
      </c>
      <c r="J1023" s="119">
        <f t="shared" si="534"/>
        <v>23</v>
      </c>
      <c r="K1023" s="119">
        <f t="shared" si="549"/>
        <v>5</v>
      </c>
      <c r="L1023" s="8">
        <f t="shared" si="535"/>
        <v>1.0011280899999999</v>
      </c>
      <c r="M1023" s="120">
        <f t="shared" si="550"/>
        <v>1.0038997599999999</v>
      </c>
      <c r="N1023" s="120">
        <f t="shared" si="544"/>
        <v>1.1362889594265908</v>
      </c>
      <c r="O1023" s="113">
        <f t="shared" si="546"/>
        <v>1.1375707900000001</v>
      </c>
      <c r="P1023" s="113">
        <f t="shared" si="528"/>
        <v>1270.3180403900001</v>
      </c>
      <c r="Q1023" s="11">
        <f t="shared" si="540"/>
        <v>0</v>
      </c>
      <c r="R1023" s="30">
        <f t="shared" si="536"/>
        <v>0</v>
      </c>
      <c r="S1023" s="8">
        <f t="shared" si="529"/>
        <v>0</v>
      </c>
      <c r="T1023" s="122">
        <f t="shared" si="537"/>
        <v>0.13059999999999999</v>
      </c>
      <c r="U1023" s="121">
        <f t="shared" si="545"/>
        <v>5</v>
      </c>
      <c r="V1023" s="121">
        <v>252</v>
      </c>
      <c r="W1023" s="120">
        <f t="shared" si="530"/>
        <v>1.002438454</v>
      </c>
      <c r="X1023" s="113">
        <f t="shared" si="543"/>
        <v>3.0976121000000001</v>
      </c>
      <c r="Y1023" s="113">
        <f t="shared" si="531"/>
        <v>0</v>
      </c>
      <c r="Z1023" s="125" t="str">
        <f t="shared" si="541"/>
        <v>A+J=</v>
      </c>
      <c r="AA1023" s="118">
        <f t="shared" si="542"/>
        <v>45708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2">
        <f t="shared" si="532"/>
        <v>45685</v>
      </c>
      <c r="B1024" s="113">
        <f t="shared" si="525"/>
        <v>1274.32339469</v>
      </c>
      <c r="C1024" s="113">
        <f t="shared" si="538"/>
        <v>1116.6936172799999</v>
      </c>
      <c r="D1024" s="114">
        <f t="shared" si="533"/>
        <v>7063.77</v>
      </c>
      <c r="E1024" s="115">
        <f t="shared" si="547"/>
        <v>7100.5</v>
      </c>
      <c r="F1024" s="116">
        <f t="shared" si="548"/>
        <v>45646</v>
      </c>
      <c r="G1024" s="117">
        <f t="shared" si="526"/>
        <v>5.1997729257888814E-3</v>
      </c>
      <c r="H1024" s="118">
        <f t="shared" si="539"/>
        <v>45708</v>
      </c>
      <c r="I1024" s="118">
        <f t="shared" si="527"/>
        <v>45708</v>
      </c>
      <c r="J1024" s="119">
        <f t="shared" si="534"/>
        <v>23</v>
      </c>
      <c r="K1024" s="119">
        <f t="shared" si="549"/>
        <v>6</v>
      </c>
      <c r="L1024" s="8">
        <f t="shared" si="535"/>
        <v>1.00135386</v>
      </c>
      <c r="M1024" s="120">
        <f t="shared" si="550"/>
        <v>1.0038997599999999</v>
      </c>
      <c r="N1024" s="120">
        <f t="shared" si="544"/>
        <v>1.1362889594265908</v>
      </c>
      <c r="O1024" s="113">
        <f t="shared" si="546"/>
        <v>1.1378273299999999</v>
      </c>
      <c r="P1024" s="113">
        <f t="shared" si="528"/>
        <v>1270.6045169700001</v>
      </c>
      <c r="Q1024" s="11">
        <f t="shared" si="540"/>
        <v>0</v>
      </c>
      <c r="R1024" s="30">
        <f t="shared" si="536"/>
        <v>0</v>
      </c>
      <c r="S1024" s="8">
        <f t="shared" si="529"/>
        <v>0</v>
      </c>
      <c r="T1024" s="122">
        <f t="shared" si="537"/>
        <v>0.13059999999999999</v>
      </c>
      <c r="U1024" s="121">
        <f t="shared" si="545"/>
        <v>6</v>
      </c>
      <c r="V1024" s="121">
        <v>252</v>
      </c>
      <c r="W1024" s="120">
        <f t="shared" si="530"/>
        <v>1.0029268570000001</v>
      </c>
      <c r="X1024" s="113">
        <f t="shared" si="543"/>
        <v>3.7188777200000001</v>
      </c>
      <c r="Y1024" s="113">
        <f t="shared" si="531"/>
        <v>0</v>
      </c>
      <c r="Z1024" s="125" t="str">
        <f t="shared" si="541"/>
        <v>A+J=</v>
      </c>
      <c r="AA1024" s="118">
        <f t="shared" si="542"/>
        <v>45708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2">
        <f t="shared" si="532"/>
        <v>45686</v>
      </c>
      <c r="B1025" s="113">
        <f t="shared" si="525"/>
        <v>1275.2317876899999</v>
      </c>
      <c r="C1025" s="113">
        <f t="shared" si="538"/>
        <v>1116.6936172799999</v>
      </c>
      <c r="D1025" s="114">
        <f t="shared" si="533"/>
        <v>7063.77</v>
      </c>
      <c r="E1025" s="115">
        <f t="shared" si="547"/>
        <v>7100.5</v>
      </c>
      <c r="F1025" s="116">
        <f t="shared" si="548"/>
        <v>45646</v>
      </c>
      <c r="G1025" s="117">
        <f t="shared" si="526"/>
        <v>5.1997729257888814E-3</v>
      </c>
      <c r="H1025" s="118">
        <f t="shared" si="539"/>
        <v>45708</v>
      </c>
      <c r="I1025" s="118">
        <f t="shared" si="527"/>
        <v>45708</v>
      </c>
      <c r="J1025" s="119">
        <f t="shared" si="534"/>
        <v>23</v>
      </c>
      <c r="K1025" s="119">
        <f t="shared" si="549"/>
        <v>7</v>
      </c>
      <c r="L1025" s="8">
        <f t="shared" si="535"/>
        <v>1.0015796800000001</v>
      </c>
      <c r="M1025" s="120">
        <f t="shared" si="550"/>
        <v>1.0038997599999999</v>
      </c>
      <c r="N1025" s="120">
        <f t="shared" si="544"/>
        <v>1.1362889594265908</v>
      </c>
      <c r="O1025" s="113">
        <f t="shared" si="546"/>
        <v>1.1380839300000001</v>
      </c>
      <c r="P1025" s="113">
        <f t="shared" si="528"/>
        <v>1270.89106055</v>
      </c>
      <c r="Q1025" s="11">
        <f t="shared" si="540"/>
        <v>0</v>
      </c>
      <c r="R1025" s="30">
        <f t="shared" si="536"/>
        <v>0</v>
      </c>
      <c r="S1025" s="8">
        <f t="shared" si="529"/>
        <v>0</v>
      </c>
      <c r="T1025" s="122">
        <f t="shared" si="537"/>
        <v>0.13059999999999999</v>
      </c>
      <c r="U1025" s="121">
        <f t="shared" si="545"/>
        <v>7</v>
      </c>
      <c r="V1025" s="121">
        <v>252</v>
      </c>
      <c r="W1025" s="120">
        <f t="shared" si="530"/>
        <v>1.0034154989999999</v>
      </c>
      <c r="X1025" s="113">
        <f t="shared" si="543"/>
        <v>4.3407271400000003</v>
      </c>
      <c r="Y1025" s="113">
        <f t="shared" si="531"/>
        <v>0</v>
      </c>
      <c r="Z1025" s="125" t="str">
        <f t="shared" si="541"/>
        <v>A+J=</v>
      </c>
      <c r="AA1025" s="118">
        <f t="shared" si="542"/>
        <v>45708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2">
        <f t="shared" si="532"/>
        <v>45687</v>
      </c>
      <c r="B1026" s="113">
        <f t="shared" si="525"/>
        <v>1276.1408193299999</v>
      </c>
      <c r="C1026" s="113">
        <f t="shared" si="538"/>
        <v>1116.6936172799999</v>
      </c>
      <c r="D1026" s="114">
        <f t="shared" si="533"/>
        <v>7063.77</v>
      </c>
      <c r="E1026" s="115">
        <f t="shared" si="547"/>
        <v>7100.5</v>
      </c>
      <c r="F1026" s="116">
        <f t="shared" si="548"/>
        <v>45646</v>
      </c>
      <c r="G1026" s="117">
        <f t="shared" si="526"/>
        <v>5.1997729257888814E-3</v>
      </c>
      <c r="H1026" s="118">
        <f t="shared" si="539"/>
        <v>45708</v>
      </c>
      <c r="I1026" s="118">
        <f t="shared" si="527"/>
        <v>45708</v>
      </c>
      <c r="J1026" s="119">
        <f t="shared" si="534"/>
        <v>23</v>
      </c>
      <c r="K1026" s="119">
        <f t="shared" si="549"/>
        <v>8</v>
      </c>
      <c r="L1026" s="8">
        <f t="shared" si="535"/>
        <v>1.00180555</v>
      </c>
      <c r="M1026" s="120">
        <f t="shared" si="550"/>
        <v>1.0038997599999999</v>
      </c>
      <c r="N1026" s="120">
        <f t="shared" si="544"/>
        <v>1.1362889594265908</v>
      </c>
      <c r="O1026" s="113">
        <f t="shared" si="546"/>
        <v>1.1383405799999999</v>
      </c>
      <c r="P1026" s="113">
        <f t="shared" si="528"/>
        <v>1271.1776599699999</v>
      </c>
      <c r="Q1026" s="11">
        <f t="shared" si="540"/>
        <v>0</v>
      </c>
      <c r="R1026" s="30">
        <f t="shared" si="536"/>
        <v>0</v>
      </c>
      <c r="S1026" s="8">
        <f t="shared" si="529"/>
        <v>0</v>
      </c>
      <c r="T1026" s="122">
        <f t="shared" si="537"/>
        <v>0.13059999999999999</v>
      </c>
      <c r="U1026" s="121">
        <f t="shared" si="545"/>
        <v>8</v>
      </c>
      <c r="V1026" s="121">
        <v>252</v>
      </c>
      <c r="W1026" s="120">
        <f t="shared" si="530"/>
        <v>1.003904379</v>
      </c>
      <c r="X1026" s="113">
        <f t="shared" si="543"/>
        <v>4.9631593599999997</v>
      </c>
      <c r="Y1026" s="113">
        <f t="shared" si="531"/>
        <v>0</v>
      </c>
      <c r="Z1026" s="125" t="str">
        <f t="shared" si="541"/>
        <v>A+J=</v>
      </c>
      <c r="AA1026" s="118">
        <f t="shared" si="542"/>
        <v>45708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2">
        <f t="shared" si="532"/>
        <v>45688</v>
      </c>
      <c r="B1027" s="113">
        <f t="shared" si="525"/>
        <v>1277.0505123100002</v>
      </c>
      <c r="C1027" s="113">
        <f t="shared" si="538"/>
        <v>1116.6936172799999</v>
      </c>
      <c r="D1027" s="114">
        <f t="shared" si="533"/>
        <v>7063.77</v>
      </c>
      <c r="E1027" s="115">
        <f t="shared" si="547"/>
        <v>7100.5</v>
      </c>
      <c r="F1027" s="116">
        <f t="shared" si="548"/>
        <v>45646</v>
      </c>
      <c r="G1027" s="117">
        <f t="shared" si="526"/>
        <v>5.1997729257888814E-3</v>
      </c>
      <c r="H1027" s="118">
        <f t="shared" si="539"/>
        <v>45708</v>
      </c>
      <c r="I1027" s="118">
        <f t="shared" si="527"/>
        <v>45708</v>
      </c>
      <c r="J1027" s="119">
        <f t="shared" si="534"/>
        <v>23</v>
      </c>
      <c r="K1027" s="119">
        <f t="shared" si="549"/>
        <v>9</v>
      </c>
      <c r="L1027" s="8">
        <f t="shared" si="535"/>
        <v>1.0020314800000001</v>
      </c>
      <c r="M1027" s="120">
        <f t="shared" si="550"/>
        <v>1.0038997599999999</v>
      </c>
      <c r="N1027" s="120">
        <f t="shared" si="544"/>
        <v>1.1362889594265908</v>
      </c>
      <c r="O1027" s="113">
        <f t="shared" si="546"/>
        <v>1.1385973</v>
      </c>
      <c r="P1027" s="113">
        <f t="shared" si="528"/>
        <v>1271.4643375600001</v>
      </c>
      <c r="Q1027" s="11">
        <f t="shared" si="540"/>
        <v>0</v>
      </c>
      <c r="R1027" s="30">
        <f t="shared" si="536"/>
        <v>0</v>
      </c>
      <c r="S1027" s="8">
        <f t="shared" si="529"/>
        <v>0</v>
      </c>
      <c r="T1027" s="122">
        <f t="shared" si="537"/>
        <v>0.13059999999999999</v>
      </c>
      <c r="U1027" s="121">
        <f t="shared" si="545"/>
        <v>9</v>
      </c>
      <c r="V1027" s="121">
        <v>252</v>
      </c>
      <c r="W1027" s="120">
        <f t="shared" si="530"/>
        <v>1.0043934969999999</v>
      </c>
      <c r="X1027" s="113">
        <f t="shared" si="543"/>
        <v>5.5861747499999996</v>
      </c>
      <c r="Y1027" s="113">
        <f t="shared" si="531"/>
        <v>0</v>
      </c>
      <c r="Z1027" s="125" t="str">
        <f t="shared" si="541"/>
        <v>A+J=</v>
      </c>
      <c r="AA1027" s="118">
        <f t="shared" si="542"/>
        <v>45708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2">
        <f t="shared" si="532"/>
        <v>45689</v>
      </c>
      <c r="B1028" s="113">
        <f t="shared" si="525"/>
        <v>1277.9608445099998</v>
      </c>
      <c r="C1028" s="113">
        <f t="shared" si="538"/>
        <v>1116.6936172799999</v>
      </c>
      <c r="D1028" s="114">
        <f t="shared" si="533"/>
        <v>7063.77</v>
      </c>
      <c r="E1028" s="115">
        <f t="shared" si="547"/>
        <v>7100.5</v>
      </c>
      <c r="F1028" s="116">
        <f t="shared" si="548"/>
        <v>45646</v>
      </c>
      <c r="G1028" s="117">
        <f t="shared" si="526"/>
        <v>5.1997729257888814E-3</v>
      </c>
      <c r="H1028" s="118">
        <f t="shared" si="539"/>
        <v>45708</v>
      </c>
      <c r="I1028" s="118">
        <f t="shared" si="527"/>
        <v>45708</v>
      </c>
      <c r="J1028" s="119">
        <f t="shared" si="534"/>
        <v>23</v>
      </c>
      <c r="K1028" s="119">
        <f t="shared" si="549"/>
        <v>10</v>
      </c>
      <c r="L1028" s="8">
        <f t="shared" si="535"/>
        <v>1.0022574500000001</v>
      </c>
      <c r="M1028" s="120">
        <f t="shared" si="550"/>
        <v>1.0038997599999999</v>
      </c>
      <c r="N1028" s="120">
        <f t="shared" si="544"/>
        <v>1.1362889594265908</v>
      </c>
      <c r="O1028" s="113">
        <f t="shared" si="546"/>
        <v>1.1388540700000001</v>
      </c>
      <c r="P1028" s="113">
        <f t="shared" si="528"/>
        <v>1271.7510709799999</v>
      </c>
      <c r="Q1028" s="11">
        <f t="shared" si="540"/>
        <v>0</v>
      </c>
      <c r="R1028" s="30">
        <f t="shared" si="536"/>
        <v>0</v>
      </c>
      <c r="S1028" s="8">
        <f t="shared" si="529"/>
        <v>0</v>
      </c>
      <c r="T1028" s="122">
        <f t="shared" si="537"/>
        <v>0.13059999999999999</v>
      </c>
      <c r="U1028" s="121">
        <f t="shared" si="545"/>
        <v>10</v>
      </c>
      <c r="V1028" s="121">
        <v>252</v>
      </c>
      <c r="W1028" s="120">
        <f t="shared" si="530"/>
        <v>1.004882853</v>
      </c>
      <c r="X1028" s="113">
        <f t="shared" si="543"/>
        <v>6.2097735299999997</v>
      </c>
      <c r="Y1028" s="113">
        <f t="shared" si="531"/>
        <v>0</v>
      </c>
      <c r="Z1028" s="125" t="str">
        <f t="shared" si="541"/>
        <v>A+J=</v>
      </c>
      <c r="AA1028" s="118">
        <f t="shared" si="542"/>
        <v>45708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2">
        <f t="shared" si="532"/>
        <v>45690</v>
      </c>
      <c r="B1029" s="113">
        <f t="shared" si="525"/>
        <v>1277.9608445099998</v>
      </c>
      <c r="C1029" s="113">
        <f t="shared" si="538"/>
        <v>1116.6936172799999</v>
      </c>
      <c r="D1029" s="114">
        <f t="shared" si="533"/>
        <v>7063.77</v>
      </c>
      <c r="E1029" s="115">
        <f t="shared" si="547"/>
        <v>7100.5</v>
      </c>
      <c r="F1029" s="116">
        <f t="shared" si="548"/>
        <v>45646</v>
      </c>
      <c r="G1029" s="117">
        <f t="shared" si="526"/>
        <v>5.1997729257888814E-3</v>
      </c>
      <c r="H1029" s="118">
        <f t="shared" si="539"/>
        <v>45708</v>
      </c>
      <c r="I1029" s="118">
        <f t="shared" si="527"/>
        <v>45708</v>
      </c>
      <c r="J1029" s="119">
        <f t="shared" si="534"/>
        <v>23</v>
      </c>
      <c r="K1029" s="119">
        <f t="shared" si="549"/>
        <v>10</v>
      </c>
      <c r="L1029" s="8">
        <f t="shared" si="535"/>
        <v>1.0022574500000001</v>
      </c>
      <c r="M1029" s="120">
        <f t="shared" si="550"/>
        <v>1.0038997599999999</v>
      </c>
      <c r="N1029" s="120">
        <f t="shared" si="544"/>
        <v>1.1362889594265908</v>
      </c>
      <c r="O1029" s="113">
        <f t="shared" si="546"/>
        <v>1.1388540700000001</v>
      </c>
      <c r="P1029" s="113">
        <f t="shared" si="528"/>
        <v>1271.7510709799999</v>
      </c>
      <c r="Q1029" s="11">
        <f t="shared" si="540"/>
        <v>0</v>
      </c>
      <c r="R1029" s="30">
        <f t="shared" si="536"/>
        <v>0</v>
      </c>
      <c r="S1029" s="8">
        <f t="shared" si="529"/>
        <v>0</v>
      </c>
      <c r="T1029" s="122">
        <f t="shared" si="537"/>
        <v>0.13059999999999999</v>
      </c>
      <c r="U1029" s="121">
        <f t="shared" si="545"/>
        <v>10</v>
      </c>
      <c r="V1029" s="121">
        <v>252</v>
      </c>
      <c r="W1029" s="120">
        <f t="shared" si="530"/>
        <v>1.004882853</v>
      </c>
      <c r="X1029" s="113">
        <f t="shared" si="543"/>
        <v>6.2097735299999997</v>
      </c>
      <c r="Y1029" s="113">
        <f t="shared" si="531"/>
        <v>0</v>
      </c>
      <c r="Z1029" s="125" t="str">
        <f t="shared" si="541"/>
        <v>A+J=</v>
      </c>
      <c r="AA1029" s="118">
        <f t="shared" si="542"/>
        <v>45708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2">
        <f t="shared" si="532"/>
        <v>45691</v>
      </c>
      <c r="B1030" s="113">
        <f t="shared" si="525"/>
        <v>1277.9608445099998</v>
      </c>
      <c r="C1030" s="113">
        <f t="shared" si="538"/>
        <v>1116.6936172799999</v>
      </c>
      <c r="D1030" s="114">
        <f t="shared" si="533"/>
        <v>7063.77</v>
      </c>
      <c r="E1030" s="115">
        <f t="shared" si="547"/>
        <v>7100.5</v>
      </c>
      <c r="F1030" s="116">
        <f t="shared" si="548"/>
        <v>45646</v>
      </c>
      <c r="G1030" s="117">
        <f t="shared" si="526"/>
        <v>5.1997729257888814E-3</v>
      </c>
      <c r="H1030" s="118">
        <f t="shared" si="539"/>
        <v>45708</v>
      </c>
      <c r="I1030" s="118">
        <f t="shared" si="527"/>
        <v>45708</v>
      </c>
      <c r="J1030" s="119">
        <f t="shared" si="534"/>
        <v>23</v>
      </c>
      <c r="K1030" s="119">
        <f t="shared" si="549"/>
        <v>10</v>
      </c>
      <c r="L1030" s="8">
        <f t="shared" si="535"/>
        <v>1.0022574500000001</v>
      </c>
      <c r="M1030" s="120">
        <f t="shared" si="550"/>
        <v>1.0038997599999999</v>
      </c>
      <c r="N1030" s="120">
        <f t="shared" si="544"/>
        <v>1.1362889594265908</v>
      </c>
      <c r="O1030" s="113">
        <f t="shared" si="546"/>
        <v>1.1388540700000001</v>
      </c>
      <c r="P1030" s="113">
        <f t="shared" si="528"/>
        <v>1271.7510709799999</v>
      </c>
      <c r="Q1030" s="11">
        <f t="shared" si="540"/>
        <v>0</v>
      </c>
      <c r="R1030" s="30">
        <f t="shared" si="536"/>
        <v>0</v>
      </c>
      <c r="S1030" s="8">
        <f t="shared" si="529"/>
        <v>0</v>
      </c>
      <c r="T1030" s="122">
        <f t="shared" si="537"/>
        <v>0.13059999999999999</v>
      </c>
      <c r="U1030" s="121">
        <f t="shared" si="545"/>
        <v>10</v>
      </c>
      <c r="V1030" s="121">
        <v>252</v>
      </c>
      <c r="W1030" s="120">
        <f t="shared" si="530"/>
        <v>1.004882853</v>
      </c>
      <c r="X1030" s="113">
        <f t="shared" si="543"/>
        <v>6.2097735299999997</v>
      </c>
      <c r="Y1030" s="113">
        <f t="shared" si="531"/>
        <v>0</v>
      </c>
      <c r="Z1030" s="125" t="str">
        <f t="shared" si="541"/>
        <v>A+J=</v>
      </c>
      <c r="AA1030" s="118">
        <f t="shared" si="542"/>
        <v>45708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2">
        <f t="shared" si="532"/>
        <v>45692</v>
      </c>
      <c r="B1031" s="113">
        <f t="shared" si="525"/>
        <v>1278.87183994</v>
      </c>
      <c r="C1031" s="113">
        <f t="shared" si="538"/>
        <v>1116.6936172799999</v>
      </c>
      <c r="D1031" s="114">
        <f t="shared" si="533"/>
        <v>7063.77</v>
      </c>
      <c r="E1031" s="115">
        <f t="shared" si="547"/>
        <v>7100.5</v>
      </c>
      <c r="F1031" s="116">
        <f t="shared" si="548"/>
        <v>45646</v>
      </c>
      <c r="G1031" s="117">
        <f t="shared" si="526"/>
        <v>5.1997729257888814E-3</v>
      </c>
      <c r="H1031" s="118">
        <f t="shared" si="539"/>
        <v>45708</v>
      </c>
      <c r="I1031" s="118">
        <f t="shared" si="527"/>
        <v>45708</v>
      </c>
      <c r="J1031" s="119">
        <f t="shared" si="534"/>
        <v>23</v>
      </c>
      <c r="K1031" s="119">
        <f t="shared" si="549"/>
        <v>11</v>
      </c>
      <c r="L1031" s="8">
        <f t="shared" si="535"/>
        <v>1.00248348</v>
      </c>
      <c r="M1031" s="120">
        <f t="shared" si="550"/>
        <v>1.0038997599999999</v>
      </c>
      <c r="N1031" s="120">
        <f t="shared" si="544"/>
        <v>1.1362889594265908</v>
      </c>
      <c r="O1031" s="113">
        <f t="shared" si="546"/>
        <v>1.1391109100000001</v>
      </c>
      <c r="P1031" s="113">
        <f t="shared" si="528"/>
        <v>1272.03788257</v>
      </c>
      <c r="Q1031" s="11">
        <f t="shared" si="540"/>
        <v>0</v>
      </c>
      <c r="R1031" s="30">
        <f t="shared" si="536"/>
        <v>0</v>
      </c>
      <c r="S1031" s="8">
        <f t="shared" si="529"/>
        <v>0</v>
      </c>
      <c r="T1031" s="122">
        <f t="shared" si="537"/>
        <v>0.13059999999999999</v>
      </c>
      <c r="U1031" s="121">
        <f t="shared" si="545"/>
        <v>11</v>
      </c>
      <c r="V1031" s="121">
        <v>252</v>
      </c>
      <c r="W1031" s="120">
        <f t="shared" si="530"/>
        <v>1.0053724479999999</v>
      </c>
      <c r="X1031" s="113">
        <f t="shared" si="543"/>
        <v>6.8339573700000003</v>
      </c>
      <c r="Y1031" s="113">
        <f t="shared" si="531"/>
        <v>0</v>
      </c>
      <c r="Z1031" s="125" t="str">
        <f t="shared" si="541"/>
        <v>A+J=</v>
      </c>
      <c r="AA1031" s="118">
        <f t="shared" si="542"/>
        <v>45708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2">
        <f t="shared" si="532"/>
        <v>45693</v>
      </c>
      <c r="B1032" s="113">
        <f t="shared" si="525"/>
        <v>1279.78347519</v>
      </c>
      <c r="C1032" s="113">
        <f t="shared" si="538"/>
        <v>1116.6936172799999</v>
      </c>
      <c r="D1032" s="114">
        <f t="shared" si="533"/>
        <v>7063.77</v>
      </c>
      <c r="E1032" s="115">
        <f t="shared" si="547"/>
        <v>7100.5</v>
      </c>
      <c r="F1032" s="116">
        <f t="shared" si="548"/>
        <v>45646</v>
      </c>
      <c r="G1032" s="117">
        <f t="shared" si="526"/>
        <v>5.1997729257888814E-3</v>
      </c>
      <c r="H1032" s="118">
        <f t="shared" si="539"/>
        <v>45708</v>
      </c>
      <c r="I1032" s="118">
        <f t="shared" si="527"/>
        <v>45708</v>
      </c>
      <c r="J1032" s="119">
        <f t="shared" si="534"/>
        <v>23</v>
      </c>
      <c r="K1032" s="119">
        <f t="shared" si="549"/>
        <v>12</v>
      </c>
      <c r="L1032" s="8">
        <f t="shared" si="535"/>
        <v>1.00270956</v>
      </c>
      <c r="M1032" s="120">
        <f t="shared" si="550"/>
        <v>1.0038997599999999</v>
      </c>
      <c r="N1032" s="120">
        <f t="shared" si="544"/>
        <v>1.1362889594265908</v>
      </c>
      <c r="O1032" s="113">
        <f t="shared" si="546"/>
        <v>1.1393678</v>
      </c>
      <c r="P1032" s="113">
        <f t="shared" si="528"/>
        <v>1272.3247499900001</v>
      </c>
      <c r="Q1032" s="11">
        <f t="shared" si="540"/>
        <v>0</v>
      </c>
      <c r="R1032" s="30">
        <f t="shared" si="536"/>
        <v>0</v>
      </c>
      <c r="S1032" s="8">
        <f t="shared" si="529"/>
        <v>0</v>
      </c>
      <c r="T1032" s="122">
        <f t="shared" si="537"/>
        <v>0.13059999999999999</v>
      </c>
      <c r="U1032" s="121">
        <f t="shared" si="545"/>
        <v>12</v>
      </c>
      <c r="V1032" s="121">
        <v>252</v>
      </c>
      <c r="W1032" s="120">
        <f t="shared" si="530"/>
        <v>1.005862281</v>
      </c>
      <c r="X1032" s="113">
        <f t="shared" si="543"/>
        <v>7.4587251999999999</v>
      </c>
      <c r="Y1032" s="113">
        <f t="shared" si="531"/>
        <v>0</v>
      </c>
      <c r="Z1032" s="125" t="str">
        <f t="shared" si="541"/>
        <v>A+J=</v>
      </c>
      <c r="AA1032" s="118">
        <f t="shared" si="542"/>
        <v>45708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2">
        <f t="shared" si="532"/>
        <v>45694</v>
      </c>
      <c r="B1033" s="113">
        <f t="shared" si="525"/>
        <v>1280.6957518300001</v>
      </c>
      <c r="C1033" s="113">
        <f t="shared" si="538"/>
        <v>1116.6936172799999</v>
      </c>
      <c r="D1033" s="114">
        <f t="shared" si="533"/>
        <v>7063.77</v>
      </c>
      <c r="E1033" s="115">
        <f t="shared" si="547"/>
        <v>7100.5</v>
      </c>
      <c r="F1033" s="116">
        <f t="shared" si="548"/>
        <v>45646</v>
      </c>
      <c r="G1033" s="117">
        <f t="shared" si="526"/>
        <v>5.1997729257888814E-3</v>
      </c>
      <c r="H1033" s="118">
        <f t="shared" si="539"/>
        <v>45708</v>
      </c>
      <c r="I1033" s="118">
        <f t="shared" si="527"/>
        <v>45708</v>
      </c>
      <c r="J1033" s="119">
        <f t="shared" si="534"/>
        <v>23</v>
      </c>
      <c r="K1033" s="119">
        <f t="shared" si="549"/>
        <v>13</v>
      </c>
      <c r="L1033" s="8">
        <f t="shared" si="535"/>
        <v>1.00293568</v>
      </c>
      <c r="M1033" s="120">
        <f t="shared" si="550"/>
        <v>1.0038997599999999</v>
      </c>
      <c r="N1033" s="120">
        <f t="shared" si="544"/>
        <v>1.1362889594265908</v>
      </c>
      <c r="O1033" s="113">
        <f t="shared" si="546"/>
        <v>1.1396247399999999</v>
      </c>
      <c r="P1033" s="113">
        <f t="shared" si="528"/>
        <v>1272.61167325</v>
      </c>
      <c r="Q1033" s="11">
        <f t="shared" si="540"/>
        <v>0</v>
      </c>
      <c r="R1033" s="30">
        <f t="shared" si="536"/>
        <v>0</v>
      </c>
      <c r="S1033" s="8">
        <f t="shared" si="529"/>
        <v>0</v>
      </c>
      <c r="T1033" s="122">
        <f t="shared" si="537"/>
        <v>0.13059999999999999</v>
      </c>
      <c r="U1033" s="121">
        <f t="shared" si="545"/>
        <v>13</v>
      </c>
      <c r="V1033" s="121">
        <v>252</v>
      </c>
      <c r="W1033" s="120">
        <f t="shared" si="530"/>
        <v>1.006352353</v>
      </c>
      <c r="X1033" s="113">
        <f t="shared" si="543"/>
        <v>8.0840785799999999</v>
      </c>
      <c r="Y1033" s="113">
        <f t="shared" si="531"/>
        <v>0</v>
      </c>
      <c r="Z1033" s="125" t="str">
        <f t="shared" si="541"/>
        <v>A+J=</v>
      </c>
      <c r="AA1033" s="118">
        <f t="shared" si="542"/>
        <v>45708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2">
        <f t="shared" si="532"/>
        <v>45695</v>
      </c>
      <c r="B1034" s="113">
        <f t="shared" ref="B1034:B1097" si="551">(P1034+X1034)</f>
        <v>1281.6086813700001</v>
      </c>
      <c r="C1034" s="113">
        <f t="shared" si="538"/>
        <v>1116.6936172799999</v>
      </c>
      <c r="D1034" s="114">
        <f t="shared" si="533"/>
        <v>7063.77</v>
      </c>
      <c r="E1034" s="115">
        <f t="shared" si="547"/>
        <v>7100.5</v>
      </c>
      <c r="F1034" s="116">
        <f t="shared" si="548"/>
        <v>45646</v>
      </c>
      <c r="G1034" s="117">
        <f t="shared" ref="G1034:G1097" si="552">(E1034/D1034)-1</f>
        <v>5.1997729257888814E-3</v>
      </c>
      <c r="H1034" s="118">
        <f t="shared" si="539"/>
        <v>45708</v>
      </c>
      <c r="I1034" s="118">
        <f t="shared" ref="I1034:I1097" si="553">IF(A1034&gt;I1033,H1034,I1033)</f>
        <v>45708</v>
      </c>
      <c r="J1034" s="119">
        <f t="shared" si="534"/>
        <v>23</v>
      </c>
      <c r="K1034" s="119">
        <f t="shared" si="549"/>
        <v>14</v>
      </c>
      <c r="L1034" s="8">
        <f t="shared" si="535"/>
        <v>1.0031618600000001</v>
      </c>
      <c r="M1034" s="120">
        <f t="shared" si="550"/>
        <v>1.0038997599999999</v>
      </c>
      <c r="N1034" s="120">
        <f t="shared" si="544"/>
        <v>1.1362889594265908</v>
      </c>
      <c r="O1034" s="113">
        <f t="shared" si="546"/>
        <v>1.1398817400000001</v>
      </c>
      <c r="P1034" s="113">
        <f t="shared" ref="P1034:P1097" si="554">TRUNC(C1034*O1034,8)</f>
        <v>1272.89866351</v>
      </c>
      <c r="Q1034" s="11">
        <f t="shared" si="540"/>
        <v>0</v>
      </c>
      <c r="R1034" s="30">
        <f t="shared" si="536"/>
        <v>0</v>
      </c>
      <c r="S1034" s="8">
        <f t="shared" ref="S1034:S1097" si="555">IF(R1034&gt;0,TRUNC(R1034*P1034,8),0)</f>
        <v>0</v>
      </c>
      <c r="T1034" s="122">
        <f t="shared" si="537"/>
        <v>0.13059999999999999</v>
      </c>
      <c r="U1034" s="121">
        <f t="shared" si="545"/>
        <v>14</v>
      </c>
      <c r="V1034" s="121">
        <v>252</v>
      </c>
      <c r="W1034" s="120">
        <f t="shared" ref="W1034:W1097" si="556">ROUND((1+T1034)^TRUNC((U1034/V1034),9),9)</f>
        <v>1.0068426640000001</v>
      </c>
      <c r="X1034" s="113">
        <f t="shared" si="543"/>
        <v>8.7100178600000007</v>
      </c>
      <c r="Y1034" s="113">
        <f t="shared" ref="Y1034:Y1097" si="557">IF(Q1034&gt;0,S1034+X1034,0)</f>
        <v>0</v>
      </c>
      <c r="Z1034" s="125" t="str">
        <f t="shared" si="541"/>
        <v>A+J=</v>
      </c>
      <c r="AA1034" s="118">
        <f t="shared" si="542"/>
        <v>45708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2">
        <f t="shared" ref="A1035:A1098" si="558">(A1034+1)</f>
        <v>45696</v>
      </c>
      <c r="B1035" s="113">
        <f t="shared" si="551"/>
        <v>1282.5222628399999</v>
      </c>
      <c r="C1035" s="113">
        <f t="shared" si="538"/>
        <v>1116.6936172799999</v>
      </c>
      <c r="D1035" s="114">
        <f t="shared" ref="D1035:D1098" si="559">IF(E1035=E1034,D1034,E1034)</f>
        <v>7063.77</v>
      </c>
      <c r="E1035" s="115">
        <f t="shared" si="547"/>
        <v>7100.5</v>
      </c>
      <c r="F1035" s="116">
        <f t="shared" si="548"/>
        <v>45646</v>
      </c>
      <c r="G1035" s="117">
        <f t="shared" si="552"/>
        <v>5.1997729257888814E-3</v>
      </c>
      <c r="H1035" s="118">
        <f t="shared" si="539"/>
        <v>45708</v>
      </c>
      <c r="I1035" s="118">
        <f t="shared" si="553"/>
        <v>45708</v>
      </c>
      <c r="J1035" s="119">
        <f t="shared" ref="J1035:J1098" si="560">IF(I1035=I1034,J1034,NETWORKDAYS(I1034,I1035,$AD$176:$AD$502)-1)</f>
        <v>23</v>
      </c>
      <c r="K1035" s="119">
        <f t="shared" si="549"/>
        <v>15</v>
      </c>
      <c r="L1035" s="8">
        <f t="shared" ref="L1035:L1098" si="561">IF(E1035&lt;D1035,1,TRUNC((E1035/D1035)^TRUNC((K1035/J1035),9),8))</f>
        <v>1.0033880900000001</v>
      </c>
      <c r="M1035" s="120">
        <f t="shared" si="550"/>
        <v>1.0038997599999999</v>
      </c>
      <c r="N1035" s="120">
        <f t="shared" si="544"/>
        <v>1.1362889594265908</v>
      </c>
      <c r="O1035" s="113">
        <f t="shared" si="546"/>
        <v>1.1401387999999999</v>
      </c>
      <c r="P1035" s="113">
        <f t="shared" si="554"/>
        <v>1273.18572077</v>
      </c>
      <c r="Q1035" s="11">
        <f t="shared" si="540"/>
        <v>0</v>
      </c>
      <c r="R1035" s="30">
        <f t="shared" ref="R1035:R1098" si="562">IF(Q1035&gt;0,VLOOKUP($A1035,$AD$10:$AI$170,6),0)</f>
        <v>0</v>
      </c>
      <c r="S1035" s="8">
        <f t="shared" si="555"/>
        <v>0</v>
      </c>
      <c r="T1035" s="122">
        <f t="shared" ref="T1035:T1098" si="563">(T1034)</f>
        <v>0.13059999999999999</v>
      </c>
      <c r="U1035" s="121">
        <f t="shared" si="545"/>
        <v>15</v>
      </c>
      <c r="V1035" s="121">
        <v>252</v>
      </c>
      <c r="W1035" s="120">
        <f t="shared" si="556"/>
        <v>1.0073332129999999</v>
      </c>
      <c r="X1035" s="113">
        <f t="shared" si="543"/>
        <v>9.3365420700000001</v>
      </c>
      <c r="Y1035" s="113">
        <f t="shared" si="557"/>
        <v>0</v>
      </c>
      <c r="Z1035" s="125" t="str">
        <f t="shared" si="541"/>
        <v>A+J=</v>
      </c>
      <c r="AA1035" s="118">
        <f t="shared" si="542"/>
        <v>45708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2">
        <f t="shared" si="558"/>
        <v>45697</v>
      </c>
      <c r="B1036" s="113">
        <f t="shared" si="551"/>
        <v>1282.5222628399999</v>
      </c>
      <c r="C1036" s="113">
        <f t="shared" ref="C1036:C1099" si="564">TRUNC(IF(Q1035&gt;0,VLOOKUP(A1035,$AD$12:$AE$170,2),C1035),8)</f>
        <v>1116.6936172799999</v>
      </c>
      <c r="D1036" s="114">
        <f t="shared" si="559"/>
        <v>7063.77</v>
      </c>
      <c r="E1036" s="115">
        <f t="shared" si="547"/>
        <v>7100.5</v>
      </c>
      <c r="F1036" s="116">
        <f t="shared" si="548"/>
        <v>45646</v>
      </c>
      <c r="G1036" s="117">
        <f t="shared" si="552"/>
        <v>5.1997729257888814E-3</v>
      </c>
      <c r="H1036" s="118">
        <f t="shared" ref="H1036:H1099" si="565">IF(DAY(A1036)=H$9,VLOOKUP(A1036,AH$118:AN$450,4),H1035)</f>
        <v>45708</v>
      </c>
      <c r="I1036" s="118">
        <f t="shared" si="553"/>
        <v>45708</v>
      </c>
      <c r="J1036" s="119">
        <f t="shared" si="560"/>
        <v>23</v>
      </c>
      <c r="K1036" s="119">
        <f t="shared" si="549"/>
        <v>15</v>
      </c>
      <c r="L1036" s="8">
        <f t="shared" si="561"/>
        <v>1.0033880900000001</v>
      </c>
      <c r="M1036" s="120">
        <f t="shared" si="550"/>
        <v>1.0038997599999999</v>
      </c>
      <c r="N1036" s="120">
        <f t="shared" si="544"/>
        <v>1.1362889594265908</v>
      </c>
      <c r="O1036" s="113">
        <f t="shared" si="546"/>
        <v>1.1401387999999999</v>
      </c>
      <c r="P1036" s="113">
        <f t="shared" si="554"/>
        <v>1273.18572077</v>
      </c>
      <c r="Q1036" s="11">
        <f t="shared" ref="Q1036:Q1099" si="566">IF(VLOOKUP(A1036,AD$10:AK$170,8)=VLOOKUP(A1035,AD$10:AK$170,8),0,VLOOKUP(A1036,AD$10:AK$170,8))</f>
        <v>0</v>
      </c>
      <c r="R1036" s="30">
        <f t="shared" si="562"/>
        <v>0</v>
      </c>
      <c r="S1036" s="8">
        <f t="shared" si="555"/>
        <v>0</v>
      </c>
      <c r="T1036" s="122">
        <f t="shared" si="563"/>
        <v>0.13059999999999999</v>
      </c>
      <c r="U1036" s="121">
        <f t="shared" si="545"/>
        <v>15</v>
      </c>
      <c r="V1036" s="121">
        <v>252</v>
      </c>
      <c r="W1036" s="120">
        <f t="shared" si="556"/>
        <v>1.0073332129999999</v>
      </c>
      <c r="X1036" s="113">
        <f t="shared" si="543"/>
        <v>9.3365420700000001</v>
      </c>
      <c r="Y1036" s="113">
        <f t="shared" si="557"/>
        <v>0</v>
      </c>
      <c r="Z1036" s="125" t="str">
        <f t="shared" ref="Z1036:Z1099" si="567">IF($Q1035&gt;0,VLOOKUP($A1035,$AD$10:$AM$170,9),Z1035)</f>
        <v>A+J=</v>
      </c>
      <c r="AA1036" s="118">
        <f t="shared" ref="AA1036:AA1099" si="568">IF($Q1035&gt;0,VLOOKUP($A1035,$AD$10:$AM$170,10),AA1035)</f>
        <v>45708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2">
        <f t="shared" si="558"/>
        <v>45698</v>
      </c>
      <c r="B1037" s="113">
        <f t="shared" si="551"/>
        <v>1282.5222628399999</v>
      </c>
      <c r="C1037" s="113">
        <f t="shared" si="564"/>
        <v>1116.6936172799999</v>
      </c>
      <c r="D1037" s="114">
        <f t="shared" si="559"/>
        <v>7063.77</v>
      </c>
      <c r="E1037" s="115">
        <f t="shared" si="547"/>
        <v>7100.5</v>
      </c>
      <c r="F1037" s="116">
        <f t="shared" si="548"/>
        <v>45646</v>
      </c>
      <c r="G1037" s="117">
        <f t="shared" si="552"/>
        <v>5.1997729257888814E-3</v>
      </c>
      <c r="H1037" s="118">
        <f t="shared" si="565"/>
        <v>45708</v>
      </c>
      <c r="I1037" s="118">
        <f t="shared" si="553"/>
        <v>45708</v>
      </c>
      <c r="J1037" s="119">
        <f t="shared" si="560"/>
        <v>23</v>
      </c>
      <c r="K1037" s="119">
        <f t="shared" si="549"/>
        <v>15</v>
      </c>
      <c r="L1037" s="8">
        <f t="shared" si="561"/>
        <v>1.0033880900000001</v>
      </c>
      <c r="M1037" s="120">
        <f t="shared" si="550"/>
        <v>1.0038997599999999</v>
      </c>
      <c r="N1037" s="120">
        <f t="shared" si="544"/>
        <v>1.1362889594265908</v>
      </c>
      <c r="O1037" s="113">
        <f t="shared" si="546"/>
        <v>1.1401387999999999</v>
      </c>
      <c r="P1037" s="113">
        <f t="shared" si="554"/>
        <v>1273.18572077</v>
      </c>
      <c r="Q1037" s="11">
        <f t="shared" si="566"/>
        <v>0</v>
      </c>
      <c r="R1037" s="30">
        <f t="shared" si="562"/>
        <v>0</v>
      </c>
      <c r="S1037" s="8">
        <f t="shared" si="555"/>
        <v>0</v>
      </c>
      <c r="T1037" s="122">
        <f t="shared" si="563"/>
        <v>0.13059999999999999</v>
      </c>
      <c r="U1037" s="121">
        <f t="shared" si="545"/>
        <v>15</v>
      </c>
      <c r="V1037" s="121">
        <v>252</v>
      </c>
      <c r="W1037" s="120">
        <f t="shared" si="556"/>
        <v>1.0073332129999999</v>
      </c>
      <c r="X1037" s="113">
        <f t="shared" si="543"/>
        <v>9.3365420700000001</v>
      </c>
      <c r="Y1037" s="113">
        <f t="shared" si="557"/>
        <v>0</v>
      </c>
      <c r="Z1037" s="125" t="str">
        <f t="shared" si="567"/>
        <v>A+J=</v>
      </c>
      <c r="AA1037" s="118">
        <f t="shared" si="568"/>
        <v>45708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2">
        <f t="shared" si="558"/>
        <v>45699</v>
      </c>
      <c r="B1038" s="113">
        <f t="shared" si="551"/>
        <v>1283.4364991099999</v>
      </c>
      <c r="C1038" s="113">
        <f t="shared" si="564"/>
        <v>1116.6936172799999</v>
      </c>
      <c r="D1038" s="114">
        <f t="shared" si="559"/>
        <v>7063.77</v>
      </c>
      <c r="E1038" s="115">
        <f t="shared" si="547"/>
        <v>7100.5</v>
      </c>
      <c r="F1038" s="116">
        <f t="shared" si="548"/>
        <v>45646</v>
      </c>
      <c r="G1038" s="117">
        <f t="shared" si="552"/>
        <v>5.1997729257888814E-3</v>
      </c>
      <c r="H1038" s="118">
        <f t="shared" si="565"/>
        <v>45708</v>
      </c>
      <c r="I1038" s="118">
        <f t="shared" si="553"/>
        <v>45708</v>
      </c>
      <c r="J1038" s="119">
        <f t="shared" si="560"/>
        <v>23</v>
      </c>
      <c r="K1038" s="119">
        <f t="shared" si="549"/>
        <v>16</v>
      </c>
      <c r="L1038" s="8">
        <f t="shared" si="561"/>
        <v>1.00361437</v>
      </c>
      <c r="M1038" s="120">
        <f t="shared" si="550"/>
        <v>1.0038997599999999</v>
      </c>
      <c r="N1038" s="120">
        <f t="shared" si="544"/>
        <v>1.1362889594265908</v>
      </c>
      <c r="O1038" s="113">
        <f t="shared" si="546"/>
        <v>1.14039592</v>
      </c>
      <c r="P1038" s="113">
        <f t="shared" si="554"/>
        <v>1273.4728450299999</v>
      </c>
      <c r="Q1038" s="11">
        <f t="shared" si="566"/>
        <v>0</v>
      </c>
      <c r="R1038" s="30">
        <f t="shared" si="562"/>
        <v>0</v>
      </c>
      <c r="S1038" s="8">
        <f t="shared" si="555"/>
        <v>0</v>
      </c>
      <c r="T1038" s="122">
        <f t="shared" si="563"/>
        <v>0.13059999999999999</v>
      </c>
      <c r="U1038" s="121">
        <f t="shared" si="545"/>
        <v>16</v>
      </c>
      <c r="V1038" s="121">
        <v>252</v>
      </c>
      <c r="W1038" s="120">
        <f t="shared" si="556"/>
        <v>1.007824002</v>
      </c>
      <c r="X1038" s="113">
        <f t="shared" si="543"/>
        <v>9.9636540799999995</v>
      </c>
      <c r="Y1038" s="113">
        <f t="shared" si="557"/>
        <v>0</v>
      </c>
      <c r="Z1038" s="125" t="str">
        <f t="shared" si="567"/>
        <v>A+J=</v>
      </c>
      <c r="AA1038" s="118">
        <f t="shared" si="568"/>
        <v>45708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2">
        <f t="shared" si="558"/>
        <v>45700</v>
      </c>
      <c r="B1039" s="113">
        <f t="shared" si="551"/>
        <v>1284.35138921</v>
      </c>
      <c r="C1039" s="113">
        <f t="shared" si="564"/>
        <v>1116.6936172799999</v>
      </c>
      <c r="D1039" s="114">
        <f t="shared" si="559"/>
        <v>7063.77</v>
      </c>
      <c r="E1039" s="115">
        <f t="shared" si="547"/>
        <v>7100.5</v>
      </c>
      <c r="F1039" s="116">
        <f t="shared" si="548"/>
        <v>45646</v>
      </c>
      <c r="G1039" s="117">
        <f t="shared" si="552"/>
        <v>5.1997729257888814E-3</v>
      </c>
      <c r="H1039" s="118">
        <f t="shared" si="565"/>
        <v>45708</v>
      </c>
      <c r="I1039" s="118">
        <f t="shared" si="553"/>
        <v>45708</v>
      </c>
      <c r="J1039" s="119">
        <f t="shared" si="560"/>
        <v>23</v>
      </c>
      <c r="K1039" s="119">
        <f t="shared" si="549"/>
        <v>17</v>
      </c>
      <c r="L1039" s="8">
        <f t="shared" si="561"/>
        <v>1.0038407</v>
      </c>
      <c r="M1039" s="120">
        <f t="shared" si="550"/>
        <v>1.0038997599999999</v>
      </c>
      <c r="N1039" s="120">
        <f t="shared" si="544"/>
        <v>1.1362889594265908</v>
      </c>
      <c r="O1039" s="113">
        <f t="shared" si="546"/>
        <v>1.1406531</v>
      </c>
      <c r="P1039" s="113">
        <f t="shared" si="554"/>
        <v>1273.7600362999999</v>
      </c>
      <c r="Q1039" s="11">
        <f t="shared" si="566"/>
        <v>0</v>
      </c>
      <c r="R1039" s="30">
        <f t="shared" si="562"/>
        <v>0</v>
      </c>
      <c r="S1039" s="8">
        <f t="shared" si="555"/>
        <v>0</v>
      </c>
      <c r="T1039" s="122">
        <f t="shared" si="563"/>
        <v>0.13059999999999999</v>
      </c>
      <c r="U1039" s="121">
        <f t="shared" si="545"/>
        <v>17</v>
      </c>
      <c r="V1039" s="121">
        <v>252</v>
      </c>
      <c r="W1039" s="120">
        <f t="shared" si="556"/>
        <v>1.0083150299999999</v>
      </c>
      <c r="X1039" s="113">
        <f t="shared" si="543"/>
        <v>10.591352909999999</v>
      </c>
      <c r="Y1039" s="113">
        <f t="shared" si="557"/>
        <v>0</v>
      </c>
      <c r="Z1039" s="125" t="str">
        <f t="shared" si="567"/>
        <v>A+J=</v>
      </c>
      <c r="AA1039" s="118">
        <f t="shared" si="568"/>
        <v>45708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2">
        <f t="shared" si="558"/>
        <v>45701</v>
      </c>
      <c r="B1040" s="113">
        <f t="shared" si="551"/>
        <v>1285.26693342</v>
      </c>
      <c r="C1040" s="113">
        <f t="shared" si="564"/>
        <v>1116.6936172799999</v>
      </c>
      <c r="D1040" s="114">
        <f t="shared" si="559"/>
        <v>7063.77</v>
      </c>
      <c r="E1040" s="115">
        <f t="shared" si="547"/>
        <v>7100.5</v>
      </c>
      <c r="F1040" s="116">
        <f t="shared" si="548"/>
        <v>45646</v>
      </c>
      <c r="G1040" s="117">
        <f t="shared" si="552"/>
        <v>5.1997729257888814E-3</v>
      </c>
      <c r="H1040" s="118">
        <f t="shared" si="565"/>
        <v>45708</v>
      </c>
      <c r="I1040" s="118">
        <f t="shared" si="553"/>
        <v>45708</v>
      </c>
      <c r="J1040" s="119">
        <f t="shared" si="560"/>
        <v>23</v>
      </c>
      <c r="K1040" s="119">
        <f t="shared" si="549"/>
        <v>18</v>
      </c>
      <c r="L1040" s="8">
        <f t="shared" si="561"/>
        <v>1.0040670899999999</v>
      </c>
      <c r="M1040" s="120">
        <f t="shared" si="550"/>
        <v>1.0038997599999999</v>
      </c>
      <c r="N1040" s="120">
        <f t="shared" si="544"/>
        <v>1.1362889594265908</v>
      </c>
      <c r="O1040" s="113">
        <f t="shared" si="546"/>
        <v>1.14091034</v>
      </c>
      <c r="P1040" s="113">
        <f t="shared" si="554"/>
        <v>1274.04729456</v>
      </c>
      <c r="Q1040" s="11">
        <f t="shared" si="566"/>
        <v>0</v>
      </c>
      <c r="R1040" s="30">
        <f t="shared" si="562"/>
        <v>0</v>
      </c>
      <c r="S1040" s="8">
        <f t="shared" si="555"/>
        <v>0</v>
      </c>
      <c r="T1040" s="122">
        <f t="shared" si="563"/>
        <v>0.13059999999999999</v>
      </c>
      <c r="U1040" s="121">
        <f t="shared" si="545"/>
        <v>18</v>
      </c>
      <c r="V1040" s="121">
        <v>252</v>
      </c>
      <c r="W1040" s="120">
        <f t="shared" si="556"/>
        <v>1.008806297</v>
      </c>
      <c r="X1040" s="113">
        <f t="shared" si="543"/>
        <v>11.21963886</v>
      </c>
      <c r="Y1040" s="113">
        <f t="shared" si="557"/>
        <v>0</v>
      </c>
      <c r="Z1040" s="125" t="str">
        <f t="shared" si="567"/>
        <v>A+J=</v>
      </c>
      <c r="AA1040" s="118">
        <f t="shared" si="568"/>
        <v>45708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2">
        <f t="shared" si="558"/>
        <v>45702</v>
      </c>
      <c r="B1041" s="113">
        <f t="shared" si="551"/>
        <v>1286.1831207999999</v>
      </c>
      <c r="C1041" s="113">
        <f t="shared" si="564"/>
        <v>1116.6936172799999</v>
      </c>
      <c r="D1041" s="114">
        <f t="shared" si="559"/>
        <v>7063.77</v>
      </c>
      <c r="E1041" s="115">
        <f t="shared" si="547"/>
        <v>7100.5</v>
      </c>
      <c r="F1041" s="116">
        <f t="shared" si="548"/>
        <v>45646</v>
      </c>
      <c r="G1041" s="117">
        <f t="shared" si="552"/>
        <v>5.1997729257888814E-3</v>
      </c>
      <c r="H1041" s="118">
        <f t="shared" si="565"/>
        <v>45708</v>
      </c>
      <c r="I1041" s="118">
        <f t="shared" si="553"/>
        <v>45708</v>
      </c>
      <c r="J1041" s="119">
        <f t="shared" si="560"/>
        <v>23</v>
      </c>
      <c r="K1041" s="119">
        <f t="shared" si="549"/>
        <v>19</v>
      </c>
      <c r="L1041" s="8">
        <f t="shared" si="561"/>
        <v>1.0042935200000001</v>
      </c>
      <c r="M1041" s="120">
        <f t="shared" si="550"/>
        <v>1.0038997599999999</v>
      </c>
      <c r="N1041" s="120">
        <f t="shared" si="544"/>
        <v>1.1362889594265908</v>
      </c>
      <c r="O1041" s="113">
        <f t="shared" si="546"/>
        <v>1.14116763</v>
      </c>
      <c r="P1041" s="113">
        <f t="shared" si="554"/>
        <v>1274.33460866</v>
      </c>
      <c r="Q1041" s="11">
        <f t="shared" si="566"/>
        <v>0</v>
      </c>
      <c r="R1041" s="30">
        <f t="shared" si="562"/>
        <v>0</v>
      </c>
      <c r="S1041" s="8">
        <f t="shared" si="555"/>
        <v>0</v>
      </c>
      <c r="T1041" s="122">
        <f t="shared" si="563"/>
        <v>0.13059999999999999</v>
      </c>
      <c r="U1041" s="121">
        <f t="shared" si="545"/>
        <v>19</v>
      </c>
      <c r="V1041" s="121">
        <v>252</v>
      </c>
      <c r="W1041" s="120">
        <f t="shared" si="556"/>
        <v>1.0092978029999999</v>
      </c>
      <c r="X1041" s="113">
        <f t="shared" si="543"/>
        <v>11.84851214</v>
      </c>
      <c r="Y1041" s="113">
        <f t="shared" si="557"/>
        <v>0</v>
      </c>
      <c r="Z1041" s="125" t="str">
        <f t="shared" si="567"/>
        <v>A+J=</v>
      </c>
      <c r="AA1041" s="118">
        <f t="shared" si="568"/>
        <v>45708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2">
        <f t="shared" si="558"/>
        <v>45703</v>
      </c>
      <c r="B1042" s="113">
        <f t="shared" si="551"/>
        <v>1287.09997546</v>
      </c>
      <c r="C1042" s="113">
        <f t="shared" si="564"/>
        <v>1116.6936172799999</v>
      </c>
      <c r="D1042" s="114">
        <f t="shared" si="559"/>
        <v>7063.77</v>
      </c>
      <c r="E1042" s="115">
        <f t="shared" si="547"/>
        <v>7100.5</v>
      </c>
      <c r="F1042" s="116">
        <f t="shared" si="548"/>
        <v>45646</v>
      </c>
      <c r="G1042" s="117">
        <f t="shared" si="552"/>
        <v>5.1997729257888814E-3</v>
      </c>
      <c r="H1042" s="118">
        <f t="shared" si="565"/>
        <v>45708</v>
      </c>
      <c r="I1042" s="118">
        <f t="shared" si="553"/>
        <v>45708</v>
      </c>
      <c r="J1042" s="119">
        <f t="shared" si="560"/>
        <v>23</v>
      </c>
      <c r="K1042" s="119">
        <f t="shared" si="549"/>
        <v>20</v>
      </c>
      <c r="L1042" s="8">
        <f t="shared" si="561"/>
        <v>1.00452001</v>
      </c>
      <c r="M1042" s="120">
        <f t="shared" si="550"/>
        <v>1.0038997599999999</v>
      </c>
      <c r="N1042" s="120">
        <f t="shared" si="544"/>
        <v>1.1362889594265908</v>
      </c>
      <c r="O1042" s="113">
        <f t="shared" si="546"/>
        <v>1.14142499</v>
      </c>
      <c r="P1042" s="113">
        <f t="shared" si="554"/>
        <v>1274.62200093</v>
      </c>
      <c r="Q1042" s="11">
        <f t="shared" si="566"/>
        <v>0</v>
      </c>
      <c r="R1042" s="30">
        <f t="shared" si="562"/>
        <v>0</v>
      </c>
      <c r="S1042" s="8">
        <f t="shared" si="555"/>
        <v>0</v>
      </c>
      <c r="T1042" s="122">
        <f t="shared" si="563"/>
        <v>0.13059999999999999</v>
      </c>
      <c r="U1042" s="121">
        <f t="shared" si="545"/>
        <v>20</v>
      </c>
      <c r="V1042" s="121">
        <v>252</v>
      </c>
      <c r="W1042" s="120">
        <f t="shared" si="556"/>
        <v>1.009789549</v>
      </c>
      <c r="X1042" s="113">
        <f t="shared" si="543"/>
        <v>12.477974529999999</v>
      </c>
      <c r="Y1042" s="113">
        <f t="shared" si="557"/>
        <v>0</v>
      </c>
      <c r="Z1042" s="125" t="str">
        <f t="shared" si="567"/>
        <v>A+J=</v>
      </c>
      <c r="AA1042" s="118">
        <f t="shared" si="568"/>
        <v>45708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2">
        <f t="shared" si="558"/>
        <v>45704</v>
      </c>
      <c r="B1043" s="113">
        <f t="shared" si="551"/>
        <v>1287.09997546</v>
      </c>
      <c r="C1043" s="113">
        <f t="shared" si="564"/>
        <v>1116.6936172799999</v>
      </c>
      <c r="D1043" s="114">
        <f t="shared" si="559"/>
        <v>7063.77</v>
      </c>
      <c r="E1043" s="115">
        <f t="shared" si="547"/>
        <v>7100.5</v>
      </c>
      <c r="F1043" s="116">
        <f t="shared" si="548"/>
        <v>45646</v>
      </c>
      <c r="G1043" s="117">
        <f t="shared" si="552"/>
        <v>5.1997729257888814E-3</v>
      </c>
      <c r="H1043" s="118">
        <f t="shared" si="565"/>
        <v>45708</v>
      </c>
      <c r="I1043" s="118">
        <f t="shared" si="553"/>
        <v>45708</v>
      </c>
      <c r="J1043" s="119">
        <f t="shared" si="560"/>
        <v>23</v>
      </c>
      <c r="K1043" s="119">
        <f t="shared" si="549"/>
        <v>20</v>
      </c>
      <c r="L1043" s="8">
        <f t="shared" si="561"/>
        <v>1.00452001</v>
      </c>
      <c r="M1043" s="120">
        <f t="shared" si="550"/>
        <v>1.0038997599999999</v>
      </c>
      <c r="N1043" s="120">
        <f t="shared" si="544"/>
        <v>1.1362889594265908</v>
      </c>
      <c r="O1043" s="113">
        <f t="shared" si="546"/>
        <v>1.14142499</v>
      </c>
      <c r="P1043" s="113">
        <f t="shared" si="554"/>
        <v>1274.62200093</v>
      </c>
      <c r="Q1043" s="11">
        <f t="shared" si="566"/>
        <v>0</v>
      </c>
      <c r="R1043" s="30">
        <f t="shared" si="562"/>
        <v>0</v>
      </c>
      <c r="S1043" s="8">
        <f t="shared" si="555"/>
        <v>0</v>
      </c>
      <c r="T1043" s="122">
        <f t="shared" si="563"/>
        <v>0.13059999999999999</v>
      </c>
      <c r="U1043" s="121">
        <f t="shared" si="545"/>
        <v>20</v>
      </c>
      <c r="V1043" s="121">
        <v>252</v>
      </c>
      <c r="W1043" s="120">
        <f t="shared" si="556"/>
        <v>1.009789549</v>
      </c>
      <c r="X1043" s="113">
        <f t="shared" si="543"/>
        <v>12.477974529999999</v>
      </c>
      <c r="Y1043" s="113">
        <f t="shared" si="557"/>
        <v>0</v>
      </c>
      <c r="Z1043" s="125" t="str">
        <f t="shared" si="567"/>
        <v>A+J=</v>
      </c>
      <c r="AA1043" s="118">
        <f t="shared" si="568"/>
        <v>45708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2">
        <f t="shared" si="558"/>
        <v>45705</v>
      </c>
      <c r="B1044" s="113">
        <f t="shared" si="551"/>
        <v>1287.09997546</v>
      </c>
      <c r="C1044" s="113">
        <f t="shared" si="564"/>
        <v>1116.6936172799999</v>
      </c>
      <c r="D1044" s="114">
        <f t="shared" si="559"/>
        <v>7063.77</v>
      </c>
      <c r="E1044" s="115">
        <f t="shared" si="547"/>
        <v>7100.5</v>
      </c>
      <c r="F1044" s="116">
        <f t="shared" si="548"/>
        <v>45646</v>
      </c>
      <c r="G1044" s="117">
        <f t="shared" si="552"/>
        <v>5.1997729257888814E-3</v>
      </c>
      <c r="H1044" s="118">
        <f t="shared" si="565"/>
        <v>45708</v>
      </c>
      <c r="I1044" s="118">
        <f t="shared" si="553"/>
        <v>45708</v>
      </c>
      <c r="J1044" s="119">
        <f t="shared" si="560"/>
        <v>23</v>
      </c>
      <c r="K1044" s="119">
        <f t="shared" si="549"/>
        <v>20</v>
      </c>
      <c r="L1044" s="8">
        <f t="shared" si="561"/>
        <v>1.00452001</v>
      </c>
      <c r="M1044" s="120">
        <f t="shared" si="550"/>
        <v>1.0038997599999999</v>
      </c>
      <c r="N1044" s="120">
        <f t="shared" si="544"/>
        <v>1.1362889594265908</v>
      </c>
      <c r="O1044" s="113">
        <f t="shared" si="546"/>
        <v>1.14142499</v>
      </c>
      <c r="P1044" s="113">
        <f t="shared" si="554"/>
        <v>1274.62200093</v>
      </c>
      <c r="Q1044" s="11">
        <f t="shared" si="566"/>
        <v>0</v>
      </c>
      <c r="R1044" s="30">
        <f t="shared" si="562"/>
        <v>0</v>
      </c>
      <c r="S1044" s="8">
        <f t="shared" si="555"/>
        <v>0</v>
      </c>
      <c r="T1044" s="122">
        <f t="shared" si="563"/>
        <v>0.13059999999999999</v>
      </c>
      <c r="U1044" s="121">
        <f t="shared" si="545"/>
        <v>20</v>
      </c>
      <c r="V1044" s="121">
        <v>252</v>
      </c>
      <c r="W1044" s="120">
        <f t="shared" si="556"/>
        <v>1.009789549</v>
      </c>
      <c r="X1044" s="113">
        <f t="shared" si="543"/>
        <v>12.477974529999999</v>
      </c>
      <c r="Y1044" s="113">
        <f t="shared" si="557"/>
        <v>0</v>
      </c>
      <c r="Z1044" s="125" t="str">
        <f t="shared" si="567"/>
        <v>A+J=</v>
      </c>
      <c r="AA1044" s="118">
        <f t="shared" si="568"/>
        <v>45708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2">
        <f t="shared" si="558"/>
        <v>45706</v>
      </c>
      <c r="B1045" s="113">
        <f t="shared" si="551"/>
        <v>1288.0174738800001</v>
      </c>
      <c r="C1045" s="113">
        <f t="shared" si="564"/>
        <v>1116.6936172799999</v>
      </c>
      <c r="D1045" s="114">
        <f t="shared" si="559"/>
        <v>7063.77</v>
      </c>
      <c r="E1045" s="115">
        <f t="shared" si="547"/>
        <v>7100.5</v>
      </c>
      <c r="F1045" s="116">
        <f t="shared" si="548"/>
        <v>45646</v>
      </c>
      <c r="G1045" s="117">
        <f t="shared" si="552"/>
        <v>5.1997729257888814E-3</v>
      </c>
      <c r="H1045" s="118">
        <f t="shared" si="565"/>
        <v>45708</v>
      </c>
      <c r="I1045" s="118">
        <f t="shared" si="553"/>
        <v>45708</v>
      </c>
      <c r="J1045" s="119">
        <f t="shared" si="560"/>
        <v>23</v>
      </c>
      <c r="K1045" s="119">
        <f t="shared" si="549"/>
        <v>21</v>
      </c>
      <c r="L1045" s="8">
        <f t="shared" si="561"/>
        <v>1.00474654</v>
      </c>
      <c r="M1045" s="120">
        <f t="shared" si="550"/>
        <v>1.0038997599999999</v>
      </c>
      <c r="N1045" s="120">
        <f t="shared" si="544"/>
        <v>1.1362889594265908</v>
      </c>
      <c r="O1045" s="113">
        <f t="shared" si="546"/>
        <v>1.1416824000000001</v>
      </c>
      <c r="P1045" s="113">
        <f t="shared" si="554"/>
        <v>1274.90944904</v>
      </c>
      <c r="Q1045" s="11">
        <f t="shared" si="566"/>
        <v>0</v>
      </c>
      <c r="R1045" s="30">
        <f t="shared" si="562"/>
        <v>0</v>
      </c>
      <c r="S1045" s="8">
        <f t="shared" si="555"/>
        <v>0</v>
      </c>
      <c r="T1045" s="122">
        <f t="shared" si="563"/>
        <v>0.13059999999999999</v>
      </c>
      <c r="U1045" s="121">
        <f t="shared" si="545"/>
        <v>21</v>
      </c>
      <c r="V1045" s="121">
        <v>252</v>
      </c>
      <c r="W1045" s="120">
        <f t="shared" si="556"/>
        <v>1.010281534</v>
      </c>
      <c r="X1045" s="113">
        <f t="shared" si="543"/>
        <v>13.108024840000001</v>
      </c>
      <c r="Y1045" s="113">
        <f t="shared" si="557"/>
        <v>0</v>
      </c>
      <c r="Z1045" s="125" t="str">
        <f t="shared" si="567"/>
        <v>A+J=</v>
      </c>
      <c r="AA1045" s="118">
        <f t="shared" si="568"/>
        <v>45708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2">
        <f t="shared" si="558"/>
        <v>45707</v>
      </c>
      <c r="B1046" s="113">
        <f t="shared" si="551"/>
        <v>1288.9356289</v>
      </c>
      <c r="C1046" s="113">
        <f t="shared" si="564"/>
        <v>1116.6936172799999</v>
      </c>
      <c r="D1046" s="114">
        <f t="shared" si="559"/>
        <v>7063.77</v>
      </c>
      <c r="E1046" s="115">
        <f t="shared" si="547"/>
        <v>7100.5</v>
      </c>
      <c r="F1046" s="116">
        <f t="shared" si="548"/>
        <v>45646</v>
      </c>
      <c r="G1046" s="117">
        <f t="shared" si="552"/>
        <v>5.1997729257888814E-3</v>
      </c>
      <c r="H1046" s="118">
        <f t="shared" si="565"/>
        <v>45708</v>
      </c>
      <c r="I1046" s="118">
        <f t="shared" si="553"/>
        <v>45708</v>
      </c>
      <c r="J1046" s="119">
        <f t="shared" si="560"/>
        <v>23</v>
      </c>
      <c r="K1046" s="119">
        <f t="shared" si="549"/>
        <v>22</v>
      </c>
      <c r="L1046" s="8">
        <f t="shared" si="561"/>
        <v>1.00497313</v>
      </c>
      <c r="M1046" s="120">
        <f t="shared" si="550"/>
        <v>1.0038997599999999</v>
      </c>
      <c r="N1046" s="120">
        <f t="shared" si="544"/>
        <v>1.1362889594265908</v>
      </c>
      <c r="O1046" s="113">
        <f t="shared" si="546"/>
        <v>1.1419398700000001</v>
      </c>
      <c r="P1046" s="113">
        <f t="shared" si="554"/>
        <v>1275.1969641400001</v>
      </c>
      <c r="Q1046" s="11">
        <f t="shared" si="566"/>
        <v>0</v>
      </c>
      <c r="R1046" s="30">
        <f t="shared" si="562"/>
        <v>0</v>
      </c>
      <c r="S1046" s="8">
        <f t="shared" si="555"/>
        <v>0</v>
      </c>
      <c r="T1046" s="122">
        <f t="shared" si="563"/>
        <v>0.13059999999999999</v>
      </c>
      <c r="U1046" s="121">
        <f t="shared" si="545"/>
        <v>22</v>
      </c>
      <c r="V1046" s="121">
        <v>252</v>
      </c>
      <c r="W1046" s="120">
        <f t="shared" si="556"/>
        <v>1.0107737590000001</v>
      </c>
      <c r="X1046" s="113">
        <f t="shared" si="543"/>
        <v>13.738664760000001</v>
      </c>
      <c r="Y1046" s="113">
        <f t="shared" si="557"/>
        <v>0</v>
      </c>
      <c r="Z1046" s="125" t="str">
        <f t="shared" si="567"/>
        <v>A+J=</v>
      </c>
      <c r="AA1046" s="118">
        <f t="shared" si="568"/>
        <v>45708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2">
        <f t="shared" si="558"/>
        <v>45708</v>
      </c>
      <c r="B1047" s="113">
        <f t="shared" si="551"/>
        <v>1289.8544408499999</v>
      </c>
      <c r="C1047" s="113">
        <f t="shared" si="564"/>
        <v>1116.6936172799999</v>
      </c>
      <c r="D1047" s="114">
        <f t="shared" si="559"/>
        <v>7063.77</v>
      </c>
      <c r="E1047" s="115">
        <f t="shared" si="547"/>
        <v>7100.5</v>
      </c>
      <c r="F1047" s="116">
        <f t="shared" si="548"/>
        <v>45646</v>
      </c>
      <c r="G1047" s="117">
        <f t="shared" si="552"/>
        <v>5.1997729257888814E-3</v>
      </c>
      <c r="H1047" s="118">
        <f t="shared" si="565"/>
        <v>45736</v>
      </c>
      <c r="I1047" s="118">
        <f t="shared" si="553"/>
        <v>45708</v>
      </c>
      <c r="J1047" s="119">
        <f t="shared" si="560"/>
        <v>23</v>
      </c>
      <c r="K1047" s="119">
        <f t="shared" si="549"/>
        <v>23</v>
      </c>
      <c r="L1047" s="8">
        <f t="shared" si="561"/>
        <v>1.0051997699999999</v>
      </c>
      <c r="M1047" s="120">
        <f t="shared" si="550"/>
        <v>1.0038997599999999</v>
      </c>
      <c r="N1047" s="120">
        <f t="shared" si="544"/>
        <v>1.1362889594265908</v>
      </c>
      <c r="O1047" s="113">
        <f t="shared" si="546"/>
        <v>1.1421973999999999</v>
      </c>
      <c r="P1047" s="113">
        <f t="shared" si="554"/>
        <v>1275.48454625</v>
      </c>
      <c r="Q1047" s="11">
        <f t="shared" si="566"/>
        <v>34</v>
      </c>
      <c r="R1047" s="30">
        <f t="shared" si="562"/>
        <v>0</v>
      </c>
      <c r="S1047" s="8">
        <f t="shared" si="555"/>
        <v>0</v>
      </c>
      <c r="T1047" s="122">
        <f t="shared" si="563"/>
        <v>0.13059999999999999</v>
      </c>
      <c r="U1047" s="121">
        <f t="shared" si="545"/>
        <v>23</v>
      </c>
      <c r="V1047" s="121">
        <v>252</v>
      </c>
      <c r="W1047" s="120">
        <f t="shared" si="556"/>
        <v>1.0112662240000001</v>
      </c>
      <c r="X1047" s="113">
        <f t="shared" si="543"/>
        <v>14.3698946</v>
      </c>
      <c r="Y1047" s="113">
        <f t="shared" si="557"/>
        <v>14.3698946</v>
      </c>
      <c r="Z1047" s="125" t="str">
        <f t="shared" si="567"/>
        <v>A+J=</v>
      </c>
      <c r="AA1047" s="118">
        <f t="shared" si="568"/>
        <v>45708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2">
        <f t="shared" si="558"/>
        <v>45709</v>
      </c>
      <c r="B1048" s="113">
        <f t="shared" si="551"/>
        <v>1276.2193041399998</v>
      </c>
      <c r="C1048" s="113">
        <f t="shared" si="564"/>
        <v>1116.6936172799999</v>
      </c>
      <c r="D1048" s="114">
        <f t="shared" si="559"/>
        <v>7100.5</v>
      </c>
      <c r="E1048" s="115">
        <f t="shared" si="547"/>
        <v>7111.86</v>
      </c>
      <c r="F1048" s="116">
        <f t="shared" si="548"/>
        <v>45677</v>
      </c>
      <c r="G1048" s="117">
        <f t="shared" si="552"/>
        <v>1.5998873318778806E-3</v>
      </c>
      <c r="H1048" s="118">
        <f t="shared" si="565"/>
        <v>45736</v>
      </c>
      <c r="I1048" s="118">
        <f t="shared" si="553"/>
        <v>45736</v>
      </c>
      <c r="J1048" s="119">
        <f t="shared" si="560"/>
        <v>18</v>
      </c>
      <c r="K1048" s="119">
        <f t="shared" si="549"/>
        <v>1</v>
      </c>
      <c r="L1048" s="8">
        <f t="shared" si="561"/>
        <v>1.0000888100000001</v>
      </c>
      <c r="M1048" s="120">
        <f t="shared" si="550"/>
        <v>1.0051997699999999</v>
      </c>
      <c r="N1048" s="120">
        <f t="shared" si="544"/>
        <v>1.1421974006691484</v>
      </c>
      <c r="O1048" s="113">
        <f t="shared" si="546"/>
        <v>1.1422988300000001</v>
      </c>
      <c r="P1048" s="113">
        <f t="shared" si="554"/>
        <v>1275.5978124799999</v>
      </c>
      <c r="Q1048" s="11">
        <f t="shared" si="566"/>
        <v>0</v>
      </c>
      <c r="R1048" s="30">
        <f t="shared" si="562"/>
        <v>0</v>
      </c>
      <c r="S1048" s="8">
        <f t="shared" si="555"/>
        <v>0</v>
      </c>
      <c r="T1048" s="122">
        <f t="shared" si="563"/>
        <v>0.13059999999999999</v>
      </c>
      <c r="U1048" s="121">
        <f t="shared" si="545"/>
        <v>1</v>
      </c>
      <c r="V1048" s="121">
        <v>252</v>
      </c>
      <c r="W1048" s="120">
        <f t="shared" si="556"/>
        <v>1.000487216</v>
      </c>
      <c r="X1048" s="113">
        <f t="shared" si="543"/>
        <v>0.62149166</v>
      </c>
      <c r="Y1048" s="113">
        <f t="shared" si="557"/>
        <v>0</v>
      </c>
      <c r="Z1048" s="125" t="str">
        <f t="shared" si="567"/>
        <v>A+J=</v>
      </c>
      <c r="AA1048" s="118">
        <f t="shared" si="568"/>
        <v>45736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2">
        <f t="shared" si="558"/>
        <v>45710</v>
      </c>
      <c r="B1049" s="113">
        <f t="shared" si="551"/>
        <v>1276.9544971099999</v>
      </c>
      <c r="C1049" s="113">
        <f t="shared" si="564"/>
        <v>1116.6936172799999</v>
      </c>
      <c r="D1049" s="114">
        <f t="shared" si="559"/>
        <v>7100.5</v>
      </c>
      <c r="E1049" s="115">
        <f t="shared" si="547"/>
        <v>7111.86</v>
      </c>
      <c r="F1049" s="116">
        <f t="shared" si="548"/>
        <v>45677</v>
      </c>
      <c r="G1049" s="117">
        <f t="shared" si="552"/>
        <v>1.5998873318778806E-3</v>
      </c>
      <c r="H1049" s="118">
        <f t="shared" si="565"/>
        <v>45736</v>
      </c>
      <c r="I1049" s="118">
        <f t="shared" si="553"/>
        <v>45736</v>
      </c>
      <c r="J1049" s="119">
        <f t="shared" si="560"/>
        <v>18</v>
      </c>
      <c r="K1049" s="119">
        <f t="shared" si="549"/>
        <v>2</v>
      </c>
      <c r="L1049" s="8">
        <f t="shared" si="561"/>
        <v>1.00017763</v>
      </c>
      <c r="M1049" s="120">
        <f t="shared" si="550"/>
        <v>1.0051997699999999</v>
      </c>
      <c r="N1049" s="120">
        <f t="shared" si="544"/>
        <v>1.1421974006691484</v>
      </c>
      <c r="O1049" s="113">
        <f t="shared" si="546"/>
        <v>1.1424002799999999</v>
      </c>
      <c r="P1049" s="113">
        <f t="shared" si="554"/>
        <v>1275.71110105</v>
      </c>
      <c r="Q1049" s="11">
        <f t="shared" si="566"/>
        <v>0</v>
      </c>
      <c r="R1049" s="30">
        <f t="shared" si="562"/>
        <v>0</v>
      </c>
      <c r="S1049" s="8">
        <f t="shared" si="555"/>
        <v>0</v>
      </c>
      <c r="T1049" s="122">
        <f t="shared" si="563"/>
        <v>0.13059999999999999</v>
      </c>
      <c r="U1049" s="121">
        <f t="shared" si="545"/>
        <v>2</v>
      </c>
      <c r="V1049" s="121">
        <v>252</v>
      </c>
      <c r="W1049" s="120">
        <f t="shared" si="556"/>
        <v>1.0009746690000001</v>
      </c>
      <c r="X1049" s="113">
        <f t="shared" si="543"/>
        <v>1.24339606</v>
      </c>
      <c r="Y1049" s="113">
        <f t="shared" si="557"/>
        <v>0</v>
      </c>
      <c r="Z1049" s="125" t="str">
        <f t="shared" si="567"/>
        <v>A+J=</v>
      </c>
      <c r="AA1049" s="118">
        <f t="shared" si="568"/>
        <v>45736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2">
        <f t="shared" si="558"/>
        <v>45711</v>
      </c>
      <c r="B1050" s="113">
        <f t="shared" si="551"/>
        <v>1276.9544971099999</v>
      </c>
      <c r="C1050" s="113">
        <f t="shared" si="564"/>
        <v>1116.6936172799999</v>
      </c>
      <c r="D1050" s="114">
        <f t="shared" si="559"/>
        <v>7100.5</v>
      </c>
      <c r="E1050" s="115">
        <f t="shared" si="547"/>
        <v>7111.86</v>
      </c>
      <c r="F1050" s="116">
        <f t="shared" si="548"/>
        <v>45677</v>
      </c>
      <c r="G1050" s="117">
        <f t="shared" si="552"/>
        <v>1.5998873318778806E-3</v>
      </c>
      <c r="H1050" s="118">
        <f t="shared" si="565"/>
        <v>45736</v>
      </c>
      <c r="I1050" s="118">
        <f t="shared" si="553"/>
        <v>45736</v>
      </c>
      <c r="J1050" s="119">
        <f t="shared" si="560"/>
        <v>18</v>
      </c>
      <c r="K1050" s="119">
        <f t="shared" si="549"/>
        <v>2</v>
      </c>
      <c r="L1050" s="8">
        <f t="shared" si="561"/>
        <v>1.00017763</v>
      </c>
      <c r="M1050" s="120">
        <f t="shared" si="550"/>
        <v>1.0051997699999999</v>
      </c>
      <c r="N1050" s="120">
        <f t="shared" si="544"/>
        <v>1.1421974006691484</v>
      </c>
      <c r="O1050" s="113">
        <f t="shared" si="546"/>
        <v>1.1424002799999999</v>
      </c>
      <c r="P1050" s="113">
        <f t="shared" si="554"/>
        <v>1275.71110105</v>
      </c>
      <c r="Q1050" s="11">
        <f t="shared" si="566"/>
        <v>0</v>
      </c>
      <c r="R1050" s="30">
        <f t="shared" si="562"/>
        <v>0</v>
      </c>
      <c r="S1050" s="8">
        <f t="shared" si="555"/>
        <v>0</v>
      </c>
      <c r="T1050" s="122">
        <f t="shared" si="563"/>
        <v>0.13059999999999999</v>
      </c>
      <c r="U1050" s="121">
        <f t="shared" si="545"/>
        <v>2</v>
      </c>
      <c r="V1050" s="121">
        <v>252</v>
      </c>
      <c r="W1050" s="120">
        <f t="shared" si="556"/>
        <v>1.0009746690000001</v>
      </c>
      <c r="X1050" s="113">
        <f t="shared" si="543"/>
        <v>1.24339606</v>
      </c>
      <c r="Y1050" s="113">
        <f t="shared" si="557"/>
        <v>0</v>
      </c>
      <c r="Z1050" s="125" t="str">
        <f t="shared" si="567"/>
        <v>A+J=</v>
      </c>
      <c r="AA1050" s="118">
        <f t="shared" si="568"/>
        <v>45736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2">
        <f t="shared" si="558"/>
        <v>45712</v>
      </c>
      <c r="B1051" s="113">
        <f t="shared" si="551"/>
        <v>1276.9544971099999</v>
      </c>
      <c r="C1051" s="113">
        <f t="shared" si="564"/>
        <v>1116.6936172799999</v>
      </c>
      <c r="D1051" s="114">
        <f t="shared" si="559"/>
        <v>7100.5</v>
      </c>
      <c r="E1051" s="115">
        <f t="shared" si="547"/>
        <v>7111.86</v>
      </c>
      <c r="F1051" s="116">
        <f t="shared" si="548"/>
        <v>45677</v>
      </c>
      <c r="G1051" s="117">
        <f t="shared" si="552"/>
        <v>1.5998873318778806E-3</v>
      </c>
      <c r="H1051" s="118">
        <f t="shared" si="565"/>
        <v>45736</v>
      </c>
      <c r="I1051" s="118">
        <f t="shared" si="553"/>
        <v>45736</v>
      </c>
      <c r="J1051" s="119">
        <f t="shared" si="560"/>
        <v>18</v>
      </c>
      <c r="K1051" s="119">
        <f t="shared" si="549"/>
        <v>2</v>
      </c>
      <c r="L1051" s="8">
        <f t="shared" si="561"/>
        <v>1.00017763</v>
      </c>
      <c r="M1051" s="120">
        <f t="shared" si="550"/>
        <v>1.0051997699999999</v>
      </c>
      <c r="N1051" s="120">
        <f t="shared" si="544"/>
        <v>1.1421974006691484</v>
      </c>
      <c r="O1051" s="113">
        <f t="shared" si="546"/>
        <v>1.1424002799999999</v>
      </c>
      <c r="P1051" s="113">
        <f t="shared" si="554"/>
        <v>1275.71110105</v>
      </c>
      <c r="Q1051" s="11">
        <f t="shared" si="566"/>
        <v>0</v>
      </c>
      <c r="R1051" s="30">
        <f t="shared" si="562"/>
        <v>0</v>
      </c>
      <c r="S1051" s="8">
        <f t="shared" si="555"/>
        <v>0</v>
      </c>
      <c r="T1051" s="122">
        <f t="shared" si="563"/>
        <v>0.13059999999999999</v>
      </c>
      <c r="U1051" s="121">
        <f t="shared" si="545"/>
        <v>2</v>
      </c>
      <c r="V1051" s="121">
        <v>252</v>
      </c>
      <c r="W1051" s="120">
        <f t="shared" si="556"/>
        <v>1.0009746690000001</v>
      </c>
      <c r="X1051" s="113">
        <f t="shared" si="543"/>
        <v>1.24339606</v>
      </c>
      <c r="Y1051" s="113">
        <f t="shared" si="557"/>
        <v>0</v>
      </c>
      <c r="Z1051" s="125" t="str">
        <f t="shared" si="567"/>
        <v>A+J=</v>
      </c>
      <c r="AA1051" s="118">
        <f t="shared" si="568"/>
        <v>45736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2">
        <f t="shared" si="558"/>
        <v>45713</v>
      </c>
      <c r="B1052" s="113">
        <f t="shared" si="551"/>
        <v>1277.6901364399998</v>
      </c>
      <c r="C1052" s="113">
        <f t="shared" si="564"/>
        <v>1116.6936172799999</v>
      </c>
      <c r="D1052" s="114">
        <f t="shared" si="559"/>
        <v>7100.5</v>
      </c>
      <c r="E1052" s="115">
        <f t="shared" si="547"/>
        <v>7111.86</v>
      </c>
      <c r="F1052" s="116">
        <f t="shared" si="548"/>
        <v>45677</v>
      </c>
      <c r="G1052" s="117">
        <f t="shared" si="552"/>
        <v>1.5998873318778806E-3</v>
      </c>
      <c r="H1052" s="118">
        <f t="shared" si="565"/>
        <v>45736</v>
      </c>
      <c r="I1052" s="118">
        <f t="shared" si="553"/>
        <v>45736</v>
      </c>
      <c r="J1052" s="119">
        <f t="shared" si="560"/>
        <v>18</v>
      </c>
      <c r="K1052" s="119">
        <f t="shared" si="549"/>
        <v>3</v>
      </c>
      <c r="L1052" s="8">
        <f t="shared" si="561"/>
        <v>1.0002664699999999</v>
      </c>
      <c r="M1052" s="120">
        <f t="shared" si="550"/>
        <v>1.0051997699999999</v>
      </c>
      <c r="N1052" s="120">
        <f t="shared" si="544"/>
        <v>1.1421974006691484</v>
      </c>
      <c r="O1052" s="113">
        <f t="shared" si="546"/>
        <v>1.14250176</v>
      </c>
      <c r="P1052" s="113">
        <f t="shared" si="554"/>
        <v>1275.8244231199999</v>
      </c>
      <c r="Q1052" s="11">
        <f t="shared" si="566"/>
        <v>0</v>
      </c>
      <c r="R1052" s="30">
        <f t="shared" si="562"/>
        <v>0</v>
      </c>
      <c r="S1052" s="8">
        <f t="shared" si="555"/>
        <v>0</v>
      </c>
      <c r="T1052" s="122">
        <f t="shared" si="563"/>
        <v>0.13059999999999999</v>
      </c>
      <c r="U1052" s="121">
        <f t="shared" si="545"/>
        <v>3</v>
      </c>
      <c r="V1052" s="121">
        <v>252</v>
      </c>
      <c r="W1052" s="120">
        <f t="shared" si="556"/>
        <v>1.001462359</v>
      </c>
      <c r="X1052" s="113">
        <f t="shared" si="543"/>
        <v>1.86571332</v>
      </c>
      <c r="Y1052" s="113">
        <f t="shared" si="557"/>
        <v>0</v>
      </c>
      <c r="Z1052" s="125" t="str">
        <f t="shared" si="567"/>
        <v>A+J=</v>
      </c>
      <c r="AA1052" s="118">
        <f t="shared" si="568"/>
        <v>45736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2">
        <f t="shared" si="558"/>
        <v>45714</v>
      </c>
      <c r="B1053" s="113">
        <f t="shared" si="551"/>
        <v>1278.4261688700001</v>
      </c>
      <c r="C1053" s="113">
        <f t="shared" si="564"/>
        <v>1116.6936172799999</v>
      </c>
      <c r="D1053" s="114">
        <f t="shared" si="559"/>
        <v>7100.5</v>
      </c>
      <c r="E1053" s="115">
        <f t="shared" si="547"/>
        <v>7111.86</v>
      </c>
      <c r="F1053" s="116">
        <f t="shared" si="548"/>
        <v>45677</v>
      </c>
      <c r="G1053" s="117">
        <f t="shared" si="552"/>
        <v>1.5998873318778806E-3</v>
      </c>
      <c r="H1053" s="118">
        <f t="shared" si="565"/>
        <v>45736</v>
      </c>
      <c r="I1053" s="118">
        <f t="shared" si="553"/>
        <v>45736</v>
      </c>
      <c r="J1053" s="119">
        <f t="shared" si="560"/>
        <v>18</v>
      </c>
      <c r="K1053" s="119">
        <f t="shared" si="549"/>
        <v>4</v>
      </c>
      <c r="L1053" s="8">
        <f t="shared" si="561"/>
        <v>1.0003553000000001</v>
      </c>
      <c r="M1053" s="120">
        <f t="shared" si="550"/>
        <v>1.0051997699999999</v>
      </c>
      <c r="N1053" s="120">
        <f t="shared" si="544"/>
        <v>1.1421974006691484</v>
      </c>
      <c r="O1053" s="113">
        <f t="shared" si="546"/>
        <v>1.14260322</v>
      </c>
      <c r="P1053" s="113">
        <f t="shared" si="554"/>
        <v>1275.93772285</v>
      </c>
      <c r="Q1053" s="11">
        <f t="shared" si="566"/>
        <v>0</v>
      </c>
      <c r="R1053" s="30">
        <f t="shared" si="562"/>
        <v>0</v>
      </c>
      <c r="S1053" s="8">
        <f t="shared" si="555"/>
        <v>0</v>
      </c>
      <c r="T1053" s="122">
        <f t="shared" si="563"/>
        <v>0.13059999999999999</v>
      </c>
      <c r="U1053" s="121">
        <f t="shared" si="545"/>
        <v>4</v>
      </c>
      <c r="V1053" s="121">
        <v>252</v>
      </c>
      <c r="W1053" s="120">
        <f t="shared" si="556"/>
        <v>1.001950288</v>
      </c>
      <c r="X1053" s="113">
        <f t="shared" si="543"/>
        <v>2.48844602</v>
      </c>
      <c r="Y1053" s="113">
        <f t="shared" si="557"/>
        <v>0</v>
      </c>
      <c r="Z1053" s="125" t="str">
        <f t="shared" si="567"/>
        <v>A+J=</v>
      </c>
      <c r="AA1053" s="118">
        <f t="shared" si="568"/>
        <v>45736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2">
        <f t="shared" si="558"/>
        <v>45715</v>
      </c>
      <c r="B1054" s="113">
        <f t="shared" si="551"/>
        <v>1279.16263669</v>
      </c>
      <c r="C1054" s="113">
        <f t="shared" si="564"/>
        <v>1116.6936172799999</v>
      </c>
      <c r="D1054" s="114">
        <f t="shared" si="559"/>
        <v>7100.5</v>
      </c>
      <c r="E1054" s="115">
        <f t="shared" si="547"/>
        <v>7111.86</v>
      </c>
      <c r="F1054" s="116">
        <f t="shared" si="548"/>
        <v>45677</v>
      </c>
      <c r="G1054" s="117">
        <f t="shared" si="552"/>
        <v>1.5998873318778806E-3</v>
      </c>
      <c r="H1054" s="118">
        <f t="shared" si="565"/>
        <v>45736</v>
      </c>
      <c r="I1054" s="118">
        <f t="shared" si="553"/>
        <v>45736</v>
      </c>
      <c r="J1054" s="119">
        <f t="shared" si="560"/>
        <v>18</v>
      </c>
      <c r="K1054" s="119">
        <f t="shared" si="549"/>
        <v>5</v>
      </c>
      <c r="L1054" s="8">
        <f t="shared" si="561"/>
        <v>1.0004441500000001</v>
      </c>
      <c r="M1054" s="120">
        <f t="shared" si="550"/>
        <v>1.0051997699999999</v>
      </c>
      <c r="N1054" s="120">
        <f t="shared" si="544"/>
        <v>1.1421974006691484</v>
      </c>
      <c r="O1054" s="113">
        <f t="shared" si="546"/>
        <v>1.1427046999999999</v>
      </c>
      <c r="P1054" s="113">
        <f t="shared" si="554"/>
        <v>1276.0510449200001</v>
      </c>
      <c r="Q1054" s="11">
        <f t="shared" si="566"/>
        <v>0</v>
      </c>
      <c r="R1054" s="30">
        <f t="shared" si="562"/>
        <v>0</v>
      </c>
      <c r="S1054" s="8">
        <f t="shared" si="555"/>
        <v>0</v>
      </c>
      <c r="T1054" s="122">
        <f t="shared" si="563"/>
        <v>0.13059999999999999</v>
      </c>
      <c r="U1054" s="121">
        <f t="shared" si="545"/>
        <v>5</v>
      </c>
      <c r="V1054" s="121">
        <v>252</v>
      </c>
      <c r="W1054" s="120">
        <f t="shared" si="556"/>
        <v>1.002438454</v>
      </c>
      <c r="X1054" s="113">
        <f t="shared" ref="X1054:X1117" si="569">TRUNC((P1054*(W1054-1)),8)</f>
        <v>3.11159177</v>
      </c>
      <c r="Y1054" s="113">
        <f t="shared" si="557"/>
        <v>0</v>
      </c>
      <c r="Z1054" s="125" t="str">
        <f t="shared" si="567"/>
        <v>A+J=</v>
      </c>
      <c r="AA1054" s="118">
        <f t="shared" si="568"/>
        <v>45736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2">
        <f t="shared" si="558"/>
        <v>45716</v>
      </c>
      <c r="B1055" s="113">
        <f t="shared" si="551"/>
        <v>1279.89953999</v>
      </c>
      <c r="C1055" s="113">
        <f t="shared" si="564"/>
        <v>1116.6936172799999</v>
      </c>
      <c r="D1055" s="114">
        <f t="shared" si="559"/>
        <v>7100.5</v>
      </c>
      <c r="E1055" s="115">
        <f t="shared" si="547"/>
        <v>7111.86</v>
      </c>
      <c r="F1055" s="116">
        <f t="shared" si="548"/>
        <v>45677</v>
      </c>
      <c r="G1055" s="117">
        <f t="shared" si="552"/>
        <v>1.5998873318778806E-3</v>
      </c>
      <c r="H1055" s="118">
        <f t="shared" si="565"/>
        <v>45736</v>
      </c>
      <c r="I1055" s="118">
        <f t="shared" si="553"/>
        <v>45736</v>
      </c>
      <c r="J1055" s="119">
        <f t="shared" si="560"/>
        <v>18</v>
      </c>
      <c r="K1055" s="119">
        <f t="shared" si="549"/>
        <v>6</v>
      </c>
      <c r="L1055" s="8">
        <f t="shared" si="561"/>
        <v>1.0005330100000001</v>
      </c>
      <c r="M1055" s="120">
        <f t="shared" si="550"/>
        <v>1.0051997699999999</v>
      </c>
      <c r="N1055" s="120">
        <f t="shared" ref="N1055:N1118" si="570">IF(I1055&gt;I1054,N1054*M1055,N1054)</f>
        <v>1.1421974006691484</v>
      </c>
      <c r="O1055" s="113">
        <f t="shared" si="546"/>
        <v>1.1428062000000001</v>
      </c>
      <c r="P1055" s="113">
        <f t="shared" si="554"/>
        <v>1276.1643893200001</v>
      </c>
      <c r="Q1055" s="11">
        <f t="shared" si="566"/>
        <v>0</v>
      </c>
      <c r="R1055" s="30">
        <f t="shared" si="562"/>
        <v>0</v>
      </c>
      <c r="S1055" s="8">
        <f t="shared" si="555"/>
        <v>0</v>
      </c>
      <c r="T1055" s="122">
        <f t="shared" si="563"/>
        <v>0.13059999999999999</v>
      </c>
      <c r="U1055" s="121">
        <f t="shared" si="545"/>
        <v>6</v>
      </c>
      <c r="V1055" s="121">
        <v>252</v>
      </c>
      <c r="W1055" s="120">
        <f t="shared" si="556"/>
        <v>1.0029268570000001</v>
      </c>
      <c r="X1055" s="113">
        <f t="shared" si="569"/>
        <v>3.7351506699999999</v>
      </c>
      <c r="Y1055" s="113">
        <f t="shared" si="557"/>
        <v>0</v>
      </c>
      <c r="Z1055" s="125" t="str">
        <f t="shared" si="567"/>
        <v>A+J=</v>
      </c>
      <c r="AA1055" s="118">
        <f t="shared" si="568"/>
        <v>45736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2">
        <f t="shared" si="558"/>
        <v>45717</v>
      </c>
      <c r="B1056" s="113">
        <f t="shared" si="551"/>
        <v>1280.63684784</v>
      </c>
      <c r="C1056" s="113">
        <f t="shared" si="564"/>
        <v>1116.6936172799999</v>
      </c>
      <c r="D1056" s="114">
        <f t="shared" si="559"/>
        <v>7100.5</v>
      </c>
      <c r="E1056" s="115">
        <f t="shared" si="547"/>
        <v>7111.86</v>
      </c>
      <c r="F1056" s="116">
        <f t="shared" si="548"/>
        <v>45677</v>
      </c>
      <c r="G1056" s="117">
        <f t="shared" si="552"/>
        <v>1.5998873318778806E-3</v>
      </c>
      <c r="H1056" s="118">
        <f t="shared" si="565"/>
        <v>45736</v>
      </c>
      <c r="I1056" s="118">
        <f t="shared" si="553"/>
        <v>45736</v>
      </c>
      <c r="J1056" s="119">
        <f t="shared" si="560"/>
        <v>18</v>
      </c>
      <c r="K1056" s="119">
        <f t="shared" si="549"/>
        <v>7</v>
      </c>
      <c r="L1056" s="8">
        <f t="shared" si="561"/>
        <v>1.00062187</v>
      </c>
      <c r="M1056" s="120">
        <f t="shared" si="550"/>
        <v>1.0051997699999999</v>
      </c>
      <c r="N1056" s="120">
        <f t="shared" si="570"/>
        <v>1.1421974006691484</v>
      </c>
      <c r="O1056" s="113">
        <f t="shared" si="546"/>
        <v>1.1429076899999999</v>
      </c>
      <c r="P1056" s="113">
        <f t="shared" si="554"/>
        <v>1276.27772256</v>
      </c>
      <c r="Q1056" s="11">
        <f t="shared" si="566"/>
        <v>0</v>
      </c>
      <c r="R1056" s="30">
        <f t="shared" si="562"/>
        <v>0</v>
      </c>
      <c r="S1056" s="8">
        <f t="shared" si="555"/>
        <v>0</v>
      </c>
      <c r="T1056" s="122">
        <f t="shared" si="563"/>
        <v>0.13059999999999999</v>
      </c>
      <c r="U1056" s="121">
        <f t="shared" si="545"/>
        <v>7</v>
      </c>
      <c r="V1056" s="121">
        <v>252</v>
      </c>
      <c r="W1056" s="120">
        <f t="shared" si="556"/>
        <v>1.0034154989999999</v>
      </c>
      <c r="X1056" s="113">
        <f t="shared" si="569"/>
        <v>4.3591252799999998</v>
      </c>
      <c r="Y1056" s="113">
        <f t="shared" si="557"/>
        <v>0</v>
      </c>
      <c r="Z1056" s="125" t="str">
        <f t="shared" si="567"/>
        <v>A+J=</v>
      </c>
      <c r="AA1056" s="118">
        <f t="shared" si="568"/>
        <v>45736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2">
        <f t="shared" si="558"/>
        <v>45718</v>
      </c>
      <c r="B1057" s="113">
        <f t="shared" si="551"/>
        <v>1280.63684784</v>
      </c>
      <c r="C1057" s="113">
        <f t="shared" si="564"/>
        <v>1116.6936172799999</v>
      </c>
      <c r="D1057" s="114">
        <f t="shared" si="559"/>
        <v>7100.5</v>
      </c>
      <c r="E1057" s="115">
        <f t="shared" si="547"/>
        <v>7111.86</v>
      </c>
      <c r="F1057" s="116">
        <f t="shared" si="548"/>
        <v>45677</v>
      </c>
      <c r="G1057" s="117">
        <f t="shared" si="552"/>
        <v>1.5998873318778806E-3</v>
      </c>
      <c r="H1057" s="118">
        <f t="shared" si="565"/>
        <v>45736</v>
      </c>
      <c r="I1057" s="118">
        <f t="shared" si="553"/>
        <v>45736</v>
      </c>
      <c r="J1057" s="119">
        <f t="shared" si="560"/>
        <v>18</v>
      </c>
      <c r="K1057" s="119">
        <f t="shared" si="549"/>
        <v>7</v>
      </c>
      <c r="L1057" s="8">
        <f t="shared" si="561"/>
        <v>1.00062187</v>
      </c>
      <c r="M1057" s="120">
        <f t="shared" si="550"/>
        <v>1.0051997699999999</v>
      </c>
      <c r="N1057" s="120">
        <f t="shared" si="570"/>
        <v>1.1421974006691484</v>
      </c>
      <c r="O1057" s="113">
        <f t="shared" si="546"/>
        <v>1.1429076899999999</v>
      </c>
      <c r="P1057" s="113">
        <f t="shared" si="554"/>
        <v>1276.27772256</v>
      </c>
      <c r="Q1057" s="11">
        <f t="shared" si="566"/>
        <v>0</v>
      </c>
      <c r="R1057" s="30">
        <f t="shared" si="562"/>
        <v>0</v>
      </c>
      <c r="S1057" s="8">
        <f t="shared" si="555"/>
        <v>0</v>
      </c>
      <c r="T1057" s="122">
        <f t="shared" si="563"/>
        <v>0.13059999999999999</v>
      </c>
      <c r="U1057" s="121">
        <f t="shared" si="545"/>
        <v>7</v>
      </c>
      <c r="V1057" s="121">
        <v>252</v>
      </c>
      <c r="W1057" s="120">
        <f t="shared" si="556"/>
        <v>1.0034154989999999</v>
      </c>
      <c r="X1057" s="113">
        <f t="shared" si="569"/>
        <v>4.3591252799999998</v>
      </c>
      <c r="Y1057" s="113">
        <f t="shared" si="557"/>
        <v>0</v>
      </c>
      <c r="Z1057" s="125" t="str">
        <f t="shared" si="567"/>
        <v>A+J=</v>
      </c>
      <c r="AA1057" s="118">
        <f t="shared" si="568"/>
        <v>45736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2">
        <f t="shared" si="558"/>
        <v>45719</v>
      </c>
      <c r="B1058" s="113">
        <f t="shared" si="551"/>
        <v>1280.63684784</v>
      </c>
      <c r="C1058" s="113">
        <f t="shared" si="564"/>
        <v>1116.6936172799999</v>
      </c>
      <c r="D1058" s="114">
        <f t="shared" si="559"/>
        <v>7100.5</v>
      </c>
      <c r="E1058" s="115">
        <f t="shared" si="547"/>
        <v>7111.86</v>
      </c>
      <c r="F1058" s="116">
        <f t="shared" si="548"/>
        <v>45677</v>
      </c>
      <c r="G1058" s="117">
        <f t="shared" si="552"/>
        <v>1.5998873318778806E-3</v>
      </c>
      <c r="H1058" s="118">
        <f t="shared" si="565"/>
        <v>45736</v>
      </c>
      <c r="I1058" s="118">
        <f t="shared" si="553"/>
        <v>45736</v>
      </c>
      <c r="J1058" s="119">
        <f t="shared" si="560"/>
        <v>18</v>
      </c>
      <c r="K1058" s="119">
        <f t="shared" si="549"/>
        <v>7</v>
      </c>
      <c r="L1058" s="8">
        <f t="shared" si="561"/>
        <v>1.00062187</v>
      </c>
      <c r="M1058" s="120">
        <f t="shared" si="550"/>
        <v>1.0051997699999999</v>
      </c>
      <c r="N1058" s="120">
        <f t="shared" si="570"/>
        <v>1.1421974006691484</v>
      </c>
      <c r="O1058" s="113">
        <f t="shared" si="546"/>
        <v>1.1429076899999999</v>
      </c>
      <c r="P1058" s="113">
        <f t="shared" si="554"/>
        <v>1276.27772256</v>
      </c>
      <c r="Q1058" s="11">
        <f t="shared" si="566"/>
        <v>0</v>
      </c>
      <c r="R1058" s="30">
        <f t="shared" si="562"/>
        <v>0</v>
      </c>
      <c r="S1058" s="8">
        <f t="shared" si="555"/>
        <v>0</v>
      </c>
      <c r="T1058" s="122">
        <f t="shared" si="563"/>
        <v>0.13059999999999999</v>
      </c>
      <c r="U1058" s="121">
        <f t="shared" si="545"/>
        <v>7</v>
      </c>
      <c r="V1058" s="121">
        <v>252</v>
      </c>
      <c r="W1058" s="120">
        <f t="shared" si="556"/>
        <v>1.0034154989999999</v>
      </c>
      <c r="X1058" s="113">
        <f t="shared" si="569"/>
        <v>4.3591252799999998</v>
      </c>
      <c r="Y1058" s="113">
        <f t="shared" si="557"/>
        <v>0</v>
      </c>
      <c r="Z1058" s="125" t="str">
        <f t="shared" si="567"/>
        <v>A+J=</v>
      </c>
      <c r="AA1058" s="118">
        <f t="shared" si="568"/>
        <v>45736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2">
        <f t="shared" si="558"/>
        <v>45720</v>
      </c>
      <c r="B1059" s="113">
        <f t="shared" si="551"/>
        <v>1280.63684784</v>
      </c>
      <c r="C1059" s="113">
        <f t="shared" si="564"/>
        <v>1116.6936172799999</v>
      </c>
      <c r="D1059" s="114">
        <f t="shared" si="559"/>
        <v>7100.5</v>
      </c>
      <c r="E1059" s="115">
        <f t="shared" si="547"/>
        <v>7111.86</v>
      </c>
      <c r="F1059" s="116">
        <f t="shared" si="548"/>
        <v>45677</v>
      </c>
      <c r="G1059" s="117">
        <f t="shared" si="552"/>
        <v>1.5998873318778806E-3</v>
      </c>
      <c r="H1059" s="118">
        <f t="shared" si="565"/>
        <v>45736</v>
      </c>
      <c r="I1059" s="118">
        <f t="shared" si="553"/>
        <v>45736</v>
      </c>
      <c r="J1059" s="119">
        <f t="shared" si="560"/>
        <v>18</v>
      </c>
      <c r="K1059" s="119">
        <f t="shared" si="549"/>
        <v>7</v>
      </c>
      <c r="L1059" s="8">
        <f t="shared" si="561"/>
        <v>1.00062187</v>
      </c>
      <c r="M1059" s="120">
        <f t="shared" si="550"/>
        <v>1.0051997699999999</v>
      </c>
      <c r="N1059" s="120">
        <f t="shared" si="570"/>
        <v>1.1421974006691484</v>
      </c>
      <c r="O1059" s="113">
        <f t="shared" si="546"/>
        <v>1.1429076899999999</v>
      </c>
      <c r="P1059" s="113">
        <f t="shared" si="554"/>
        <v>1276.27772256</v>
      </c>
      <c r="Q1059" s="11">
        <f t="shared" si="566"/>
        <v>0</v>
      </c>
      <c r="R1059" s="30">
        <f t="shared" si="562"/>
        <v>0</v>
      </c>
      <c r="S1059" s="8">
        <f t="shared" si="555"/>
        <v>0</v>
      </c>
      <c r="T1059" s="122">
        <f t="shared" si="563"/>
        <v>0.13059999999999999</v>
      </c>
      <c r="U1059" s="121">
        <f t="shared" si="545"/>
        <v>7</v>
      </c>
      <c r="V1059" s="121">
        <v>252</v>
      </c>
      <c r="W1059" s="120">
        <f t="shared" si="556"/>
        <v>1.0034154989999999</v>
      </c>
      <c r="X1059" s="113">
        <f t="shared" si="569"/>
        <v>4.3591252799999998</v>
      </c>
      <c r="Y1059" s="113">
        <f t="shared" si="557"/>
        <v>0</v>
      </c>
      <c r="Z1059" s="125" t="str">
        <f t="shared" si="567"/>
        <v>A+J=</v>
      </c>
      <c r="AA1059" s="118">
        <f t="shared" si="568"/>
        <v>45736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2">
        <f t="shared" si="558"/>
        <v>45721</v>
      </c>
      <c r="B1060" s="113">
        <f t="shared" si="551"/>
        <v>1280.63684784</v>
      </c>
      <c r="C1060" s="113">
        <f t="shared" si="564"/>
        <v>1116.6936172799999</v>
      </c>
      <c r="D1060" s="114">
        <f t="shared" si="559"/>
        <v>7100.5</v>
      </c>
      <c r="E1060" s="115">
        <f t="shared" si="547"/>
        <v>7111.86</v>
      </c>
      <c r="F1060" s="116">
        <f t="shared" si="548"/>
        <v>45677</v>
      </c>
      <c r="G1060" s="117">
        <f t="shared" si="552"/>
        <v>1.5998873318778806E-3</v>
      </c>
      <c r="H1060" s="118">
        <f t="shared" si="565"/>
        <v>45736</v>
      </c>
      <c r="I1060" s="118">
        <f t="shared" si="553"/>
        <v>45736</v>
      </c>
      <c r="J1060" s="119">
        <f t="shared" si="560"/>
        <v>18</v>
      </c>
      <c r="K1060" s="119">
        <f t="shared" si="549"/>
        <v>7</v>
      </c>
      <c r="L1060" s="8">
        <f t="shared" si="561"/>
        <v>1.00062187</v>
      </c>
      <c r="M1060" s="120">
        <f t="shared" si="550"/>
        <v>1.0051997699999999</v>
      </c>
      <c r="N1060" s="120">
        <f t="shared" si="570"/>
        <v>1.1421974006691484</v>
      </c>
      <c r="O1060" s="113">
        <f t="shared" si="546"/>
        <v>1.1429076899999999</v>
      </c>
      <c r="P1060" s="113">
        <f t="shared" si="554"/>
        <v>1276.27772256</v>
      </c>
      <c r="Q1060" s="11">
        <f t="shared" si="566"/>
        <v>0</v>
      </c>
      <c r="R1060" s="30">
        <f t="shared" si="562"/>
        <v>0</v>
      </c>
      <c r="S1060" s="8">
        <f t="shared" si="555"/>
        <v>0</v>
      </c>
      <c r="T1060" s="122">
        <f t="shared" si="563"/>
        <v>0.13059999999999999</v>
      </c>
      <c r="U1060" s="121">
        <f t="shared" si="545"/>
        <v>7</v>
      </c>
      <c r="V1060" s="121">
        <v>252</v>
      </c>
      <c r="W1060" s="120">
        <f t="shared" si="556"/>
        <v>1.0034154989999999</v>
      </c>
      <c r="X1060" s="113">
        <f t="shared" si="569"/>
        <v>4.3591252799999998</v>
      </c>
      <c r="Y1060" s="113">
        <f t="shared" si="557"/>
        <v>0</v>
      </c>
      <c r="Z1060" s="125" t="str">
        <f t="shared" si="567"/>
        <v>A+J=</v>
      </c>
      <c r="AA1060" s="118">
        <f t="shared" si="568"/>
        <v>45736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2">
        <f t="shared" si="558"/>
        <v>45722</v>
      </c>
      <c r="B1061" s="113">
        <f t="shared" si="551"/>
        <v>1281.3745926500001</v>
      </c>
      <c r="C1061" s="113">
        <f t="shared" si="564"/>
        <v>1116.6936172799999</v>
      </c>
      <c r="D1061" s="114">
        <f t="shared" si="559"/>
        <v>7100.5</v>
      </c>
      <c r="E1061" s="115">
        <f t="shared" si="547"/>
        <v>7111.86</v>
      </c>
      <c r="F1061" s="116">
        <f t="shared" si="548"/>
        <v>45677</v>
      </c>
      <c r="G1061" s="117">
        <f t="shared" si="552"/>
        <v>1.5998873318778806E-3</v>
      </c>
      <c r="H1061" s="118">
        <f t="shared" si="565"/>
        <v>45736</v>
      </c>
      <c r="I1061" s="118">
        <f t="shared" si="553"/>
        <v>45736</v>
      </c>
      <c r="J1061" s="119">
        <f t="shared" si="560"/>
        <v>18</v>
      </c>
      <c r="K1061" s="119">
        <f t="shared" si="549"/>
        <v>8</v>
      </c>
      <c r="L1061" s="8">
        <f t="shared" si="561"/>
        <v>1.0007107399999999</v>
      </c>
      <c r="M1061" s="120">
        <f t="shared" si="550"/>
        <v>1.0051997699999999</v>
      </c>
      <c r="N1061" s="120">
        <f t="shared" si="570"/>
        <v>1.1421974006691484</v>
      </c>
      <c r="O1061" s="113">
        <f t="shared" si="546"/>
        <v>1.1430092000000001</v>
      </c>
      <c r="P1061" s="113">
        <f t="shared" si="554"/>
        <v>1276.3910781300001</v>
      </c>
      <c r="Q1061" s="11">
        <f t="shared" si="566"/>
        <v>0</v>
      </c>
      <c r="R1061" s="30">
        <f t="shared" si="562"/>
        <v>0</v>
      </c>
      <c r="S1061" s="8">
        <f t="shared" si="555"/>
        <v>0</v>
      </c>
      <c r="T1061" s="122">
        <f t="shared" si="563"/>
        <v>0.13059999999999999</v>
      </c>
      <c r="U1061" s="121">
        <f t="shared" ref="U1061:U1124" si="571">IF(Q1060&gt;0,1,IF(K1061=K1060,U1060,U1060+1))</f>
        <v>8</v>
      </c>
      <c r="V1061" s="121">
        <v>252</v>
      </c>
      <c r="W1061" s="120">
        <f t="shared" si="556"/>
        <v>1.003904379</v>
      </c>
      <c r="X1061" s="113">
        <f t="shared" si="569"/>
        <v>4.9835145199999999</v>
      </c>
      <c r="Y1061" s="113">
        <f t="shared" si="557"/>
        <v>0</v>
      </c>
      <c r="Z1061" s="125" t="str">
        <f t="shared" si="567"/>
        <v>A+J=</v>
      </c>
      <c r="AA1061" s="118">
        <f t="shared" si="568"/>
        <v>45736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2">
        <f t="shared" si="558"/>
        <v>45723</v>
      </c>
      <c r="B1062" s="113">
        <f t="shared" si="551"/>
        <v>1282.1127632999999</v>
      </c>
      <c r="C1062" s="113">
        <f t="shared" si="564"/>
        <v>1116.6936172799999</v>
      </c>
      <c r="D1062" s="114">
        <f t="shared" si="559"/>
        <v>7100.5</v>
      </c>
      <c r="E1062" s="115">
        <f t="shared" si="547"/>
        <v>7111.86</v>
      </c>
      <c r="F1062" s="116">
        <f t="shared" si="548"/>
        <v>45677</v>
      </c>
      <c r="G1062" s="117">
        <f t="shared" si="552"/>
        <v>1.5998873318778806E-3</v>
      </c>
      <c r="H1062" s="118">
        <f t="shared" si="565"/>
        <v>45736</v>
      </c>
      <c r="I1062" s="118">
        <f t="shared" si="553"/>
        <v>45736</v>
      </c>
      <c r="J1062" s="119">
        <f t="shared" si="560"/>
        <v>18</v>
      </c>
      <c r="K1062" s="119">
        <f t="shared" si="549"/>
        <v>9</v>
      </c>
      <c r="L1062" s="8">
        <f t="shared" si="561"/>
        <v>1.00079962</v>
      </c>
      <c r="M1062" s="120">
        <f t="shared" si="550"/>
        <v>1.0051997699999999</v>
      </c>
      <c r="N1062" s="120">
        <f t="shared" si="570"/>
        <v>1.1421974006691484</v>
      </c>
      <c r="O1062" s="113">
        <f t="shared" si="546"/>
        <v>1.1431107199999999</v>
      </c>
      <c r="P1062" s="113">
        <f t="shared" si="554"/>
        <v>1276.5044448599999</v>
      </c>
      <c r="Q1062" s="11">
        <f t="shared" si="566"/>
        <v>0</v>
      </c>
      <c r="R1062" s="30">
        <f t="shared" si="562"/>
        <v>0</v>
      </c>
      <c r="S1062" s="8">
        <f t="shared" si="555"/>
        <v>0</v>
      </c>
      <c r="T1062" s="122">
        <f t="shared" si="563"/>
        <v>0.13059999999999999</v>
      </c>
      <c r="U1062" s="121">
        <f t="shared" si="571"/>
        <v>9</v>
      </c>
      <c r="V1062" s="121">
        <v>252</v>
      </c>
      <c r="W1062" s="120">
        <f t="shared" si="556"/>
        <v>1.0043934969999999</v>
      </c>
      <c r="X1062" s="113">
        <f t="shared" si="569"/>
        <v>5.6083184399999997</v>
      </c>
      <c r="Y1062" s="113">
        <f t="shared" si="557"/>
        <v>0</v>
      </c>
      <c r="Z1062" s="125" t="str">
        <f t="shared" si="567"/>
        <v>A+J=</v>
      </c>
      <c r="AA1062" s="118">
        <f t="shared" si="568"/>
        <v>45736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2">
        <f t="shared" si="558"/>
        <v>45724</v>
      </c>
      <c r="B1063" s="113">
        <f t="shared" si="551"/>
        <v>1282.8513599299999</v>
      </c>
      <c r="C1063" s="113">
        <f t="shared" si="564"/>
        <v>1116.6936172799999</v>
      </c>
      <c r="D1063" s="114">
        <f t="shared" si="559"/>
        <v>7100.5</v>
      </c>
      <c r="E1063" s="115">
        <f t="shared" si="547"/>
        <v>7111.86</v>
      </c>
      <c r="F1063" s="116">
        <f t="shared" si="548"/>
        <v>45677</v>
      </c>
      <c r="G1063" s="117">
        <f t="shared" si="552"/>
        <v>1.5998873318778806E-3</v>
      </c>
      <c r="H1063" s="118">
        <f t="shared" si="565"/>
        <v>45736</v>
      </c>
      <c r="I1063" s="118">
        <f t="shared" si="553"/>
        <v>45736</v>
      </c>
      <c r="J1063" s="119">
        <f t="shared" si="560"/>
        <v>18</v>
      </c>
      <c r="K1063" s="119">
        <f t="shared" si="549"/>
        <v>10</v>
      </c>
      <c r="L1063" s="8">
        <f t="shared" si="561"/>
        <v>1.00088851</v>
      </c>
      <c r="M1063" s="120">
        <f t="shared" si="550"/>
        <v>1.0051997699999999</v>
      </c>
      <c r="N1063" s="120">
        <f t="shared" si="570"/>
        <v>1.1421974006691484</v>
      </c>
      <c r="O1063" s="113">
        <f t="shared" si="546"/>
        <v>1.1432122499999999</v>
      </c>
      <c r="P1063" s="113">
        <f t="shared" si="554"/>
        <v>1276.61782277</v>
      </c>
      <c r="Q1063" s="11">
        <f t="shared" si="566"/>
        <v>0</v>
      </c>
      <c r="R1063" s="30">
        <f t="shared" si="562"/>
        <v>0</v>
      </c>
      <c r="S1063" s="8">
        <f t="shared" si="555"/>
        <v>0</v>
      </c>
      <c r="T1063" s="122">
        <f t="shared" si="563"/>
        <v>0.13059999999999999</v>
      </c>
      <c r="U1063" s="121">
        <f t="shared" si="571"/>
        <v>10</v>
      </c>
      <c r="V1063" s="121">
        <v>252</v>
      </c>
      <c r="W1063" s="120">
        <f t="shared" si="556"/>
        <v>1.004882853</v>
      </c>
      <c r="X1063" s="113">
        <f t="shared" si="569"/>
        <v>6.23353716</v>
      </c>
      <c r="Y1063" s="113">
        <f t="shared" si="557"/>
        <v>0</v>
      </c>
      <c r="Z1063" s="125" t="str">
        <f t="shared" si="567"/>
        <v>A+J=</v>
      </c>
      <c r="AA1063" s="118">
        <f t="shared" si="568"/>
        <v>45736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2">
        <f t="shared" si="558"/>
        <v>45725</v>
      </c>
      <c r="B1064" s="113">
        <f t="shared" si="551"/>
        <v>1282.8513599299999</v>
      </c>
      <c r="C1064" s="113">
        <f t="shared" si="564"/>
        <v>1116.6936172799999</v>
      </c>
      <c r="D1064" s="114">
        <f t="shared" si="559"/>
        <v>7100.5</v>
      </c>
      <c r="E1064" s="115">
        <f t="shared" si="547"/>
        <v>7111.86</v>
      </c>
      <c r="F1064" s="116">
        <f t="shared" si="548"/>
        <v>45677</v>
      </c>
      <c r="G1064" s="117">
        <f t="shared" si="552"/>
        <v>1.5998873318778806E-3</v>
      </c>
      <c r="H1064" s="118">
        <f t="shared" si="565"/>
        <v>45736</v>
      </c>
      <c r="I1064" s="118">
        <f t="shared" si="553"/>
        <v>45736</v>
      </c>
      <c r="J1064" s="119">
        <f t="shared" si="560"/>
        <v>18</v>
      </c>
      <c r="K1064" s="119">
        <f t="shared" si="549"/>
        <v>10</v>
      </c>
      <c r="L1064" s="8">
        <f t="shared" si="561"/>
        <v>1.00088851</v>
      </c>
      <c r="M1064" s="120">
        <f t="shared" si="550"/>
        <v>1.0051997699999999</v>
      </c>
      <c r="N1064" s="120">
        <f t="shared" si="570"/>
        <v>1.1421974006691484</v>
      </c>
      <c r="O1064" s="113">
        <f t="shared" si="546"/>
        <v>1.1432122499999999</v>
      </c>
      <c r="P1064" s="113">
        <f t="shared" si="554"/>
        <v>1276.61782277</v>
      </c>
      <c r="Q1064" s="11">
        <f t="shared" si="566"/>
        <v>0</v>
      </c>
      <c r="R1064" s="30">
        <f t="shared" si="562"/>
        <v>0</v>
      </c>
      <c r="S1064" s="8">
        <f t="shared" si="555"/>
        <v>0</v>
      </c>
      <c r="T1064" s="122">
        <f t="shared" si="563"/>
        <v>0.13059999999999999</v>
      </c>
      <c r="U1064" s="121">
        <f t="shared" si="571"/>
        <v>10</v>
      </c>
      <c r="V1064" s="121">
        <v>252</v>
      </c>
      <c r="W1064" s="120">
        <f t="shared" si="556"/>
        <v>1.004882853</v>
      </c>
      <c r="X1064" s="113">
        <f t="shared" si="569"/>
        <v>6.23353716</v>
      </c>
      <c r="Y1064" s="113">
        <f t="shared" si="557"/>
        <v>0</v>
      </c>
      <c r="Z1064" s="125" t="str">
        <f t="shared" si="567"/>
        <v>A+J=</v>
      </c>
      <c r="AA1064" s="118">
        <f t="shared" si="568"/>
        <v>45736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2">
        <f t="shared" si="558"/>
        <v>45726</v>
      </c>
      <c r="B1065" s="113">
        <f t="shared" si="551"/>
        <v>1282.8513599299999</v>
      </c>
      <c r="C1065" s="113">
        <f t="shared" si="564"/>
        <v>1116.6936172799999</v>
      </c>
      <c r="D1065" s="114">
        <f t="shared" si="559"/>
        <v>7100.5</v>
      </c>
      <c r="E1065" s="115">
        <f t="shared" si="547"/>
        <v>7111.86</v>
      </c>
      <c r="F1065" s="116">
        <f t="shared" si="548"/>
        <v>45677</v>
      </c>
      <c r="G1065" s="117">
        <f t="shared" si="552"/>
        <v>1.5998873318778806E-3</v>
      </c>
      <c r="H1065" s="118">
        <f t="shared" si="565"/>
        <v>45736</v>
      </c>
      <c r="I1065" s="118">
        <f t="shared" si="553"/>
        <v>45736</v>
      </c>
      <c r="J1065" s="119">
        <f t="shared" si="560"/>
        <v>18</v>
      </c>
      <c r="K1065" s="119">
        <f t="shared" si="549"/>
        <v>10</v>
      </c>
      <c r="L1065" s="8">
        <f t="shared" si="561"/>
        <v>1.00088851</v>
      </c>
      <c r="M1065" s="120">
        <f t="shared" si="550"/>
        <v>1.0051997699999999</v>
      </c>
      <c r="N1065" s="120">
        <f t="shared" si="570"/>
        <v>1.1421974006691484</v>
      </c>
      <c r="O1065" s="113">
        <f t="shared" ref="O1065:O1128" si="572">TRUNC(TRUNC((L1065*N1065),15),8)</f>
        <v>1.1432122499999999</v>
      </c>
      <c r="P1065" s="113">
        <f t="shared" si="554"/>
        <v>1276.61782277</v>
      </c>
      <c r="Q1065" s="11">
        <f t="shared" si="566"/>
        <v>0</v>
      </c>
      <c r="R1065" s="30">
        <f t="shared" si="562"/>
        <v>0</v>
      </c>
      <c r="S1065" s="8">
        <f t="shared" si="555"/>
        <v>0</v>
      </c>
      <c r="T1065" s="122">
        <f t="shared" si="563"/>
        <v>0.13059999999999999</v>
      </c>
      <c r="U1065" s="121">
        <f t="shared" si="571"/>
        <v>10</v>
      </c>
      <c r="V1065" s="121">
        <v>252</v>
      </c>
      <c r="W1065" s="120">
        <f t="shared" si="556"/>
        <v>1.004882853</v>
      </c>
      <c r="X1065" s="113">
        <f t="shared" si="569"/>
        <v>6.23353716</v>
      </c>
      <c r="Y1065" s="113">
        <f t="shared" si="557"/>
        <v>0</v>
      </c>
      <c r="Z1065" s="125" t="str">
        <f t="shared" si="567"/>
        <v>A+J=</v>
      </c>
      <c r="AA1065" s="118">
        <f t="shared" si="568"/>
        <v>45736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2">
        <f t="shared" si="558"/>
        <v>45727</v>
      </c>
      <c r="B1066" s="113">
        <f t="shared" si="551"/>
        <v>1283.5903726499998</v>
      </c>
      <c r="C1066" s="113">
        <f t="shared" si="564"/>
        <v>1116.6936172799999</v>
      </c>
      <c r="D1066" s="114">
        <f t="shared" si="559"/>
        <v>7100.5</v>
      </c>
      <c r="E1066" s="115">
        <f t="shared" ref="E1066:E1129" si="573">IF($K1066=1,VLOOKUP($A1065,$AO$10:$AS$131,4),E1065)</f>
        <v>7111.86</v>
      </c>
      <c r="F1066" s="116">
        <f t="shared" ref="F1066:F1129" si="574">IF($K1066=1,VLOOKUP($A1065,$AO$10:$AS$131,5),F1065)</f>
        <v>45677</v>
      </c>
      <c r="G1066" s="117">
        <f t="shared" si="552"/>
        <v>1.5998873318778806E-3</v>
      </c>
      <c r="H1066" s="118">
        <f t="shared" si="565"/>
        <v>45736</v>
      </c>
      <c r="I1066" s="118">
        <f t="shared" si="553"/>
        <v>45736</v>
      </c>
      <c r="J1066" s="119">
        <f t="shared" si="560"/>
        <v>18</v>
      </c>
      <c r="K1066" s="119">
        <f t="shared" ref="K1066:K1129" si="575">(J1066-(NETWORKDAYS(A1066,I1066,AD$176:AD$502)-1))</f>
        <v>11</v>
      </c>
      <c r="L1066" s="8">
        <f t="shared" si="561"/>
        <v>1.0009774</v>
      </c>
      <c r="M1066" s="120">
        <f t="shared" ref="M1066:M1129" si="576">IF(I1066&gt;I1065,L1065,M1065)</f>
        <v>1.0051997699999999</v>
      </c>
      <c r="N1066" s="120">
        <f t="shared" si="570"/>
        <v>1.1421974006691484</v>
      </c>
      <c r="O1066" s="113">
        <f t="shared" si="572"/>
        <v>1.1433137799999999</v>
      </c>
      <c r="P1066" s="113">
        <f t="shared" si="554"/>
        <v>1276.7312006699999</v>
      </c>
      <c r="Q1066" s="11">
        <f t="shared" si="566"/>
        <v>0</v>
      </c>
      <c r="R1066" s="30">
        <f t="shared" si="562"/>
        <v>0</v>
      </c>
      <c r="S1066" s="8">
        <f t="shared" si="555"/>
        <v>0</v>
      </c>
      <c r="T1066" s="122">
        <f t="shared" si="563"/>
        <v>0.13059999999999999</v>
      </c>
      <c r="U1066" s="121">
        <f t="shared" si="571"/>
        <v>11</v>
      </c>
      <c r="V1066" s="121">
        <v>252</v>
      </c>
      <c r="W1066" s="120">
        <f t="shared" si="556"/>
        <v>1.0053724479999999</v>
      </c>
      <c r="X1066" s="113">
        <f t="shared" si="569"/>
        <v>6.8591719800000002</v>
      </c>
      <c r="Y1066" s="113">
        <f t="shared" si="557"/>
        <v>0</v>
      </c>
      <c r="Z1066" s="125" t="str">
        <f t="shared" si="567"/>
        <v>A+J=</v>
      </c>
      <c r="AA1066" s="118">
        <f t="shared" si="568"/>
        <v>45736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2">
        <f t="shared" si="558"/>
        <v>45728</v>
      </c>
      <c r="B1067" s="113">
        <f t="shared" si="551"/>
        <v>1284.3298115099999</v>
      </c>
      <c r="C1067" s="113">
        <f t="shared" si="564"/>
        <v>1116.6936172799999</v>
      </c>
      <c r="D1067" s="114">
        <f t="shared" si="559"/>
        <v>7100.5</v>
      </c>
      <c r="E1067" s="115">
        <f t="shared" si="573"/>
        <v>7111.86</v>
      </c>
      <c r="F1067" s="116">
        <f t="shared" si="574"/>
        <v>45677</v>
      </c>
      <c r="G1067" s="117">
        <f t="shared" si="552"/>
        <v>1.5998873318778806E-3</v>
      </c>
      <c r="H1067" s="118">
        <f t="shared" si="565"/>
        <v>45736</v>
      </c>
      <c r="I1067" s="118">
        <f t="shared" si="553"/>
        <v>45736</v>
      </c>
      <c r="J1067" s="119">
        <f t="shared" si="560"/>
        <v>18</v>
      </c>
      <c r="K1067" s="119">
        <f t="shared" si="575"/>
        <v>12</v>
      </c>
      <c r="L1067" s="8">
        <f t="shared" si="561"/>
        <v>1.0010663</v>
      </c>
      <c r="M1067" s="120">
        <f t="shared" si="576"/>
        <v>1.0051997699999999</v>
      </c>
      <c r="N1067" s="120">
        <f t="shared" si="570"/>
        <v>1.1421974006691484</v>
      </c>
      <c r="O1067" s="113">
        <f t="shared" si="572"/>
        <v>1.1434153199999999</v>
      </c>
      <c r="P1067" s="113">
        <f t="shared" si="554"/>
        <v>1276.8445897399999</v>
      </c>
      <c r="Q1067" s="11">
        <f t="shared" si="566"/>
        <v>0</v>
      </c>
      <c r="R1067" s="30">
        <f t="shared" si="562"/>
        <v>0</v>
      </c>
      <c r="S1067" s="8">
        <f t="shared" si="555"/>
        <v>0</v>
      </c>
      <c r="T1067" s="122">
        <f t="shared" si="563"/>
        <v>0.13059999999999999</v>
      </c>
      <c r="U1067" s="121">
        <f t="shared" si="571"/>
        <v>12</v>
      </c>
      <c r="V1067" s="121">
        <v>252</v>
      </c>
      <c r="W1067" s="120">
        <f t="shared" si="556"/>
        <v>1.005862281</v>
      </c>
      <c r="X1067" s="113">
        <f t="shared" si="569"/>
        <v>7.4852217699999999</v>
      </c>
      <c r="Y1067" s="113">
        <f t="shared" si="557"/>
        <v>0</v>
      </c>
      <c r="Z1067" s="125" t="str">
        <f t="shared" si="567"/>
        <v>A+J=</v>
      </c>
      <c r="AA1067" s="118">
        <f t="shared" si="568"/>
        <v>45736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2">
        <f t="shared" si="558"/>
        <v>45729</v>
      </c>
      <c r="B1068" s="113">
        <f t="shared" si="551"/>
        <v>1285.0696778900001</v>
      </c>
      <c r="C1068" s="113">
        <f t="shared" si="564"/>
        <v>1116.6936172799999</v>
      </c>
      <c r="D1068" s="114">
        <f t="shared" si="559"/>
        <v>7100.5</v>
      </c>
      <c r="E1068" s="115">
        <f t="shared" si="573"/>
        <v>7111.86</v>
      </c>
      <c r="F1068" s="116">
        <f t="shared" si="574"/>
        <v>45677</v>
      </c>
      <c r="G1068" s="117">
        <f t="shared" si="552"/>
        <v>1.5998873318778806E-3</v>
      </c>
      <c r="H1068" s="118">
        <f t="shared" si="565"/>
        <v>45736</v>
      </c>
      <c r="I1068" s="118">
        <f t="shared" si="553"/>
        <v>45736</v>
      </c>
      <c r="J1068" s="119">
        <f t="shared" si="560"/>
        <v>18</v>
      </c>
      <c r="K1068" s="119">
        <f t="shared" si="575"/>
        <v>13</v>
      </c>
      <c r="L1068" s="8">
        <f t="shared" si="561"/>
        <v>1.0011552100000001</v>
      </c>
      <c r="M1068" s="120">
        <f t="shared" si="576"/>
        <v>1.0051997699999999</v>
      </c>
      <c r="N1068" s="120">
        <f t="shared" si="570"/>
        <v>1.1421974006691484</v>
      </c>
      <c r="O1068" s="113">
        <f t="shared" si="572"/>
        <v>1.14351687</v>
      </c>
      <c r="P1068" s="113">
        <f t="shared" si="554"/>
        <v>1276.9579899800001</v>
      </c>
      <c r="Q1068" s="11">
        <f t="shared" si="566"/>
        <v>0</v>
      </c>
      <c r="R1068" s="30">
        <f t="shared" si="562"/>
        <v>0</v>
      </c>
      <c r="S1068" s="8">
        <f t="shared" si="555"/>
        <v>0</v>
      </c>
      <c r="T1068" s="122">
        <f t="shared" si="563"/>
        <v>0.13059999999999999</v>
      </c>
      <c r="U1068" s="121">
        <f t="shared" si="571"/>
        <v>13</v>
      </c>
      <c r="V1068" s="121">
        <v>252</v>
      </c>
      <c r="W1068" s="120">
        <f t="shared" si="556"/>
        <v>1.006352353</v>
      </c>
      <c r="X1068" s="113">
        <f t="shared" si="569"/>
        <v>8.1116879100000006</v>
      </c>
      <c r="Y1068" s="113">
        <f t="shared" si="557"/>
        <v>0</v>
      </c>
      <c r="Z1068" s="125" t="str">
        <f t="shared" si="567"/>
        <v>A+J=</v>
      </c>
      <c r="AA1068" s="118">
        <f t="shared" si="568"/>
        <v>45736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2">
        <f t="shared" si="558"/>
        <v>45730</v>
      </c>
      <c r="B1069" s="113">
        <f t="shared" si="551"/>
        <v>1285.8099831300001</v>
      </c>
      <c r="C1069" s="113">
        <f t="shared" si="564"/>
        <v>1116.6936172799999</v>
      </c>
      <c r="D1069" s="114">
        <f t="shared" si="559"/>
        <v>7100.5</v>
      </c>
      <c r="E1069" s="115">
        <f t="shared" si="573"/>
        <v>7111.86</v>
      </c>
      <c r="F1069" s="116">
        <f t="shared" si="574"/>
        <v>45677</v>
      </c>
      <c r="G1069" s="117">
        <f t="shared" si="552"/>
        <v>1.5998873318778806E-3</v>
      </c>
      <c r="H1069" s="118">
        <f t="shared" si="565"/>
        <v>45736</v>
      </c>
      <c r="I1069" s="118">
        <f t="shared" si="553"/>
        <v>45736</v>
      </c>
      <c r="J1069" s="119">
        <f t="shared" si="560"/>
        <v>18</v>
      </c>
      <c r="K1069" s="119">
        <f t="shared" si="575"/>
        <v>14</v>
      </c>
      <c r="L1069" s="8">
        <f t="shared" si="561"/>
        <v>1.0012441299999999</v>
      </c>
      <c r="M1069" s="120">
        <f t="shared" si="576"/>
        <v>1.0051997699999999</v>
      </c>
      <c r="N1069" s="120">
        <f t="shared" si="570"/>
        <v>1.1421974006691484</v>
      </c>
      <c r="O1069" s="113">
        <f t="shared" si="572"/>
        <v>1.14361844</v>
      </c>
      <c r="P1069" s="113">
        <f t="shared" si="554"/>
        <v>1277.0714125500001</v>
      </c>
      <c r="Q1069" s="11">
        <f t="shared" si="566"/>
        <v>0</v>
      </c>
      <c r="R1069" s="30">
        <f t="shared" si="562"/>
        <v>0</v>
      </c>
      <c r="S1069" s="8">
        <f t="shared" si="555"/>
        <v>0</v>
      </c>
      <c r="T1069" s="122">
        <f t="shared" si="563"/>
        <v>0.13059999999999999</v>
      </c>
      <c r="U1069" s="121">
        <f t="shared" si="571"/>
        <v>14</v>
      </c>
      <c r="V1069" s="121">
        <v>252</v>
      </c>
      <c r="W1069" s="120">
        <f t="shared" si="556"/>
        <v>1.0068426640000001</v>
      </c>
      <c r="X1069" s="113">
        <f t="shared" si="569"/>
        <v>8.7385705799999993</v>
      </c>
      <c r="Y1069" s="113">
        <f t="shared" si="557"/>
        <v>0</v>
      </c>
      <c r="Z1069" s="125" t="str">
        <f t="shared" si="567"/>
        <v>A+J=</v>
      </c>
      <c r="AA1069" s="118">
        <f t="shared" si="568"/>
        <v>45736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2">
        <f t="shared" si="558"/>
        <v>45731</v>
      </c>
      <c r="B1070" s="113">
        <f t="shared" si="551"/>
        <v>1286.55070355</v>
      </c>
      <c r="C1070" s="113">
        <f t="shared" si="564"/>
        <v>1116.6936172799999</v>
      </c>
      <c r="D1070" s="114">
        <f t="shared" si="559"/>
        <v>7100.5</v>
      </c>
      <c r="E1070" s="115">
        <f t="shared" si="573"/>
        <v>7111.86</v>
      </c>
      <c r="F1070" s="116">
        <f t="shared" si="574"/>
        <v>45677</v>
      </c>
      <c r="G1070" s="117">
        <f t="shared" si="552"/>
        <v>1.5998873318778806E-3</v>
      </c>
      <c r="H1070" s="118">
        <f t="shared" si="565"/>
        <v>45736</v>
      </c>
      <c r="I1070" s="118">
        <f t="shared" si="553"/>
        <v>45736</v>
      </c>
      <c r="J1070" s="119">
        <f t="shared" si="560"/>
        <v>18</v>
      </c>
      <c r="K1070" s="119">
        <f t="shared" si="575"/>
        <v>15</v>
      </c>
      <c r="L1070" s="8">
        <f t="shared" si="561"/>
        <v>1.0013330600000001</v>
      </c>
      <c r="M1070" s="120">
        <f t="shared" si="576"/>
        <v>1.0051997699999999</v>
      </c>
      <c r="N1070" s="120">
        <f t="shared" si="570"/>
        <v>1.1421974006691484</v>
      </c>
      <c r="O1070" s="113">
        <f t="shared" si="572"/>
        <v>1.14372001</v>
      </c>
      <c r="P1070" s="113">
        <f t="shared" si="554"/>
        <v>1277.1848351199999</v>
      </c>
      <c r="Q1070" s="11">
        <f t="shared" si="566"/>
        <v>0</v>
      </c>
      <c r="R1070" s="30">
        <f t="shared" si="562"/>
        <v>0</v>
      </c>
      <c r="S1070" s="8">
        <f t="shared" si="555"/>
        <v>0</v>
      </c>
      <c r="T1070" s="122">
        <f t="shared" si="563"/>
        <v>0.13059999999999999</v>
      </c>
      <c r="U1070" s="121">
        <f t="shared" si="571"/>
        <v>15</v>
      </c>
      <c r="V1070" s="121">
        <v>252</v>
      </c>
      <c r="W1070" s="120">
        <f t="shared" si="556"/>
        <v>1.0073332129999999</v>
      </c>
      <c r="X1070" s="113">
        <f t="shared" si="569"/>
        <v>9.3658684300000008</v>
      </c>
      <c r="Y1070" s="113">
        <f t="shared" si="557"/>
        <v>0</v>
      </c>
      <c r="Z1070" s="125" t="str">
        <f t="shared" si="567"/>
        <v>A+J=</v>
      </c>
      <c r="AA1070" s="118">
        <f t="shared" si="568"/>
        <v>45736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2">
        <f t="shared" si="558"/>
        <v>45732</v>
      </c>
      <c r="B1071" s="113">
        <f t="shared" si="551"/>
        <v>1286.55070355</v>
      </c>
      <c r="C1071" s="113">
        <f t="shared" si="564"/>
        <v>1116.6936172799999</v>
      </c>
      <c r="D1071" s="114">
        <f t="shared" si="559"/>
        <v>7100.5</v>
      </c>
      <c r="E1071" s="115">
        <f t="shared" si="573"/>
        <v>7111.86</v>
      </c>
      <c r="F1071" s="116">
        <f t="shared" si="574"/>
        <v>45677</v>
      </c>
      <c r="G1071" s="117">
        <f t="shared" si="552"/>
        <v>1.5998873318778806E-3</v>
      </c>
      <c r="H1071" s="118">
        <f t="shared" si="565"/>
        <v>45736</v>
      </c>
      <c r="I1071" s="118">
        <f t="shared" si="553"/>
        <v>45736</v>
      </c>
      <c r="J1071" s="119">
        <f t="shared" si="560"/>
        <v>18</v>
      </c>
      <c r="K1071" s="119">
        <f t="shared" si="575"/>
        <v>15</v>
      </c>
      <c r="L1071" s="8">
        <f t="shared" si="561"/>
        <v>1.0013330600000001</v>
      </c>
      <c r="M1071" s="120">
        <f t="shared" si="576"/>
        <v>1.0051997699999999</v>
      </c>
      <c r="N1071" s="120">
        <f t="shared" si="570"/>
        <v>1.1421974006691484</v>
      </c>
      <c r="O1071" s="113">
        <f t="shared" si="572"/>
        <v>1.14372001</v>
      </c>
      <c r="P1071" s="113">
        <f t="shared" si="554"/>
        <v>1277.1848351199999</v>
      </c>
      <c r="Q1071" s="11">
        <f t="shared" si="566"/>
        <v>0</v>
      </c>
      <c r="R1071" s="30">
        <f t="shared" si="562"/>
        <v>0</v>
      </c>
      <c r="S1071" s="8">
        <f t="shared" si="555"/>
        <v>0</v>
      </c>
      <c r="T1071" s="122">
        <f t="shared" si="563"/>
        <v>0.13059999999999999</v>
      </c>
      <c r="U1071" s="121">
        <f t="shared" si="571"/>
        <v>15</v>
      </c>
      <c r="V1071" s="121">
        <v>252</v>
      </c>
      <c r="W1071" s="120">
        <f t="shared" si="556"/>
        <v>1.0073332129999999</v>
      </c>
      <c r="X1071" s="113">
        <f t="shared" si="569"/>
        <v>9.3658684300000008</v>
      </c>
      <c r="Y1071" s="113">
        <f t="shared" si="557"/>
        <v>0</v>
      </c>
      <c r="Z1071" s="125" t="str">
        <f t="shared" si="567"/>
        <v>A+J=</v>
      </c>
      <c r="AA1071" s="118">
        <f t="shared" si="568"/>
        <v>45736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2">
        <f t="shared" si="558"/>
        <v>45733</v>
      </c>
      <c r="B1072" s="113">
        <f t="shared" si="551"/>
        <v>1286.55070355</v>
      </c>
      <c r="C1072" s="113">
        <f t="shared" si="564"/>
        <v>1116.6936172799999</v>
      </c>
      <c r="D1072" s="114">
        <f t="shared" si="559"/>
        <v>7100.5</v>
      </c>
      <c r="E1072" s="115">
        <f t="shared" si="573"/>
        <v>7111.86</v>
      </c>
      <c r="F1072" s="116">
        <f t="shared" si="574"/>
        <v>45677</v>
      </c>
      <c r="G1072" s="117">
        <f t="shared" si="552"/>
        <v>1.5998873318778806E-3</v>
      </c>
      <c r="H1072" s="118">
        <f t="shared" si="565"/>
        <v>45736</v>
      </c>
      <c r="I1072" s="118">
        <f t="shared" si="553"/>
        <v>45736</v>
      </c>
      <c r="J1072" s="119">
        <f t="shared" si="560"/>
        <v>18</v>
      </c>
      <c r="K1072" s="119">
        <f t="shared" si="575"/>
        <v>15</v>
      </c>
      <c r="L1072" s="8">
        <f t="shared" si="561"/>
        <v>1.0013330600000001</v>
      </c>
      <c r="M1072" s="120">
        <f t="shared" si="576"/>
        <v>1.0051997699999999</v>
      </c>
      <c r="N1072" s="120">
        <f t="shared" si="570"/>
        <v>1.1421974006691484</v>
      </c>
      <c r="O1072" s="113">
        <f t="shared" si="572"/>
        <v>1.14372001</v>
      </c>
      <c r="P1072" s="113">
        <f t="shared" si="554"/>
        <v>1277.1848351199999</v>
      </c>
      <c r="Q1072" s="11">
        <f t="shared" si="566"/>
        <v>0</v>
      </c>
      <c r="R1072" s="30">
        <f t="shared" si="562"/>
        <v>0</v>
      </c>
      <c r="S1072" s="8">
        <f t="shared" si="555"/>
        <v>0</v>
      </c>
      <c r="T1072" s="122">
        <f t="shared" si="563"/>
        <v>0.13059999999999999</v>
      </c>
      <c r="U1072" s="121">
        <f t="shared" si="571"/>
        <v>15</v>
      </c>
      <c r="V1072" s="121">
        <v>252</v>
      </c>
      <c r="W1072" s="120">
        <f t="shared" si="556"/>
        <v>1.0073332129999999</v>
      </c>
      <c r="X1072" s="113">
        <f t="shared" si="569"/>
        <v>9.3658684300000008</v>
      </c>
      <c r="Y1072" s="113">
        <f t="shared" si="557"/>
        <v>0</v>
      </c>
      <c r="Z1072" s="125" t="str">
        <f t="shared" si="567"/>
        <v>A+J=</v>
      </c>
      <c r="AA1072" s="118">
        <f t="shared" si="568"/>
        <v>45736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2">
        <f t="shared" si="558"/>
        <v>45734</v>
      </c>
      <c r="B1073" s="113">
        <f t="shared" si="551"/>
        <v>1287.2918530700001</v>
      </c>
      <c r="C1073" s="113">
        <f t="shared" si="564"/>
        <v>1116.6936172799999</v>
      </c>
      <c r="D1073" s="114">
        <f t="shared" si="559"/>
        <v>7100.5</v>
      </c>
      <c r="E1073" s="115">
        <f t="shared" si="573"/>
        <v>7111.86</v>
      </c>
      <c r="F1073" s="116">
        <f t="shared" si="574"/>
        <v>45677</v>
      </c>
      <c r="G1073" s="117">
        <f t="shared" si="552"/>
        <v>1.5998873318778806E-3</v>
      </c>
      <c r="H1073" s="118">
        <f t="shared" si="565"/>
        <v>45736</v>
      </c>
      <c r="I1073" s="118">
        <f t="shared" si="553"/>
        <v>45736</v>
      </c>
      <c r="J1073" s="119">
        <f t="shared" si="560"/>
        <v>18</v>
      </c>
      <c r="K1073" s="119">
        <f t="shared" si="575"/>
        <v>16</v>
      </c>
      <c r="L1073" s="8">
        <f t="shared" si="561"/>
        <v>1.0014219900000001</v>
      </c>
      <c r="M1073" s="120">
        <f t="shared" si="576"/>
        <v>1.0051997699999999</v>
      </c>
      <c r="N1073" s="120">
        <f t="shared" si="570"/>
        <v>1.1421974006691484</v>
      </c>
      <c r="O1073" s="113">
        <f t="shared" si="572"/>
        <v>1.1438215899999999</v>
      </c>
      <c r="P1073" s="113">
        <f t="shared" si="554"/>
        <v>1277.29826886</v>
      </c>
      <c r="Q1073" s="11">
        <f t="shared" si="566"/>
        <v>0</v>
      </c>
      <c r="R1073" s="30">
        <f t="shared" si="562"/>
        <v>0</v>
      </c>
      <c r="S1073" s="8">
        <f t="shared" si="555"/>
        <v>0</v>
      </c>
      <c r="T1073" s="122">
        <f t="shared" si="563"/>
        <v>0.13059999999999999</v>
      </c>
      <c r="U1073" s="121">
        <f t="shared" si="571"/>
        <v>16</v>
      </c>
      <c r="V1073" s="121">
        <v>252</v>
      </c>
      <c r="W1073" s="120">
        <f t="shared" si="556"/>
        <v>1.007824002</v>
      </c>
      <c r="X1073" s="113">
        <f t="shared" si="569"/>
        <v>9.9935842099999999</v>
      </c>
      <c r="Y1073" s="113">
        <f t="shared" si="557"/>
        <v>0</v>
      </c>
      <c r="Z1073" s="125" t="str">
        <f t="shared" si="567"/>
        <v>A+J=</v>
      </c>
      <c r="AA1073" s="118">
        <f t="shared" si="568"/>
        <v>45736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2">
        <f t="shared" si="558"/>
        <v>45735</v>
      </c>
      <c r="B1074" s="113">
        <f t="shared" si="551"/>
        <v>1288.0334304800001</v>
      </c>
      <c r="C1074" s="113">
        <f t="shared" si="564"/>
        <v>1116.6936172799999</v>
      </c>
      <c r="D1074" s="114">
        <f t="shared" si="559"/>
        <v>7100.5</v>
      </c>
      <c r="E1074" s="115">
        <f t="shared" si="573"/>
        <v>7111.86</v>
      </c>
      <c r="F1074" s="116">
        <f t="shared" si="574"/>
        <v>45677</v>
      </c>
      <c r="G1074" s="117">
        <f t="shared" si="552"/>
        <v>1.5998873318778806E-3</v>
      </c>
      <c r="H1074" s="118">
        <f t="shared" si="565"/>
        <v>45736</v>
      </c>
      <c r="I1074" s="118">
        <f t="shared" si="553"/>
        <v>45736</v>
      </c>
      <c r="J1074" s="119">
        <f t="shared" si="560"/>
        <v>18</v>
      </c>
      <c r="K1074" s="119">
        <f t="shared" si="575"/>
        <v>17</v>
      </c>
      <c r="L1074" s="8">
        <f t="shared" si="561"/>
        <v>1.00151093</v>
      </c>
      <c r="M1074" s="120">
        <f t="shared" si="576"/>
        <v>1.0051997699999999</v>
      </c>
      <c r="N1074" s="120">
        <f t="shared" si="570"/>
        <v>1.1421974006691484</v>
      </c>
      <c r="O1074" s="113">
        <f t="shared" si="572"/>
        <v>1.14392318</v>
      </c>
      <c r="P1074" s="113">
        <f t="shared" si="554"/>
        <v>1277.4117137600001</v>
      </c>
      <c r="Q1074" s="11">
        <f t="shared" si="566"/>
        <v>0</v>
      </c>
      <c r="R1074" s="30">
        <f t="shared" si="562"/>
        <v>0</v>
      </c>
      <c r="S1074" s="8">
        <f t="shared" si="555"/>
        <v>0</v>
      </c>
      <c r="T1074" s="122">
        <f t="shared" si="563"/>
        <v>0.13059999999999999</v>
      </c>
      <c r="U1074" s="121">
        <f t="shared" si="571"/>
        <v>17</v>
      </c>
      <c r="V1074" s="121">
        <v>252</v>
      </c>
      <c r="W1074" s="120">
        <f t="shared" si="556"/>
        <v>1.0083150299999999</v>
      </c>
      <c r="X1074" s="113">
        <f t="shared" si="569"/>
        <v>10.62171672</v>
      </c>
      <c r="Y1074" s="113">
        <f t="shared" si="557"/>
        <v>0</v>
      </c>
      <c r="Z1074" s="125" t="str">
        <f t="shared" si="567"/>
        <v>A+J=</v>
      </c>
      <c r="AA1074" s="118">
        <f t="shared" si="568"/>
        <v>45736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2">
        <f t="shared" si="558"/>
        <v>45736</v>
      </c>
      <c r="B1075" s="113">
        <f t="shared" si="551"/>
        <v>1288.7754246300001</v>
      </c>
      <c r="C1075" s="113">
        <f t="shared" si="564"/>
        <v>1116.6936172799999</v>
      </c>
      <c r="D1075" s="114">
        <f t="shared" si="559"/>
        <v>7100.5</v>
      </c>
      <c r="E1075" s="115">
        <f t="shared" si="573"/>
        <v>7111.86</v>
      </c>
      <c r="F1075" s="116">
        <f t="shared" si="574"/>
        <v>45677</v>
      </c>
      <c r="G1075" s="117">
        <f t="shared" si="552"/>
        <v>1.5998873318778806E-3</v>
      </c>
      <c r="H1075" s="118">
        <f t="shared" si="565"/>
        <v>45769</v>
      </c>
      <c r="I1075" s="118">
        <f t="shared" si="553"/>
        <v>45736</v>
      </c>
      <c r="J1075" s="119">
        <f t="shared" si="560"/>
        <v>18</v>
      </c>
      <c r="K1075" s="119">
        <f t="shared" si="575"/>
        <v>18</v>
      </c>
      <c r="L1075" s="8">
        <f t="shared" si="561"/>
        <v>1.0015998800000001</v>
      </c>
      <c r="M1075" s="120">
        <f t="shared" si="576"/>
        <v>1.0051997699999999</v>
      </c>
      <c r="N1075" s="120">
        <f t="shared" si="570"/>
        <v>1.1421974006691484</v>
      </c>
      <c r="O1075" s="113">
        <f t="shared" si="572"/>
        <v>1.1440247699999999</v>
      </c>
      <c r="P1075" s="113">
        <f t="shared" si="554"/>
        <v>1277.52515866</v>
      </c>
      <c r="Q1075" s="11">
        <f t="shared" si="566"/>
        <v>35</v>
      </c>
      <c r="R1075" s="30">
        <f t="shared" si="562"/>
        <v>0</v>
      </c>
      <c r="S1075" s="8">
        <f t="shared" si="555"/>
        <v>0</v>
      </c>
      <c r="T1075" s="122">
        <f t="shared" si="563"/>
        <v>0.13059999999999999</v>
      </c>
      <c r="U1075" s="121">
        <f t="shared" si="571"/>
        <v>18</v>
      </c>
      <c r="V1075" s="121">
        <v>252</v>
      </c>
      <c r="W1075" s="120">
        <f t="shared" si="556"/>
        <v>1.008806297</v>
      </c>
      <c r="X1075" s="113">
        <f t="shared" si="569"/>
        <v>11.250265969999999</v>
      </c>
      <c r="Y1075" s="113">
        <f t="shared" si="557"/>
        <v>11.250265969999999</v>
      </c>
      <c r="Z1075" s="125" t="str">
        <f t="shared" si="567"/>
        <v>A+J=</v>
      </c>
      <c r="AA1075" s="118">
        <f t="shared" si="568"/>
        <v>45736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2">
        <f t="shared" si="558"/>
        <v>45737</v>
      </c>
      <c r="B1076" s="113">
        <f t="shared" si="551"/>
        <v>1278.9400237</v>
      </c>
      <c r="C1076" s="113">
        <f t="shared" si="564"/>
        <v>1116.6936172799999</v>
      </c>
      <c r="D1076" s="114">
        <f t="shared" si="559"/>
        <v>7111.86</v>
      </c>
      <c r="E1076" s="115">
        <f t="shared" si="573"/>
        <v>7205.03</v>
      </c>
      <c r="F1076" s="116">
        <f t="shared" si="574"/>
        <v>45708</v>
      </c>
      <c r="G1076" s="117">
        <f t="shared" si="552"/>
        <v>1.3100651587629741E-2</v>
      </c>
      <c r="H1076" s="118">
        <f t="shared" si="565"/>
        <v>45769</v>
      </c>
      <c r="I1076" s="118">
        <f t="shared" si="553"/>
        <v>45769</v>
      </c>
      <c r="J1076" s="119">
        <f t="shared" si="560"/>
        <v>21</v>
      </c>
      <c r="K1076" s="119">
        <f t="shared" si="575"/>
        <v>1</v>
      </c>
      <c r="L1076" s="8">
        <f t="shared" si="561"/>
        <v>1.00061998</v>
      </c>
      <c r="M1076" s="120">
        <f t="shared" si="576"/>
        <v>1.0015998800000001</v>
      </c>
      <c r="N1076" s="120">
        <f t="shared" si="570"/>
        <v>1.144024779446531</v>
      </c>
      <c r="O1076" s="113">
        <f t="shared" si="572"/>
        <v>1.1447340500000001</v>
      </c>
      <c r="P1076" s="113">
        <f t="shared" si="554"/>
        <v>1278.31720711</v>
      </c>
      <c r="Q1076" s="11">
        <f t="shared" si="566"/>
        <v>0</v>
      </c>
      <c r="R1076" s="30">
        <f t="shared" si="562"/>
        <v>0</v>
      </c>
      <c r="S1076" s="8">
        <f t="shared" si="555"/>
        <v>0</v>
      </c>
      <c r="T1076" s="122">
        <f t="shared" si="563"/>
        <v>0.13059999999999999</v>
      </c>
      <c r="U1076" s="121">
        <f t="shared" si="571"/>
        <v>1</v>
      </c>
      <c r="V1076" s="121">
        <v>252</v>
      </c>
      <c r="W1076" s="120">
        <f t="shared" si="556"/>
        <v>1.000487216</v>
      </c>
      <c r="X1076" s="113">
        <f t="shared" si="569"/>
        <v>0.62281659</v>
      </c>
      <c r="Y1076" s="113">
        <f t="shared" si="557"/>
        <v>0</v>
      </c>
      <c r="Z1076" s="125" t="str">
        <f t="shared" si="567"/>
        <v>A+J=</v>
      </c>
      <c r="AA1076" s="118">
        <f t="shared" si="568"/>
        <v>45769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2">
        <f t="shared" si="558"/>
        <v>45738</v>
      </c>
      <c r="B1077" s="113">
        <f t="shared" si="551"/>
        <v>1280.3564331600001</v>
      </c>
      <c r="C1077" s="113">
        <f t="shared" si="564"/>
        <v>1116.6936172799999</v>
      </c>
      <c r="D1077" s="114">
        <f t="shared" si="559"/>
        <v>7111.86</v>
      </c>
      <c r="E1077" s="115">
        <f t="shared" si="573"/>
        <v>7205.03</v>
      </c>
      <c r="F1077" s="116">
        <f t="shared" si="574"/>
        <v>45708</v>
      </c>
      <c r="G1077" s="117">
        <f t="shared" si="552"/>
        <v>1.3100651587629741E-2</v>
      </c>
      <c r="H1077" s="118">
        <f t="shared" si="565"/>
        <v>45769</v>
      </c>
      <c r="I1077" s="118">
        <f t="shared" si="553"/>
        <v>45769</v>
      </c>
      <c r="J1077" s="119">
        <f t="shared" si="560"/>
        <v>21</v>
      </c>
      <c r="K1077" s="119">
        <f t="shared" si="575"/>
        <v>2</v>
      </c>
      <c r="L1077" s="8">
        <f t="shared" si="561"/>
        <v>1.0012403400000001</v>
      </c>
      <c r="M1077" s="120">
        <f t="shared" si="576"/>
        <v>1.0015998800000001</v>
      </c>
      <c r="N1077" s="120">
        <f t="shared" si="570"/>
        <v>1.144024779446531</v>
      </c>
      <c r="O1077" s="113">
        <f t="shared" si="572"/>
        <v>1.1454437500000001</v>
      </c>
      <c r="P1077" s="113">
        <f t="shared" si="554"/>
        <v>1279.10972457</v>
      </c>
      <c r="Q1077" s="11">
        <f t="shared" si="566"/>
        <v>0</v>
      </c>
      <c r="R1077" s="30">
        <f t="shared" si="562"/>
        <v>0</v>
      </c>
      <c r="S1077" s="8">
        <f t="shared" si="555"/>
        <v>0</v>
      </c>
      <c r="T1077" s="122">
        <f t="shared" si="563"/>
        <v>0.13059999999999999</v>
      </c>
      <c r="U1077" s="121">
        <f t="shared" si="571"/>
        <v>2</v>
      </c>
      <c r="V1077" s="121">
        <v>252</v>
      </c>
      <c r="W1077" s="120">
        <f t="shared" si="556"/>
        <v>1.0009746690000001</v>
      </c>
      <c r="X1077" s="113">
        <f t="shared" si="569"/>
        <v>1.2467085899999999</v>
      </c>
      <c r="Y1077" s="113">
        <f t="shared" si="557"/>
        <v>0</v>
      </c>
      <c r="Z1077" s="125" t="str">
        <f t="shared" si="567"/>
        <v>A+J=</v>
      </c>
      <c r="AA1077" s="118">
        <f t="shared" si="568"/>
        <v>45769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2">
        <f t="shared" si="558"/>
        <v>45739</v>
      </c>
      <c r="B1078" s="113">
        <f t="shared" si="551"/>
        <v>1280.3564331600001</v>
      </c>
      <c r="C1078" s="113">
        <f t="shared" si="564"/>
        <v>1116.6936172799999</v>
      </c>
      <c r="D1078" s="114">
        <f t="shared" si="559"/>
        <v>7111.86</v>
      </c>
      <c r="E1078" s="115">
        <f t="shared" si="573"/>
        <v>7205.03</v>
      </c>
      <c r="F1078" s="116">
        <f t="shared" si="574"/>
        <v>45708</v>
      </c>
      <c r="G1078" s="117">
        <f t="shared" si="552"/>
        <v>1.3100651587629741E-2</v>
      </c>
      <c r="H1078" s="118">
        <f t="shared" si="565"/>
        <v>45769</v>
      </c>
      <c r="I1078" s="118">
        <f t="shared" si="553"/>
        <v>45769</v>
      </c>
      <c r="J1078" s="119">
        <f t="shared" si="560"/>
        <v>21</v>
      </c>
      <c r="K1078" s="119">
        <f t="shared" si="575"/>
        <v>2</v>
      </c>
      <c r="L1078" s="8">
        <f t="shared" si="561"/>
        <v>1.0012403400000001</v>
      </c>
      <c r="M1078" s="120">
        <f t="shared" si="576"/>
        <v>1.0015998800000001</v>
      </c>
      <c r="N1078" s="120">
        <f t="shared" si="570"/>
        <v>1.144024779446531</v>
      </c>
      <c r="O1078" s="113">
        <f t="shared" si="572"/>
        <v>1.1454437500000001</v>
      </c>
      <c r="P1078" s="113">
        <f t="shared" si="554"/>
        <v>1279.10972457</v>
      </c>
      <c r="Q1078" s="11">
        <f t="shared" si="566"/>
        <v>0</v>
      </c>
      <c r="R1078" s="30">
        <f t="shared" si="562"/>
        <v>0</v>
      </c>
      <c r="S1078" s="8">
        <f t="shared" si="555"/>
        <v>0</v>
      </c>
      <c r="T1078" s="122">
        <f t="shared" si="563"/>
        <v>0.13059999999999999</v>
      </c>
      <c r="U1078" s="121">
        <f t="shared" si="571"/>
        <v>2</v>
      </c>
      <c r="V1078" s="121">
        <v>252</v>
      </c>
      <c r="W1078" s="120">
        <f t="shared" si="556"/>
        <v>1.0009746690000001</v>
      </c>
      <c r="X1078" s="113">
        <f t="shared" si="569"/>
        <v>1.2467085899999999</v>
      </c>
      <c r="Y1078" s="113">
        <f t="shared" si="557"/>
        <v>0</v>
      </c>
      <c r="Z1078" s="125" t="str">
        <f t="shared" si="567"/>
        <v>A+J=</v>
      </c>
      <c r="AA1078" s="118">
        <f t="shared" si="568"/>
        <v>45769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2">
        <f t="shared" si="558"/>
        <v>45740</v>
      </c>
      <c r="B1079" s="113">
        <f t="shared" si="551"/>
        <v>1280.3564331600001</v>
      </c>
      <c r="C1079" s="113">
        <f t="shared" si="564"/>
        <v>1116.6936172799999</v>
      </c>
      <c r="D1079" s="114">
        <f t="shared" si="559"/>
        <v>7111.86</v>
      </c>
      <c r="E1079" s="115">
        <f t="shared" si="573"/>
        <v>7205.03</v>
      </c>
      <c r="F1079" s="116">
        <f t="shared" si="574"/>
        <v>45708</v>
      </c>
      <c r="G1079" s="117">
        <f t="shared" si="552"/>
        <v>1.3100651587629741E-2</v>
      </c>
      <c r="H1079" s="118">
        <f t="shared" si="565"/>
        <v>45769</v>
      </c>
      <c r="I1079" s="118">
        <f t="shared" si="553"/>
        <v>45769</v>
      </c>
      <c r="J1079" s="119">
        <f t="shared" si="560"/>
        <v>21</v>
      </c>
      <c r="K1079" s="119">
        <f t="shared" si="575"/>
        <v>2</v>
      </c>
      <c r="L1079" s="8">
        <f t="shared" si="561"/>
        <v>1.0012403400000001</v>
      </c>
      <c r="M1079" s="120">
        <f t="shared" si="576"/>
        <v>1.0015998800000001</v>
      </c>
      <c r="N1079" s="120">
        <f t="shared" si="570"/>
        <v>1.144024779446531</v>
      </c>
      <c r="O1079" s="113">
        <f t="shared" si="572"/>
        <v>1.1454437500000001</v>
      </c>
      <c r="P1079" s="113">
        <f t="shared" si="554"/>
        <v>1279.10972457</v>
      </c>
      <c r="Q1079" s="11">
        <f t="shared" si="566"/>
        <v>0</v>
      </c>
      <c r="R1079" s="30">
        <f t="shared" si="562"/>
        <v>0</v>
      </c>
      <c r="S1079" s="8">
        <f t="shared" si="555"/>
        <v>0</v>
      </c>
      <c r="T1079" s="122">
        <f t="shared" si="563"/>
        <v>0.13059999999999999</v>
      </c>
      <c r="U1079" s="121">
        <f t="shared" si="571"/>
        <v>2</v>
      </c>
      <c r="V1079" s="121">
        <v>252</v>
      </c>
      <c r="W1079" s="120">
        <f t="shared" si="556"/>
        <v>1.0009746690000001</v>
      </c>
      <c r="X1079" s="113">
        <f t="shared" si="569"/>
        <v>1.2467085899999999</v>
      </c>
      <c r="Y1079" s="113">
        <f t="shared" si="557"/>
        <v>0</v>
      </c>
      <c r="Z1079" s="125" t="str">
        <f t="shared" si="567"/>
        <v>A+J=</v>
      </c>
      <c r="AA1079" s="118">
        <f t="shared" si="568"/>
        <v>45769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2">
        <f t="shared" si="558"/>
        <v>45741</v>
      </c>
      <c r="B1080" s="113">
        <f t="shared" si="551"/>
        <v>1281.7744330200001</v>
      </c>
      <c r="C1080" s="113">
        <f t="shared" si="564"/>
        <v>1116.6936172799999</v>
      </c>
      <c r="D1080" s="114">
        <f t="shared" si="559"/>
        <v>7111.86</v>
      </c>
      <c r="E1080" s="115">
        <f t="shared" si="573"/>
        <v>7205.03</v>
      </c>
      <c r="F1080" s="116">
        <f t="shared" si="574"/>
        <v>45708</v>
      </c>
      <c r="G1080" s="117">
        <f t="shared" si="552"/>
        <v>1.3100651587629741E-2</v>
      </c>
      <c r="H1080" s="118">
        <f t="shared" si="565"/>
        <v>45769</v>
      </c>
      <c r="I1080" s="118">
        <f t="shared" si="553"/>
        <v>45769</v>
      </c>
      <c r="J1080" s="119">
        <f t="shared" si="560"/>
        <v>21</v>
      </c>
      <c r="K1080" s="119">
        <f t="shared" si="575"/>
        <v>3</v>
      </c>
      <c r="L1080" s="8">
        <f t="shared" si="561"/>
        <v>1.00186109</v>
      </c>
      <c r="M1080" s="120">
        <f t="shared" si="576"/>
        <v>1.0015998800000001</v>
      </c>
      <c r="N1080" s="120">
        <f t="shared" si="570"/>
        <v>1.144024779446531</v>
      </c>
      <c r="O1080" s="113">
        <f t="shared" si="572"/>
        <v>1.14615391</v>
      </c>
      <c r="P1080" s="113">
        <f t="shared" si="554"/>
        <v>1279.9027557100001</v>
      </c>
      <c r="Q1080" s="11">
        <f t="shared" si="566"/>
        <v>0</v>
      </c>
      <c r="R1080" s="30">
        <f t="shared" si="562"/>
        <v>0</v>
      </c>
      <c r="S1080" s="8">
        <f t="shared" si="555"/>
        <v>0</v>
      </c>
      <c r="T1080" s="122">
        <f t="shared" si="563"/>
        <v>0.13059999999999999</v>
      </c>
      <c r="U1080" s="121">
        <f t="shared" si="571"/>
        <v>3</v>
      </c>
      <c r="V1080" s="121">
        <v>252</v>
      </c>
      <c r="W1080" s="120">
        <f t="shared" si="556"/>
        <v>1.001462359</v>
      </c>
      <c r="X1080" s="113">
        <f t="shared" si="569"/>
        <v>1.8716773099999999</v>
      </c>
      <c r="Y1080" s="113">
        <f t="shared" si="557"/>
        <v>0</v>
      </c>
      <c r="Z1080" s="125" t="str">
        <f t="shared" si="567"/>
        <v>A+J=</v>
      </c>
      <c r="AA1080" s="118">
        <f t="shared" si="568"/>
        <v>45769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2">
        <f t="shared" si="558"/>
        <v>45742</v>
      </c>
      <c r="B1081" s="113">
        <f t="shared" si="551"/>
        <v>1283.1940047800001</v>
      </c>
      <c r="C1081" s="113">
        <f t="shared" si="564"/>
        <v>1116.6936172799999</v>
      </c>
      <c r="D1081" s="114">
        <f t="shared" si="559"/>
        <v>7111.86</v>
      </c>
      <c r="E1081" s="115">
        <f t="shared" si="573"/>
        <v>7205.03</v>
      </c>
      <c r="F1081" s="116">
        <f t="shared" si="574"/>
        <v>45708</v>
      </c>
      <c r="G1081" s="117">
        <f t="shared" si="552"/>
        <v>1.3100651587629741E-2</v>
      </c>
      <c r="H1081" s="118">
        <f t="shared" si="565"/>
        <v>45769</v>
      </c>
      <c r="I1081" s="118">
        <f t="shared" si="553"/>
        <v>45769</v>
      </c>
      <c r="J1081" s="119">
        <f t="shared" si="560"/>
        <v>21</v>
      </c>
      <c r="K1081" s="119">
        <f t="shared" si="575"/>
        <v>4</v>
      </c>
      <c r="L1081" s="8">
        <f t="shared" si="561"/>
        <v>1.00248223</v>
      </c>
      <c r="M1081" s="120">
        <f t="shared" si="576"/>
        <v>1.0015998800000001</v>
      </c>
      <c r="N1081" s="120">
        <f t="shared" si="570"/>
        <v>1.144024779446531</v>
      </c>
      <c r="O1081" s="113">
        <f t="shared" si="572"/>
        <v>1.1468645099999999</v>
      </c>
      <c r="P1081" s="113">
        <f t="shared" si="554"/>
        <v>1280.6962782000001</v>
      </c>
      <c r="Q1081" s="11">
        <f t="shared" si="566"/>
        <v>0</v>
      </c>
      <c r="R1081" s="30">
        <f t="shared" si="562"/>
        <v>0</v>
      </c>
      <c r="S1081" s="8">
        <f t="shared" si="555"/>
        <v>0</v>
      </c>
      <c r="T1081" s="122">
        <f t="shared" si="563"/>
        <v>0.13059999999999999</v>
      </c>
      <c r="U1081" s="121">
        <f t="shared" si="571"/>
        <v>4</v>
      </c>
      <c r="V1081" s="121">
        <v>252</v>
      </c>
      <c r="W1081" s="120">
        <f t="shared" si="556"/>
        <v>1.001950288</v>
      </c>
      <c r="X1081" s="113">
        <f t="shared" si="569"/>
        <v>2.4977265800000001</v>
      </c>
      <c r="Y1081" s="113">
        <f t="shared" si="557"/>
        <v>0</v>
      </c>
      <c r="Z1081" s="125" t="str">
        <f t="shared" si="567"/>
        <v>A+J=</v>
      </c>
      <c r="AA1081" s="118">
        <f t="shared" si="568"/>
        <v>45769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2">
        <f t="shared" si="558"/>
        <v>45743</v>
      </c>
      <c r="B1082" s="113">
        <f t="shared" si="551"/>
        <v>1284.6151359600001</v>
      </c>
      <c r="C1082" s="113">
        <f t="shared" si="564"/>
        <v>1116.6936172799999</v>
      </c>
      <c r="D1082" s="114">
        <f t="shared" si="559"/>
        <v>7111.86</v>
      </c>
      <c r="E1082" s="115">
        <f t="shared" si="573"/>
        <v>7205.03</v>
      </c>
      <c r="F1082" s="116">
        <f t="shared" si="574"/>
        <v>45708</v>
      </c>
      <c r="G1082" s="117">
        <f t="shared" si="552"/>
        <v>1.3100651587629741E-2</v>
      </c>
      <c r="H1082" s="118">
        <f t="shared" si="565"/>
        <v>45769</v>
      </c>
      <c r="I1082" s="118">
        <f t="shared" si="553"/>
        <v>45769</v>
      </c>
      <c r="J1082" s="119">
        <f t="shared" si="560"/>
        <v>21</v>
      </c>
      <c r="K1082" s="119">
        <f t="shared" si="575"/>
        <v>5</v>
      </c>
      <c r="L1082" s="8">
        <f t="shared" si="561"/>
        <v>1.00310375</v>
      </c>
      <c r="M1082" s="120">
        <f t="shared" si="576"/>
        <v>1.0015998800000001</v>
      </c>
      <c r="N1082" s="120">
        <f t="shared" si="570"/>
        <v>1.144024779446531</v>
      </c>
      <c r="O1082" s="113">
        <f t="shared" si="572"/>
        <v>1.1475755400000001</v>
      </c>
      <c r="P1082" s="113">
        <f t="shared" si="554"/>
        <v>1281.49028086</v>
      </c>
      <c r="Q1082" s="11">
        <f t="shared" si="566"/>
        <v>0</v>
      </c>
      <c r="R1082" s="30">
        <f t="shared" si="562"/>
        <v>0</v>
      </c>
      <c r="S1082" s="8">
        <f t="shared" si="555"/>
        <v>0</v>
      </c>
      <c r="T1082" s="122">
        <f t="shared" si="563"/>
        <v>0.13059999999999999</v>
      </c>
      <c r="U1082" s="121">
        <f t="shared" si="571"/>
        <v>5</v>
      </c>
      <c r="V1082" s="121">
        <v>252</v>
      </c>
      <c r="W1082" s="120">
        <f t="shared" si="556"/>
        <v>1.002438454</v>
      </c>
      <c r="X1082" s="113">
        <f t="shared" si="569"/>
        <v>3.1248551</v>
      </c>
      <c r="Y1082" s="113">
        <f t="shared" si="557"/>
        <v>0</v>
      </c>
      <c r="Z1082" s="125" t="str">
        <f t="shared" si="567"/>
        <v>A+J=</v>
      </c>
      <c r="AA1082" s="118">
        <f t="shared" si="568"/>
        <v>45769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2">
        <f t="shared" si="558"/>
        <v>45744</v>
      </c>
      <c r="B1083" s="113">
        <f t="shared" si="551"/>
        <v>1286.03785023</v>
      </c>
      <c r="C1083" s="113">
        <f t="shared" si="564"/>
        <v>1116.6936172799999</v>
      </c>
      <c r="D1083" s="114">
        <f t="shared" si="559"/>
        <v>7111.86</v>
      </c>
      <c r="E1083" s="115">
        <f t="shared" si="573"/>
        <v>7205.03</v>
      </c>
      <c r="F1083" s="116">
        <f t="shared" si="574"/>
        <v>45708</v>
      </c>
      <c r="G1083" s="117">
        <f t="shared" si="552"/>
        <v>1.3100651587629741E-2</v>
      </c>
      <c r="H1083" s="118">
        <f t="shared" si="565"/>
        <v>45769</v>
      </c>
      <c r="I1083" s="118">
        <f t="shared" si="553"/>
        <v>45769</v>
      </c>
      <c r="J1083" s="119">
        <f t="shared" si="560"/>
        <v>21</v>
      </c>
      <c r="K1083" s="119">
        <f t="shared" si="575"/>
        <v>6</v>
      </c>
      <c r="L1083" s="8">
        <f t="shared" si="561"/>
        <v>1.00372566</v>
      </c>
      <c r="M1083" s="120">
        <f t="shared" si="576"/>
        <v>1.0015998800000001</v>
      </c>
      <c r="N1083" s="120">
        <f t="shared" si="570"/>
        <v>1.144024779446531</v>
      </c>
      <c r="O1083" s="113">
        <f t="shared" si="572"/>
        <v>1.1482870199999999</v>
      </c>
      <c r="P1083" s="113">
        <f t="shared" si="554"/>
        <v>1282.2847860300001</v>
      </c>
      <c r="Q1083" s="11">
        <f t="shared" si="566"/>
        <v>0</v>
      </c>
      <c r="R1083" s="30">
        <f t="shared" si="562"/>
        <v>0</v>
      </c>
      <c r="S1083" s="8">
        <f t="shared" si="555"/>
        <v>0</v>
      </c>
      <c r="T1083" s="122">
        <f t="shared" si="563"/>
        <v>0.13059999999999999</v>
      </c>
      <c r="U1083" s="121">
        <f t="shared" si="571"/>
        <v>6</v>
      </c>
      <c r="V1083" s="121">
        <v>252</v>
      </c>
      <c r="W1083" s="120">
        <f t="shared" si="556"/>
        <v>1.0029268570000001</v>
      </c>
      <c r="X1083" s="113">
        <f t="shared" si="569"/>
        <v>3.7530641999999999</v>
      </c>
      <c r="Y1083" s="113">
        <f t="shared" si="557"/>
        <v>0</v>
      </c>
      <c r="Z1083" s="125" t="str">
        <f t="shared" si="567"/>
        <v>A+J=</v>
      </c>
      <c r="AA1083" s="118">
        <f t="shared" si="568"/>
        <v>45769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2">
        <f t="shared" si="558"/>
        <v>45745</v>
      </c>
      <c r="B1084" s="113">
        <f t="shared" si="551"/>
        <v>1287.4621402599998</v>
      </c>
      <c r="C1084" s="113">
        <f t="shared" si="564"/>
        <v>1116.6936172799999</v>
      </c>
      <c r="D1084" s="114">
        <f t="shared" si="559"/>
        <v>7111.86</v>
      </c>
      <c r="E1084" s="115">
        <f t="shared" si="573"/>
        <v>7205.03</v>
      </c>
      <c r="F1084" s="116">
        <f t="shared" si="574"/>
        <v>45708</v>
      </c>
      <c r="G1084" s="117">
        <f t="shared" si="552"/>
        <v>1.3100651587629741E-2</v>
      </c>
      <c r="H1084" s="118">
        <f t="shared" si="565"/>
        <v>45769</v>
      </c>
      <c r="I1084" s="118">
        <f t="shared" si="553"/>
        <v>45769</v>
      </c>
      <c r="J1084" s="119">
        <f t="shared" si="560"/>
        <v>21</v>
      </c>
      <c r="K1084" s="119">
        <f t="shared" si="575"/>
        <v>7</v>
      </c>
      <c r="L1084" s="8">
        <f t="shared" si="561"/>
        <v>1.0043479500000001</v>
      </c>
      <c r="M1084" s="120">
        <f t="shared" si="576"/>
        <v>1.0015998800000001</v>
      </c>
      <c r="N1084" s="120">
        <f t="shared" si="570"/>
        <v>1.144024779446531</v>
      </c>
      <c r="O1084" s="113">
        <f t="shared" si="572"/>
        <v>1.14899894</v>
      </c>
      <c r="P1084" s="113">
        <f t="shared" si="554"/>
        <v>1283.0797825499999</v>
      </c>
      <c r="Q1084" s="11">
        <f t="shared" si="566"/>
        <v>0</v>
      </c>
      <c r="R1084" s="30">
        <f t="shared" si="562"/>
        <v>0</v>
      </c>
      <c r="S1084" s="8">
        <f t="shared" si="555"/>
        <v>0</v>
      </c>
      <c r="T1084" s="122">
        <f t="shared" si="563"/>
        <v>0.13059999999999999</v>
      </c>
      <c r="U1084" s="121">
        <f t="shared" si="571"/>
        <v>7</v>
      </c>
      <c r="V1084" s="121">
        <v>252</v>
      </c>
      <c r="W1084" s="120">
        <f t="shared" si="556"/>
        <v>1.0034154989999999</v>
      </c>
      <c r="X1084" s="113">
        <f t="shared" si="569"/>
        <v>4.38235771</v>
      </c>
      <c r="Y1084" s="113">
        <f t="shared" si="557"/>
        <v>0</v>
      </c>
      <c r="Z1084" s="125" t="str">
        <f t="shared" si="567"/>
        <v>A+J=</v>
      </c>
      <c r="AA1084" s="118">
        <f t="shared" si="568"/>
        <v>45769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2">
        <f t="shared" si="558"/>
        <v>45746</v>
      </c>
      <c r="B1085" s="113">
        <f t="shared" si="551"/>
        <v>1287.4621402599998</v>
      </c>
      <c r="C1085" s="113">
        <f t="shared" si="564"/>
        <v>1116.6936172799999</v>
      </c>
      <c r="D1085" s="114">
        <f t="shared" si="559"/>
        <v>7111.86</v>
      </c>
      <c r="E1085" s="115">
        <f t="shared" si="573"/>
        <v>7205.03</v>
      </c>
      <c r="F1085" s="116">
        <f t="shared" si="574"/>
        <v>45708</v>
      </c>
      <c r="G1085" s="117">
        <f t="shared" si="552"/>
        <v>1.3100651587629741E-2</v>
      </c>
      <c r="H1085" s="118">
        <f t="shared" si="565"/>
        <v>45769</v>
      </c>
      <c r="I1085" s="118">
        <f t="shared" si="553"/>
        <v>45769</v>
      </c>
      <c r="J1085" s="119">
        <f t="shared" si="560"/>
        <v>21</v>
      </c>
      <c r="K1085" s="119">
        <f t="shared" si="575"/>
        <v>7</v>
      </c>
      <c r="L1085" s="8">
        <f t="shared" si="561"/>
        <v>1.0043479500000001</v>
      </c>
      <c r="M1085" s="120">
        <f t="shared" si="576"/>
        <v>1.0015998800000001</v>
      </c>
      <c r="N1085" s="120">
        <f t="shared" si="570"/>
        <v>1.144024779446531</v>
      </c>
      <c r="O1085" s="113">
        <f t="shared" si="572"/>
        <v>1.14899894</v>
      </c>
      <c r="P1085" s="113">
        <f t="shared" si="554"/>
        <v>1283.0797825499999</v>
      </c>
      <c r="Q1085" s="11">
        <f t="shared" si="566"/>
        <v>0</v>
      </c>
      <c r="R1085" s="30">
        <f t="shared" si="562"/>
        <v>0</v>
      </c>
      <c r="S1085" s="8">
        <f t="shared" si="555"/>
        <v>0</v>
      </c>
      <c r="T1085" s="122">
        <f t="shared" si="563"/>
        <v>0.13059999999999999</v>
      </c>
      <c r="U1085" s="121">
        <f t="shared" si="571"/>
        <v>7</v>
      </c>
      <c r="V1085" s="121">
        <v>252</v>
      </c>
      <c r="W1085" s="120">
        <f t="shared" si="556"/>
        <v>1.0034154989999999</v>
      </c>
      <c r="X1085" s="113">
        <f t="shared" si="569"/>
        <v>4.38235771</v>
      </c>
      <c r="Y1085" s="113">
        <f t="shared" si="557"/>
        <v>0</v>
      </c>
      <c r="Z1085" s="125" t="str">
        <f t="shared" si="567"/>
        <v>A+J=</v>
      </c>
      <c r="AA1085" s="118">
        <f t="shared" si="568"/>
        <v>45769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2">
        <f t="shared" si="558"/>
        <v>45747</v>
      </c>
      <c r="B1086" s="113">
        <f t="shared" si="551"/>
        <v>1287.4621402599998</v>
      </c>
      <c r="C1086" s="113">
        <f t="shared" si="564"/>
        <v>1116.6936172799999</v>
      </c>
      <c r="D1086" s="114">
        <f t="shared" si="559"/>
        <v>7111.86</v>
      </c>
      <c r="E1086" s="115">
        <f t="shared" si="573"/>
        <v>7205.03</v>
      </c>
      <c r="F1086" s="116">
        <f t="shared" si="574"/>
        <v>45708</v>
      </c>
      <c r="G1086" s="117">
        <f t="shared" si="552"/>
        <v>1.3100651587629741E-2</v>
      </c>
      <c r="H1086" s="118">
        <f t="shared" si="565"/>
        <v>45769</v>
      </c>
      <c r="I1086" s="118">
        <f t="shared" si="553"/>
        <v>45769</v>
      </c>
      <c r="J1086" s="119">
        <f t="shared" si="560"/>
        <v>21</v>
      </c>
      <c r="K1086" s="119">
        <f t="shared" si="575"/>
        <v>7</v>
      </c>
      <c r="L1086" s="8">
        <f t="shared" si="561"/>
        <v>1.0043479500000001</v>
      </c>
      <c r="M1086" s="120">
        <f t="shared" si="576"/>
        <v>1.0015998800000001</v>
      </c>
      <c r="N1086" s="120">
        <f t="shared" si="570"/>
        <v>1.144024779446531</v>
      </c>
      <c r="O1086" s="113">
        <f t="shared" si="572"/>
        <v>1.14899894</v>
      </c>
      <c r="P1086" s="113">
        <f t="shared" si="554"/>
        <v>1283.0797825499999</v>
      </c>
      <c r="Q1086" s="11">
        <f t="shared" si="566"/>
        <v>0</v>
      </c>
      <c r="R1086" s="30">
        <f t="shared" si="562"/>
        <v>0</v>
      </c>
      <c r="S1086" s="8">
        <f t="shared" si="555"/>
        <v>0</v>
      </c>
      <c r="T1086" s="122">
        <f t="shared" si="563"/>
        <v>0.13059999999999999</v>
      </c>
      <c r="U1086" s="121">
        <f t="shared" si="571"/>
        <v>7</v>
      </c>
      <c r="V1086" s="121">
        <v>252</v>
      </c>
      <c r="W1086" s="120">
        <f t="shared" si="556"/>
        <v>1.0034154989999999</v>
      </c>
      <c r="X1086" s="113">
        <f t="shared" si="569"/>
        <v>4.38235771</v>
      </c>
      <c r="Y1086" s="113">
        <f t="shared" si="557"/>
        <v>0</v>
      </c>
      <c r="Z1086" s="125" t="str">
        <f t="shared" si="567"/>
        <v>A+J=</v>
      </c>
      <c r="AA1086" s="118">
        <f t="shared" si="568"/>
        <v>45769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2">
        <f t="shared" si="558"/>
        <v>45748</v>
      </c>
      <c r="B1087" s="113">
        <f t="shared" si="551"/>
        <v>1288.88799485</v>
      </c>
      <c r="C1087" s="113">
        <f t="shared" si="564"/>
        <v>1116.6936172799999</v>
      </c>
      <c r="D1087" s="114">
        <f t="shared" si="559"/>
        <v>7111.86</v>
      </c>
      <c r="E1087" s="115">
        <f t="shared" si="573"/>
        <v>7205.03</v>
      </c>
      <c r="F1087" s="116">
        <f t="shared" si="574"/>
        <v>45708</v>
      </c>
      <c r="G1087" s="117">
        <f t="shared" si="552"/>
        <v>1.3100651587629741E-2</v>
      </c>
      <c r="H1087" s="118">
        <f t="shared" si="565"/>
        <v>45769</v>
      </c>
      <c r="I1087" s="118">
        <f t="shared" si="553"/>
        <v>45769</v>
      </c>
      <c r="J1087" s="119">
        <f t="shared" si="560"/>
        <v>21</v>
      </c>
      <c r="K1087" s="119">
        <f t="shared" si="575"/>
        <v>8</v>
      </c>
      <c r="L1087" s="8">
        <f t="shared" si="561"/>
        <v>1.0049706199999999</v>
      </c>
      <c r="M1087" s="120">
        <f t="shared" si="576"/>
        <v>1.0015998800000001</v>
      </c>
      <c r="N1087" s="120">
        <f t="shared" si="570"/>
        <v>1.144024779446531</v>
      </c>
      <c r="O1087" s="113">
        <f t="shared" si="572"/>
        <v>1.1497112899999999</v>
      </c>
      <c r="P1087" s="113">
        <f t="shared" si="554"/>
        <v>1283.87525925</v>
      </c>
      <c r="Q1087" s="11">
        <f t="shared" si="566"/>
        <v>0</v>
      </c>
      <c r="R1087" s="30">
        <f t="shared" si="562"/>
        <v>0</v>
      </c>
      <c r="S1087" s="8">
        <f t="shared" si="555"/>
        <v>0</v>
      </c>
      <c r="T1087" s="122">
        <f t="shared" si="563"/>
        <v>0.13059999999999999</v>
      </c>
      <c r="U1087" s="121">
        <f t="shared" si="571"/>
        <v>8</v>
      </c>
      <c r="V1087" s="121">
        <v>252</v>
      </c>
      <c r="W1087" s="120">
        <f t="shared" si="556"/>
        <v>1.003904379</v>
      </c>
      <c r="X1087" s="113">
        <f t="shared" si="569"/>
        <v>5.0127356000000001</v>
      </c>
      <c r="Y1087" s="113">
        <f t="shared" si="557"/>
        <v>0</v>
      </c>
      <c r="Z1087" s="125" t="str">
        <f t="shared" si="567"/>
        <v>A+J=</v>
      </c>
      <c r="AA1087" s="118">
        <f t="shared" si="568"/>
        <v>45769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2">
        <f t="shared" si="558"/>
        <v>45749</v>
      </c>
      <c r="B1088" s="113">
        <f t="shared" si="551"/>
        <v>1290.31543769</v>
      </c>
      <c r="C1088" s="113">
        <f t="shared" si="564"/>
        <v>1116.6936172799999</v>
      </c>
      <c r="D1088" s="114">
        <f t="shared" si="559"/>
        <v>7111.86</v>
      </c>
      <c r="E1088" s="115">
        <f t="shared" si="573"/>
        <v>7205.03</v>
      </c>
      <c r="F1088" s="116">
        <f t="shared" si="574"/>
        <v>45708</v>
      </c>
      <c r="G1088" s="117">
        <f t="shared" si="552"/>
        <v>1.3100651587629741E-2</v>
      </c>
      <c r="H1088" s="118">
        <f t="shared" si="565"/>
        <v>45769</v>
      </c>
      <c r="I1088" s="118">
        <f t="shared" si="553"/>
        <v>45769</v>
      </c>
      <c r="J1088" s="119">
        <f t="shared" si="560"/>
        <v>21</v>
      </c>
      <c r="K1088" s="119">
        <f t="shared" si="575"/>
        <v>9</v>
      </c>
      <c r="L1088" s="8">
        <f t="shared" si="561"/>
        <v>1.00559369</v>
      </c>
      <c r="M1088" s="120">
        <f t="shared" si="576"/>
        <v>1.0015998800000001</v>
      </c>
      <c r="N1088" s="120">
        <f t="shared" si="570"/>
        <v>1.144024779446531</v>
      </c>
      <c r="O1088" s="113">
        <f t="shared" si="572"/>
        <v>1.15042409</v>
      </c>
      <c r="P1088" s="113">
        <f t="shared" si="554"/>
        <v>1284.67123846</v>
      </c>
      <c r="Q1088" s="11">
        <f t="shared" si="566"/>
        <v>0</v>
      </c>
      <c r="R1088" s="30">
        <f t="shared" si="562"/>
        <v>0</v>
      </c>
      <c r="S1088" s="8">
        <f t="shared" si="555"/>
        <v>0</v>
      </c>
      <c r="T1088" s="122">
        <f t="shared" si="563"/>
        <v>0.13059999999999999</v>
      </c>
      <c r="U1088" s="121">
        <f t="shared" si="571"/>
        <v>9</v>
      </c>
      <c r="V1088" s="121">
        <v>252</v>
      </c>
      <c r="W1088" s="120">
        <f t="shared" si="556"/>
        <v>1.0043934969999999</v>
      </c>
      <c r="X1088" s="113">
        <f t="shared" si="569"/>
        <v>5.6441992299999999</v>
      </c>
      <c r="Y1088" s="113">
        <f t="shared" si="557"/>
        <v>0</v>
      </c>
      <c r="Z1088" s="125" t="str">
        <f t="shared" si="567"/>
        <v>A+J=</v>
      </c>
      <c r="AA1088" s="118">
        <f t="shared" si="568"/>
        <v>45769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2">
        <f t="shared" si="558"/>
        <v>45750</v>
      </c>
      <c r="B1089" s="113">
        <f t="shared" si="551"/>
        <v>1291.7444700999999</v>
      </c>
      <c r="C1089" s="113">
        <f t="shared" si="564"/>
        <v>1116.6936172799999</v>
      </c>
      <c r="D1089" s="114">
        <f t="shared" si="559"/>
        <v>7111.86</v>
      </c>
      <c r="E1089" s="115">
        <f t="shared" si="573"/>
        <v>7205.03</v>
      </c>
      <c r="F1089" s="116">
        <f t="shared" si="574"/>
        <v>45708</v>
      </c>
      <c r="G1089" s="117">
        <f t="shared" si="552"/>
        <v>1.3100651587629741E-2</v>
      </c>
      <c r="H1089" s="118">
        <f t="shared" si="565"/>
        <v>45769</v>
      </c>
      <c r="I1089" s="118">
        <f t="shared" si="553"/>
        <v>45769</v>
      </c>
      <c r="J1089" s="119">
        <f t="shared" si="560"/>
        <v>21</v>
      </c>
      <c r="K1089" s="119">
        <f t="shared" si="575"/>
        <v>10</v>
      </c>
      <c r="L1089" s="8">
        <f t="shared" si="561"/>
        <v>1.00621714</v>
      </c>
      <c r="M1089" s="120">
        <f t="shared" si="576"/>
        <v>1.0015998800000001</v>
      </c>
      <c r="N1089" s="120">
        <f t="shared" si="570"/>
        <v>1.144024779446531</v>
      </c>
      <c r="O1089" s="113">
        <f t="shared" si="572"/>
        <v>1.15113734</v>
      </c>
      <c r="P1089" s="113">
        <f t="shared" si="554"/>
        <v>1285.4677201899999</v>
      </c>
      <c r="Q1089" s="11">
        <f t="shared" si="566"/>
        <v>0</v>
      </c>
      <c r="R1089" s="30">
        <f t="shared" si="562"/>
        <v>0</v>
      </c>
      <c r="S1089" s="8">
        <f t="shared" si="555"/>
        <v>0</v>
      </c>
      <c r="T1089" s="122">
        <f t="shared" si="563"/>
        <v>0.13059999999999999</v>
      </c>
      <c r="U1089" s="121">
        <f t="shared" si="571"/>
        <v>10</v>
      </c>
      <c r="V1089" s="121">
        <v>252</v>
      </c>
      <c r="W1089" s="120">
        <f t="shared" si="556"/>
        <v>1.004882853</v>
      </c>
      <c r="X1089" s="113">
        <f t="shared" si="569"/>
        <v>6.2767499100000004</v>
      </c>
      <c r="Y1089" s="113">
        <f t="shared" si="557"/>
        <v>0</v>
      </c>
      <c r="Z1089" s="125" t="str">
        <f t="shared" si="567"/>
        <v>A+J=</v>
      </c>
      <c r="AA1089" s="118">
        <f t="shared" si="568"/>
        <v>45769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2">
        <f t="shared" si="558"/>
        <v>45751</v>
      </c>
      <c r="B1090" s="113">
        <f t="shared" si="551"/>
        <v>1293.17506097</v>
      </c>
      <c r="C1090" s="113">
        <f t="shared" si="564"/>
        <v>1116.6936172799999</v>
      </c>
      <c r="D1090" s="114">
        <f t="shared" si="559"/>
        <v>7111.86</v>
      </c>
      <c r="E1090" s="115">
        <f t="shared" si="573"/>
        <v>7205.03</v>
      </c>
      <c r="F1090" s="116">
        <f t="shared" si="574"/>
        <v>45708</v>
      </c>
      <c r="G1090" s="117">
        <f t="shared" si="552"/>
        <v>1.3100651587629741E-2</v>
      </c>
      <c r="H1090" s="118">
        <f t="shared" si="565"/>
        <v>45769</v>
      </c>
      <c r="I1090" s="118">
        <f t="shared" si="553"/>
        <v>45769</v>
      </c>
      <c r="J1090" s="119">
        <f t="shared" si="560"/>
        <v>21</v>
      </c>
      <c r="K1090" s="119">
        <f t="shared" si="575"/>
        <v>11</v>
      </c>
      <c r="L1090" s="8">
        <f t="shared" si="561"/>
        <v>1.0068409700000001</v>
      </c>
      <c r="M1090" s="120">
        <f t="shared" si="576"/>
        <v>1.0015998800000001</v>
      </c>
      <c r="N1090" s="120">
        <f t="shared" si="570"/>
        <v>1.144024779446531</v>
      </c>
      <c r="O1090" s="113">
        <f t="shared" si="572"/>
        <v>1.1518510099999999</v>
      </c>
      <c r="P1090" s="113">
        <f t="shared" si="554"/>
        <v>1286.2646709200001</v>
      </c>
      <c r="Q1090" s="11">
        <f t="shared" si="566"/>
        <v>0</v>
      </c>
      <c r="R1090" s="30">
        <f t="shared" si="562"/>
        <v>0</v>
      </c>
      <c r="S1090" s="8">
        <f t="shared" si="555"/>
        <v>0</v>
      </c>
      <c r="T1090" s="122">
        <f t="shared" si="563"/>
        <v>0.13059999999999999</v>
      </c>
      <c r="U1090" s="121">
        <f t="shared" si="571"/>
        <v>11</v>
      </c>
      <c r="V1090" s="121">
        <v>252</v>
      </c>
      <c r="W1090" s="120">
        <f t="shared" si="556"/>
        <v>1.0053724479999999</v>
      </c>
      <c r="X1090" s="113">
        <f t="shared" si="569"/>
        <v>6.9103900500000002</v>
      </c>
      <c r="Y1090" s="113">
        <f t="shared" si="557"/>
        <v>0</v>
      </c>
      <c r="Z1090" s="125" t="str">
        <f t="shared" si="567"/>
        <v>A+J=</v>
      </c>
      <c r="AA1090" s="118">
        <f t="shared" si="568"/>
        <v>45769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2">
        <f t="shared" si="558"/>
        <v>45752</v>
      </c>
      <c r="B1091" s="113">
        <f t="shared" si="551"/>
        <v>1294.6072664599999</v>
      </c>
      <c r="C1091" s="113">
        <f t="shared" si="564"/>
        <v>1116.6936172799999</v>
      </c>
      <c r="D1091" s="114">
        <f t="shared" si="559"/>
        <v>7111.86</v>
      </c>
      <c r="E1091" s="115">
        <f t="shared" si="573"/>
        <v>7205.03</v>
      </c>
      <c r="F1091" s="116">
        <f t="shared" si="574"/>
        <v>45708</v>
      </c>
      <c r="G1091" s="117">
        <f t="shared" si="552"/>
        <v>1.3100651587629741E-2</v>
      </c>
      <c r="H1091" s="118">
        <f t="shared" si="565"/>
        <v>45769</v>
      </c>
      <c r="I1091" s="118">
        <f t="shared" si="553"/>
        <v>45769</v>
      </c>
      <c r="J1091" s="119">
        <f t="shared" si="560"/>
        <v>21</v>
      </c>
      <c r="K1091" s="119">
        <f t="shared" si="575"/>
        <v>12</v>
      </c>
      <c r="L1091" s="8">
        <f t="shared" si="561"/>
        <v>1.0074651999999999</v>
      </c>
      <c r="M1091" s="120">
        <f t="shared" si="576"/>
        <v>1.0015998800000001</v>
      </c>
      <c r="N1091" s="120">
        <f t="shared" si="570"/>
        <v>1.144024779446531</v>
      </c>
      <c r="O1091" s="113">
        <f t="shared" si="572"/>
        <v>1.15256515</v>
      </c>
      <c r="P1091" s="113">
        <f t="shared" si="554"/>
        <v>1287.0621464999999</v>
      </c>
      <c r="Q1091" s="11">
        <f t="shared" si="566"/>
        <v>0</v>
      </c>
      <c r="R1091" s="30">
        <f t="shared" si="562"/>
        <v>0</v>
      </c>
      <c r="S1091" s="8">
        <f t="shared" si="555"/>
        <v>0</v>
      </c>
      <c r="T1091" s="122">
        <f t="shared" si="563"/>
        <v>0.13059999999999999</v>
      </c>
      <c r="U1091" s="121">
        <f t="shared" si="571"/>
        <v>12</v>
      </c>
      <c r="V1091" s="121">
        <v>252</v>
      </c>
      <c r="W1091" s="120">
        <f t="shared" si="556"/>
        <v>1.005862281</v>
      </c>
      <c r="X1091" s="113">
        <f t="shared" si="569"/>
        <v>7.5451199600000001</v>
      </c>
      <c r="Y1091" s="113">
        <f t="shared" si="557"/>
        <v>0</v>
      </c>
      <c r="Z1091" s="125" t="str">
        <f t="shared" si="567"/>
        <v>A+J=</v>
      </c>
      <c r="AA1091" s="118">
        <f t="shared" si="568"/>
        <v>45769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2">
        <f t="shared" si="558"/>
        <v>45753</v>
      </c>
      <c r="B1092" s="113">
        <f t="shared" si="551"/>
        <v>1294.6072664599999</v>
      </c>
      <c r="C1092" s="113">
        <f t="shared" si="564"/>
        <v>1116.6936172799999</v>
      </c>
      <c r="D1092" s="114">
        <f t="shared" si="559"/>
        <v>7111.86</v>
      </c>
      <c r="E1092" s="115">
        <f t="shared" si="573"/>
        <v>7205.03</v>
      </c>
      <c r="F1092" s="116">
        <f t="shared" si="574"/>
        <v>45708</v>
      </c>
      <c r="G1092" s="117">
        <f t="shared" si="552"/>
        <v>1.3100651587629741E-2</v>
      </c>
      <c r="H1092" s="118">
        <f t="shared" si="565"/>
        <v>45769</v>
      </c>
      <c r="I1092" s="118">
        <f t="shared" si="553"/>
        <v>45769</v>
      </c>
      <c r="J1092" s="119">
        <f t="shared" si="560"/>
        <v>21</v>
      </c>
      <c r="K1092" s="119">
        <f t="shared" si="575"/>
        <v>12</v>
      </c>
      <c r="L1092" s="8">
        <f t="shared" si="561"/>
        <v>1.0074651999999999</v>
      </c>
      <c r="M1092" s="120">
        <f t="shared" si="576"/>
        <v>1.0015998800000001</v>
      </c>
      <c r="N1092" s="120">
        <f t="shared" si="570"/>
        <v>1.144024779446531</v>
      </c>
      <c r="O1092" s="113">
        <f t="shared" si="572"/>
        <v>1.15256515</v>
      </c>
      <c r="P1092" s="113">
        <f t="shared" si="554"/>
        <v>1287.0621464999999</v>
      </c>
      <c r="Q1092" s="11">
        <f t="shared" si="566"/>
        <v>0</v>
      </c>
      <c r="R1092" s="30">
        <f t="shared" si="562"/>
        <v>0</v>
      </c>
      <c r="S1092" s="8">
        <f t="shared" si="555"/>
        <v>0</v>
      </c>
      <c r="T1092" s="122">
        <f t="shared" si="563"/>
        <v>0.13059999999999999</v>
      </c>
      <c r="U1092" s="121">
        <f t="shared" si="571"/>
        <v>12</v>
      </c>
      <c r="V1092" s="121">
        <v>252</v>
      </c>
      <c r="W1092" s="120">
        <f t="shared" si="556"/>
        <v>1.005862281</v>
      </c>
      <c r="X1092" s="113">
        <f t="shared" si="569"/>
        <v>7.5451199600000001</v>
      </c>
      <c r="Y1092" s="113">
        <f t="shared" si="557"/>
        <v>0</v>
      </c>
      <c r="Z1092" s="125" t="str">
        <f t="shared" si="567"/>
        <v>A+J=</v>
      </c>
      <c r="AA1092" s="118">
        <f t="shared" si="568"/>
        <v>45769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2">
        <f t="shared" si="558"/>
        <v>45754</v>
      </c>
      <c r="B1093" s="113">
        <f t="shared" si="551"/>
        <v>1294.6072664599999</v>
      </c>
      <c r="C1093" s="113">
        <f t="shared" si="564"/>
        <v>1116.6936172799999</v>
      </c>
      <c r="D1093" s="114">
        <f t="shared" si="559"/>
        <v>7111.86</v>
      </c>
      <c r="E1093" s="115">
        <f t="shared" si="573"/>
        <v>7205.03</v>
      </c>
      <c r="F1093" s="116">
        <f t="shared" si="574"/>
        <v>45708</v>
      </c>
      <c r="G1093" s="117">
        <f t="shared" si="552"/>
        <v>1.3100651587629741E-2</v>
      </c>
      <c r="H1093" s="118">
        <f t="shared" si="565"/>
        <v>45769</v>
      </c>
      <c r="I1093" s="118">
        <f t="shared" si="553"/>
        <v>45769</v>
      </c>
      <c r="J1093" s="119">
        <f t="shared" si="560"/>
        <v>21</v>
      </c>
      <c r="K1093" s="119">
        <f t="shared" si="575"/>
        <v>12</v>
      </c>
      <c r="L1093" s="8">
        <f t="shared" si="561"/>
        <v>1.0074651999999999</v>
      </c>
      <c r="M1093" s="120">
        <f t="shared" si="576"/>
        <v>1.0015998800000001</v>
      </c>
      <c r="N1093" s="120">
        <f t="shared" si="570"/>
        <v>1.144024779446531</v>
      </c>
      <c r="O1093" s="113">
        <f t="shared" si="572"/>
        <v>1.15256515</v>
      </c>
      <c r="P1093" s="113">
        <f t="shared" si="554"/>
        <v>1287.0621464999999</v>
      </c>
      <c r="Q1093" s="11">
        <f t="shared" si="566"/>
        <v>0</v>
      </c>
      <c r="R1093" s="30">
        <f t="shared" si="562"/>
        <v>0</v>
      </c>
      <c r="S1093" s="8">
        <f t="shared" si="555"/>
        <v>0</v>
      </c>
      <c r="T1093" s="122">
        <f t="shared" si="563"/>
        <v>0.13059999999999999</v>
      </c>
      <c r="U1093" s="121">
        <f t="shared" si="571"/>
        <v>12</v>
      </c>
      <c r="V1093" s="121">
        <v>252</v>
      </c>
      <c r="W1093" s="120">
        <f t="shared" si="556"/>
        <v>1.005862281</v>
      </c>
      <c r="X1093" s="113">
        <f t="shared" si="569"/>
        <v>7.5451199600000001</v>
      </c>
      <c r="Y1093" s="113">
        <f t="shared" si="557"/>
        <v>0</v>
      </c>
      <c r="Z1093" s="125" t="str">
        <f t="shared" si="567"/>
        <v>A+J=</v>
      </c>
      <c r="AA1093" s="118">
        <f t="shared" si="568"/>
        <v>45769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2">
        <f t="shared" si="558"/>
        <v>45755</v>
      </c>
      <c r="B1094" s="113">
        <f t="shared" si="551"/>
        <v>1296.04104424</v>
      </c>
      <c r="C1094" s="113">
        <f t="shared" si="564"/>
        <v>1116.6936172799999</v>
      </c>
      <c r="D1094" s="114">
        <f t="shared" si="559"/>
        <v>7111.86</v>
      </c>
      <c r="E1094" s="115">
        <f t="shared" si="573"/>
        <v>7205.03</v>
      </c>
      <c r="F1094" s="116">
        <f t="shared" si="574"/>
        <v>45708</v>
      </c>
      <c r="G1094" s="117">
        <f t="shared" si="552"/>
        <v>1.3100651587629741E-2</v>
      </c>
      <c r="H1094" s="118">
        <f t="shared" si="565"/>
        <v>45769</v>
      </c>
      <c r="I1094" s="118">
        <f t="shared" si="553"/>
        <v>45769</v>
      </c>
      <c r="J1094" s="119">
        <f t="shared" si="560"/>
        <v>21</v>
      </c>
      <c r="K1094" s="119">
        <f t="shared" si="575"/>
        <v>13</v>
      </c>
      <c r="L1094" s="8">
        <f t="shared" si="561"/>
        <v>1.00808981</v>
      </c>
      <c r="M1094" s="120">
        <f t="shared" si="576"/>
        <v>1.0015998800000001</v>
      </c>
      <c r="N1094" s="120">
        <f t="shared" si="570"/>
        <v>1.144024779446531</v>
      </c>
      <c r="O1094" s="113">
        <f t="shared" si="572"/>
        <v>1.15327972</v>
      </c>
      <c r="P1094" s="113">
        <f t="shared" si="554"/>
        <v>1287.8601022600001</v>
      </c>
      <c r="Q1094" s="11">
        <f t="shared" si="566"/>
        <v>0</v>
      </c>
      <c r="R1094" s="30">
        <f t="shared" si="562"/>
        <v>0</v>
      </c>
      <c r="S1094" s="8">
        <f t="shared" si="555"/>
        <v>0</v>
      </c>
      <c r="T1094" s="122">
        <f t="shared" si="563"/>
        <v>0.13059999999999999</v>
      </c>
      <c r="U1094" s="121">
        <f t="shared" si="571"/>
        <v>13</v>
      </c>
      <c r="V1094" s="121">
        <v>252</v>
      </c>
      <c r="W1094" s="120">
        <f t="shared" si="556"/>
        <v>1.006352353</v>
      </c>
      <c r="X1094" s="113">
        <f t="shared" si="569"/>
        <v>8.1809419800000001</v>
      </c>
      <c r="Y1094" s="113">
        <f t="shared" si="557"/>
        <v>0</v>
      </c>
      <c r="Z1094" s="125" t="str">
        <f t="shared" si="567"/>
        <v>A+J=</v>
      </c>
      <c r="AA1094" s="118">
        <f t="shared" si="568"/>
        <v>45769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2">
        <f t="shared" si="558"/>
        <v>45756</v>
      </c>
      <c r="B1095" s="113">
        <f t="shared" si="551"/>
        <v>1297.47639557</v>
      </c>
      <c r="C1095" s="113">
        <f t="shared" si="564"/>
        <v>1116.6936172799999</v>
      </c>
      <c r="D1095" s="114">
        <f t="shared" si="559"/>
        <v>7111.86</v>
      </c>
      <c r="E1095" s="115">
        <f t="shared" si="573"/>
        <v>7205.03</v>
      </c>
      <c r="F1095" s="116">
        <f t="shared" si="574"/>
        <v>45708</v>
      </c>
      <c r="G1095" s="117">
        <f t="shared" si="552"/>
        <v>1.3100651587629741E-2</v>
      </c>
      <c r="H1095" s="118">
        <f t="shared" si="565"/>
        <v>45769</v>
      </c>
      <c r="I1095" s="118">
        <f t="shared" si="553"/>
        <v>45769</v>
      </c>
      <c r="J1095" s="119">
        <f t="shared" si="560"/>
        <v>21</v>
      </c>
      <c r="K1095" s="119">
        <f t="shared" si="575"/>
        <v>14</v>
      </c>
      <c r="L1095" s="8">
        <f t="shared" si="561"/>
        <v>1.0087147999999999</v>
      </c>
      <c r="M1095" s="120">
        <f t="shared" si="576"/>
        <v>1.0015998800000001</v>
      </c>
      <c r="N1095" s="120">
        <f t="shared" si="570"/>
        <v>1.144024779446531</v>
      </c>
      <c r="O1095" s="113">
        <f t="shared" si="572"/>
        <v>1.15399472</v>
      </c>
      <c r="P1095" s="113">
        <f t="shared" si="554"/>
        <v>1288.6585381899999</v>
      </c>
      <c r="Q1095" s="11">
        <f t="shared" si="566"/>
        <v>0</v>
      </c>
      <c r="R1095" s="30">
        <f t="shared" si="562"/>
        <v>0</v>
      </c>
      <c r="S1095" s="8">
        <f t="shared" si="555"/>
        <v>0</v>
      </c>
      <c r="T1095" s="122">
        <f t="shared" si="563"/>
        <v>0.13059999999999999</v>
      </c>
      <c r="U1095" s="121">
        <f t="shared" si="571"/>
        <v>14</v>
      </c>
      <c r="V1095" s="121">
        <v>252</v>
      </c>
      <c r="W1095" s="120">
        <f t="shared" si="556"/>
        <v>1.0068426640000001</v>
      </c>
      <c r="X1095" s="113">
        <f t="shared" si="569"/>
        <v>8.8178573799999995</v>
      </c>
      <c r="Y1095" s="113">
        <f t="shared" si="557"/>
        <v>0</v>
      </c>
      <c r="Z1095" s="125" t="str">
        <f t="shared" si="567"/>
        <v>A+J=</v>
      </c>
      <c r="AA1095" s="118">
        <f t="shared" si="568"/>
        <v>45769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2">
        <f t="shared" si="558"/>
        <v>45757</v>
      </c>
      <c r="B1096" s="113">
        <f t="shared" si="551"/>
        <v>1298.91335422</v>
      </c>
      <c r="C1096" s="113">
        <f t="shared" si="564"/>
        <v>1116.6936172799999</v>
      </c>
      <c r="D1096" s="114">
        <f t="shared" si="559"/>
        <v>7111.86</v>
      </c>
      <c r="E1096" s="115">
        <f t="shared" si="573"/>
        <v>7205.03</v>
      </c>
      <c r="F1096" s="116">
        <f t="shared" si="574"/>
        <v>45708</v>
      </c>
      <c r="G1096" s="117">
        <f t="shared" si="552"/>
        <v>1.3100651587629741E-2</v>
      </c>
      <c r="H1096" s="118">
        <f t="shared" si="565"/>
        <v>45769</v>
      </c>
      <c r="I1096" s="118">
        <f t="shared" si="553"/>
        <v>45769</v>
      </c>
      <c r="J1096" s="119">
        <f t="shared" si="560"/>
        <v>21</v>
      </c>
      <c r="K1096" s="119">
        <f t="shared" si="575"/>
        <v>15</v>
      </c>
      <c r="L1096" s="8">
        <f t="shared" si="561"/>
        <v>1.0093401900000001</v>
      </c>
      <c r="M1096" s="120">
        <f t="shared" si="576"/>
        <v>1.0015998800000001</v>
      </c>
      <c r="N1096" s="120">
        <f t="shared" si="570"/>
        <v>1.144024779446531</v>
      </c>
      <c r="O1096" s="113">
        <f t="shared" si="572"/>
        <v>1.1547101799999999</v>
      </c>
      <c r="P1096" s="113">
        <f t="shared" si="554"/>
        <v>1289.45748781</v>
      </c>
      <c r="Q1096" s="11">
        <f t="shared" si="566"/>
        <v>0</v>
      </c>
      <c r="R1096" s="30">
        <f t="shared" si="562"/>
        <v>0</v>
      </c>
      <c r="S1096" s="8">
        <f t="shared" si="555"/>
        <v>0</v>
      </c>
      <c r="T1096" s="122">
        <f t="shared" si="563"/>
        <v>0.13059999999999999</v>
      </c>
      <c r="U1096" s="121">
        <f t="shared" si="571"/>
        <v>15</v>
      </c>
      <c r="V1096" s="121">
        <v>252</v>
      </c>
      <c r="W1096" s="120">
        <f t="shared" si="556"/>
        <v>1.0073332129999999</v>
      </c>
      <c r="X1096" s="113">
        <f t="shared" si="569"/>
        <v>9.4558664100000005</v>
      </c>
      <c r="Y1096" s="113">
        <f t="shared" si="557"/>
        <v>0</v>
      </c>
      <c r="Z1096" s="125" t="str">
        <f t="shared" si="567"/>
        <v>A+J=</v>
      </c>
      <c r="AA1096" s="118">
        <f t="shared" si="568"/>
        <v>45769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2">
        <f t="shared" si="558"/>
        <v>45758</v>
      </c>
      <c r="B1097" s="113">
        <f t="shared" si="551"/>
        <v>1300.35190156</v>
      </c>
      <c r="C1097" s="113">
        <f t="shared" si="564"/>
        <v>1116.6936172799999</v>
      </c>
      <c r="D1097" s="114">
        <f t="shared" si="559"/>
        <v>7111.86</v>
      </c>
      <c r="E1097" s="115">
        <f t="shared" si="573"/>
        <v>7205.03</v>
      </c>
      <c r="F1097" s="116">
        <f t="shared" si="574"/>
        <v>45708</v>
      </c>
      <c r="G1097" s="117">
        <f t="shared" si="552"/>
        <v>1.3100651587629741E-2</v>
      </c>
      <c r="H1097" s="118">
        <f t="shared" si="565"/>
        <v>45769</v>
      </c>
      <c r="I1097" s="118">
        <f t="shared" si="553"/>
        <v>45769</v>
      </c>
      <c r="J1097" s="119">
        <f t="shared" si="560"/>
        <v>21</v>
      </c>
      <c r="K1097" s="119">
        <f t="shared" si="575"/>
        <v>16</v>
      </c>
      <c r="L1097" s="8">
        <f t="shared" si="561"/>
        <v>1.0099659599999999</v>
      </c>
      <c r="M1097" s="120">
        <f t="shared" si="576"/>
        <v>1.0015998800000001</v>
      </c>
      <c r="N1097" s="120">
        <f t="shared" si="570"/>
        <v>1.144024779446531</v>
      </c>
      <c r="O1097" s="113">
        <f t="shared" si="572"/>
        <v>1.15542608</v>
      </c>
      <c r="P1097" s="113">
        <f t="shared" si="554"/>
        <v>1290.2569287700001</v>
      </c>
      <c r="Q1097" s="11">
        <f t="shared" si="566"/>
        <v>0</v>
      </c>
      <c r="R1097" s="30">
        <f t="shared" si="562"/>
        <v>0</v>
      </c>
      <c r="S1097" s="8">
        <f t="shared" si="555"/>
        <v>0</v>
      </c>
      <c r="T1097" s="122">
        <f t="shared" si="563"/>
        <v>0.13059999999999999</v>
      </c>
      <c r="U1097" s="121">
        <f t="shared" si="571"/>
        <v>16</v>
      </c>
      <c r="V1097" s="121">
        <v>252</v>
      </c>
      <c r="W1097" s="120">
        <f t="shared" si="556"/>
        <v>1.007824002</v>
      </c>
      <c r="X1097" s="113">
        <f t="shared" si="569"/>
        <v>10.09497279</v>
      </c>
      <c r="Y1097" s="113">
        <f t="shared" si="557"/>
        <v>0</v>
      </c>
      <c r="Z1097" s="125" t="str">
        <f t="shared" si="567"/>
        <v>A+J=</v>
      </c>
      <c r="AA1097" s="118">
        <f t="shared" si="568"/>
        <v>45769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2">
        <f t="shared" si="558"/>
        <v>45759</v>
      </c>
      <c r="B1098" s="113">
        <f t="shared" ref="B1098:B1161" si="577">(P1098+X1098)</f>
        <v>1301.7920376100001</v>
      </c>
      <c r="C1098" s="113">
        <f t="shared" si="564"/>
        <v>1116.6936172799999</v>
      </c>
      <c r="D1098" s="114">
        <f t="shared" si="559"/>
        <v>7111.86</v>
      </c>
      <c r="E1098" s="115">
        <f t="shared" si="573"/>
        <v>7205.03</v>
      </c>
      <c r="F1098" s="116">
        <f t="shared" si="574"/>
        <v>45708</v>
      </c>
      <c r="G1098" s="117">
        <f t="shared" ref="G1098:G1161" si="578">(E1098/D1098)-1</f>
        <v>1.3100651587629741E-2</v>
      </c>
      <c r="H1098" s="118">
        <f t="shared" si="565"/>
        <v>45769</v>
      </c>
      <c r="I1098" s="118">
        <f t="shared" ref="I1098:I1161" si="579">IF(A1098&gt;I1097,H1098,I1097)</f>
        <v>45769</v>
      </c>
      <c r="J1098" s="119">
        <f t="shared" si="560"/>
        <v>21</v>
      </c>
      <c r="K1098" s="119">
        <f t="shared" si="575"/>
        <v>17</v>
      </c>
      <c r="L1098" s="8">
        <f t="shared" si="561"/>
        <v>1.0105921200000001</v>
      </c>
      <c r="M1098" s="120">
        <f t="shared" si="576"/>
        <v>1.0015998800000001</v>
      </c>
      <c r="N1098" s="120">
        <f t="shared" si="570"/>
        <v>1.144024779446531</v>
      </c>
      <c r="O1098" s="113">
        <f t="shared" si="572"/>
        <v>1.1561424199999999</v>
      </c>
      <c r="P1098" s="113">
        <f t="shared" ref="P1098:P1161" si="580">TRUNC(C1098*O1098,8)</f>
        <v>1291.0568610800001</v>
      </c>
      <c r="Q1098" s="11">
        <f t="shared" si="566"/>
        <v>0</v>
      </c>
      <c r="R1098" s="30">
        <f t="shared" si="562"/>
        <v>0</v>
      </c>
      <c r="S1098" s="8">
        <f t="shared" ref="S1098:S1161" si="581">IF(R1098&gt;0,TRUNC(R1098*P1098,8),0)</f>
        <v>0</v>
      </c>
      <c r="T1098" s="122">
        <f t="shared" si="563"/>
        <v>0.13059999999999999</v>
      </c>
      <c r="U1098" s="121">
        <f t="shared" si="571"/>
        <v>17</v>
      </c>
      <c r="V1098" s="121">
        <v>252</v>
      </c>
      <c r="W1098" s="120">
        <f t="shared" ref="W1098:W1161" si="582">ROUND((1+T1098)^TRUNC((U1098/V1098),9),9)</f>
        <v>1.0083150299999999</v>
      </c>
      <c r="X1098" s="113">
        <f t="shared" si="569"/>
        <v>10.73517653</v>
      </c>
      <c r="Y1098" s="113">
        <f t="shared" ref="Y1098:Y1161" si="583">IF(Q1098&gt;0,S1098+X1098,0)</f>
        <v>0</v>
      </c>
      <c r="Z1098" s="125" t="str">
        <f t="shared" si="567"/>
        <v>A+J=</v>
      </c>
      <c r="AA1098" s="118">
        <f t="shared" si="568"/>
        <v>45769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2">
        <f t="shared" ref="A1099:A1162" si="584">(A1098+1)</f>
        <v>45760</v>
      </c>
      <c r="B1099" s="113">
        <f t="shared" si="577"/>
        <v>1301.7920376100001</v>
      </c>
      <c r="C1099" s="113">
        <f t="shared" si="564"/>
        <v>1116.6936172799999</v>
      </c>
      <c r="D1099" s="114">
        <f t="shared" ref="D1099:D1162" si="585">IF(E1099=E1098,D1098,E1098)</f>
        <v>7111.86</v>
      </c>
      <c r="E1099" s="115">
        <f t="shared" si="573"/>
        <v>7205.03</v>
      </c>
      <c r="F1099" s="116">
        <f t="shared" si="574"/>
        <v>45708</v>
      </c>
      <c r="G1099" s="117">
        <f t="shared" si="578"/>
        <v>1.3100651587629741E-2</v>
      </c>
      <c r="H1099" s="118">
        <f t="shared" si="565"/>
        <v>45769</v>
      </c>
      <c r="I1099" s="118">
        <f t="shared" si="579"/>
        <v>45769</v>
      </c>
      <c r="J1099" s="119">
        <f t="shared" ref="J1099:J1162" si="586">IF(I1099=I1098,J1098,NETWORKDAYS(I1098,I1099,$AD$176:$AD$502)-1)</f>
        <v>21</v>
      </c>
      <c r="K1099" s="119">
        <f t="shared" si="575"/>
        <v>17</v>
      </c>
      <c r="L1099" s="8">
        <f t="shared" ref="L1099:L1162" si="587">IF(E1099&lt;D1099,1,TRUNC((E1099/D1099)^TRUNC((K1099/J1099),9),8))</f>
        <v>1.0105921200000001</v>
      </c>
      <c r="M1099" s="120">
        <f t="shared" si="576"/>
        <v>1.0015998800000001</v>
      </c>
      <c r="N1099" s="120">
        <f t="shared" si="570"/>
        <v>1.144024779446531</v>
      </c>
      <c r="O1099" s="113">
        <f t="shared" si="572"/>
        <v>1.1561424199999999</v>
      </c>
      <c r="P1099" s="113">
        <f t="shared" si="580"/>
        <v>1291.0568610800001</v>
      </c>
      <c r="Q1099" s="11">
        <f t="shared" si="566"/>
        <v>0</v>
      </c>
      <c r="R1099" s="30">
        <f t="shared" ref="R1099:R1162" si="588">IF(Q1099&gt;0,VLOOKUP($A1099,$AD$10:$AI$170,6),0)</f>
        <v>0</v>
      </c>
      <c r="S1099" s="8">
        <f t="shared" si="581"/>
        <v>0</v>
      </c>
      <c r="T1099" s="122">
        <f t="shared" ref="T1099:T1162" si="589">(T1098)</f>
        <v>0.13059999999999999</v>
      </c>
      <c r="U1099" s="121">
        <f t="shared" si="571"/>
        <v>17</v>
      </c>
      <c r="V1099" s="121">
        <v>252</v>
      </c>
      <c r="W1099" s="120">
        <f t="shared" si="582"/>
        <v>1.0083150299999999</v>
      </c>
      <c r="X1099" s="113">
        <f t="shared" si="569"/>
        <v>10.73517653</v>
      </c>
      <c r="Y1099" s="113">
        <f t="shared" si="583"/>
        <v>0</v>
      </c>
      <c r="Z1099" s="125" t="str">
        <f t="shared" si="567"/>
        <v>A+J=</v>
      </c>
      <c r="AA1099" s="118">
        <f t="shared" si="568"/>
        <v>45769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2">
        <f t="shared" si="584"/>
        <v>45761</v>
      </c>
      <c r="B1100" s="113">
        <f t="shared" si="577"/>
        <v>1301.7920376100001</v>
      </c>
      <c r="C1100" s="113">
        <f t="shared" ref="C1100:C1163" si="590">TRUNC(IF(Q1099&gt;0,VLOOKUP(A1099,$AD$12:$AE$170,2),C1099),8)</f>
        <v>1116.6936172799999</v>
      </c>
      <c r="D1100" s="114">
        <f t="shared" si="585"/>
        <v>7111.86</v>
      </c>
      <c r="E1100" s="115">
        <f t="shared" si="573"/>
        <v>7205.03</v>
      </c>
      <c r="F1100" s="116">
        <f t="shared" si="574"/>
        <v>45708</v>
      </c>
      <c r="G1100" s="117">
        <f t="shared" si="578"/>
        <v>1.3100651587629741E-2</v>
      </c>
      <c r="H1100" s="118">
        <f t="shared" ref="H1100:H1163" si="591">IF(DAY(A1100)=H$9,VLOOKUP(A1100,AH$118:AN$450,4),H1099)</f>
        <v>45769</v>
      </c>
      <c r="I1100" s="118">
        <f t="shared" si="579"/>
        <v>45769</v>
      </c>
      <c r="J1100" s="119">
        <f t="shared" si="586"/>
        <v>21</v>
      </c>
      <c r="K1100" s="119">
        <f t="shared" si="575"/>
        <v>17</v>
      </c>
      <c r="L1100" s="8">
        <f t="shared" si="587"/>
        <v>1.0105921200000001</v>
      </c>
      <c r="M1100" s="120">
        <f t="shared" si="576"/>
        <v>1.0015998800000001</v>
      </c>
      <c r="N1100" s="120">
        <f t="shared" si="570"/>
        <v>1.144024779446531</v>
      </c>
      <c r="O1100" s="113">
        <f t="shared" si="572"/>
        <v>1.1561424199999999</v>
      </c>
      <c r="P1100" s="113">
        <f t="shared" si="580"/>
        <v>1291.0568610800001</v>
      </c>
      <c r="Q1100" s="11">
        <f t="shared" ref="Q1100:Q1163" si="592">IF(VLOOKUP(A1100,AD$10:AK$170,8)=VLOOKUP(A1099,AD$10:AK$170,8),0,VLOOKUP(A1100,AD$10:AK$170,8))</f>
        <v>0</v>
      </c>
      <c r="R1100" s="30">
        <f t="shared" si="588"/>
        <v>0</v>
      </c>
      <c r="S1100" s="8">
        <f t="shared" si="581"/>
        <v>0</v>
      </c>
      <c r="T1100" s="122">
        <f t="shared" si="589"/>
        <v>0.13059999999999999</v>
      </c>
      <c r="U1100" s="121">
        <f t="shared" si="571"/>
        <v>17</v>
      </c>
      <c r="V1100" s="121">
        <v>252</v>
      </c>
      <c r="W1100" s="120">
        <f t="shared" si="582"/>
        <v>1.0083150299999999</v>
      </c>
      <c r="X1100" s="113">
        <f t="shared" si="569"/>
        <v>10.73517653</v>
      </c>
      <c r="Y1100" s="113">
        <f t="shared" si="583"/>
        <v>0</v>
      </c>
      <c r="Z1100" s="125" t="str">
        <f t="shared" ref="Z1100:Z1163" si="593">IF($Q1099&gt;0,VLOOKUP($A1099,$AD$10:$AM$170,9),Z1099)</f>
        <v>A+J=</v>
      </c>
      <c r="AA1100" s="118">
        <f t="shared" ref="AA1100:AA1163" si="594">IF($Q1099&gt;0,VLOOKUP($A1099,$AD$10:$AM$170,10),AA1099)</f>
        <v>45769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2">
        <f t="shared" si="584"/>
        <v>45762</v>
      </c>
      <c r="B1101" s="113">
        <f t="shared" si="577"/>
        <v>1303.23377491</v>
      </c>
      <c r="C1101" s="113">
        <f t="shared" si="590"/>
        <v>1116.6936172799999</v>
      </c>
      <c r="D1101" s="114">
        <f t="shared" si="585"/>
        <v>7111.86</v>
      </c>
      <c r="E1101" s="115">
        <f t="shared" si="573"/>
        <v>7205.03</v>
      </c>
      <c r="F1101" s="116">
        <f t="shared" si="574"/>
        <v>45708</v>
      </c>
      <c r="G1101" s="117">
        <f t="shared" si="578"/>
        <v>1.3100651587629741E-2</v>
      </c>
      <c r="H1101" s="118">
        <f t="shared" si="591"/>
        <v>45769</v>
      </c>
      <c r="I1101" s="118">
        <f t="shared" si="579"/>
        <v>45769</v>
      </c>
      <c r="J1101" s="119">
        <f t="shared" si="586"/>
        <v>21</v>
      </c>
      <c r="K1101" s="119">
        <f t="shared" si="575"/>
        <v>18</v>
      </c>
      <c r="L1101" s="8">
        <f t="shared" si="587"/>
        <v>1.0112186700000001</v>
      </c>
      <c r="M1101" s="120">
        <f t="shared" si="576"/>
        <v>1.0015998800000001</v>
      </c>
      <c r="N1101" s="120">
        <f t="shared" si="570"/>
        <v>1.144024779446531</v>
      </c>
      <c r="O1101" s="113">
        <f t="shared" si="572"/>
        <v>1.1568592099999999</v>
      </c>
      <c r="P1101" s="113">
        <f t="shared" si="580"/>
        <v>1291.8572958899999</v>
      </c>
      <c r="Q1101" s="11">
        <f t="shared" si="592"/>
        <v>0</v>
      </c>
      <c r="R1101" s="30">
        <f t="shared" si="588"/>
        <v>0</v>
      </c>
      <c r="S1101" s="8">
        <f t="shared" si="581"/>
        <v>0</v>
      </c>
      <c r="T1101" s="122">
        <f t="shared" si="589"/>
        <v>0.13059999999999999</v>
      </c>
      <c r="U1101" s="121">
        <f t="shared" si="571"/>
        <v>18</v>
      </c>
      <c r="V1101" s="121">
        <v>252</v>
      </c>
      <c r="W1101" s="120">
        <f t="shared" si="582"/>
        <v>1.008806297</v>
      </c>
      <c r="X1101" s="113">
        <f t="shared" si="569"/>
        <v>11.37647902</v>
      </c>
      <c r="Y1101" s="113">
        <f t="shared" si="583"/>
        <v>0</v>
      </c>
      <c r="Z1101" s="125" t="str">
        <f t="shared" si="593"/>
        <v>A+J=</v>
      </c>
      <c r="AA1101" s="118">
        <f t="shared" si="594"/>
        <v>45769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2">
        <f t="shared" si="584"/>
        <v>45763</v>
      </c>
      <c r="B1102" s="113">
        <f t="shared" si="577"/>
        <v>1304.6771148100001</v>
      </c>
      <c r="C1102" s="113">
        <f t="shared" si="590"/>
        <v>1116.6936172799999</v>
      </c>
      <c r="D1102" s="114">
        <f t="shared" si="585"/>
        <v>7111.86</v>
      </c>
      <c r="E1102" s="115">
        <f t="shared" si="573"/>
        <v>7205.03</v>
      </c>
      <c r="F1102" s="116">
        <f t="shared" si="574"/>
        <v>45708</v>
      </c>
      <c r="G1102" s="117">
        <f t="shared" si="578"/>
        <v>1.3100651587629741E-2</v>
      </c>
      <c r="H1102" s="118">
        <f t="shared" si="591"/>
        <v>45769</v>
      </c>
      <c r="I1102" s="118">
        <f t="shared" si="579"/>
        <v>45769</v>
      </c>
      <c r="J1102" s="119">
        <f t="shared" si="586"/>
        <v>21</v>
      </c>
      <c r="K1102" s="119">
        <f t="shared" si="575"/>
        <v>19</v>
      </c>
      <c r="L1102" s="8">
        <f t="shared" si="587"/>
        <v>1.01184561</v>
      </c>
      <c r="M1102" s="120">
        <f t="shared" si="576"/>
        <v>1.0015998800000001</v>
      </c>
      <c r="N1102" s="120">
        <f t="shared" si="570"/>
        <v>1.144024779446531</v>
      </c>
      <c r="O1102" s="113">
        <f t="shared" si="572"/>
        <v>1.1575764500000001</v>
      </c>
      <c r="P1102" s="113">
        <f t="shared" si="580"/>
        <v>1292.6582332200001</v>
      </c>
      <c r="Q1102" s="11">
        <f t="shared" si="592"/>
        <v>0</v>
      </c>
      <c r="R1102" s="30">
        <f t="shared" si="588"/>
        <v>0</v>
      </c>
      <c r="S1102" s="8">
        <f t="shared" si="581"/>
        <v>0</v>
      </c>
      <c r="T1102" s="122">
        <f t="shared" si="589"/>
        <v>0.13059999999999999</v>
      </c>
      <c r="U1102" s="121">
        <f t="shared" si="571"/>
        <v>19</v>
      </c>
      <c r="V1102" s="121">
        <v>252</v>
      </c>
      <c r="W1102" s="120">
        <f t="shared" si="582"/>
        <v>1.0092978029999999</v>
      </c>
      <c r="X1102" s="113">
        <f t="shared" si="569"/>
        <v>12.018881589999999</v>
      </c>
      <c r="Y1102" s="113">
        <f t="shared" si="583"/>
        <v>0</v>
      </c>
      <c r="Z1102" s="125" t="str">
        <f t="shared" si="593"/>
        <v>A+J=</v>
      </c>
      <c r="AA1102" s="118">
        <f t="shared" si="594"/>
        <v>45769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2">
        <f t="shared" si="584"/>
        <v>45764</v>
      </c>
      <c r="B1103" s="113">
        <f t="shared" si="577"/>
        <v>1306.1220373599999</v>
      </c>
      <c r="C1103" s="113">
        <f t="shared" si="590"/>
        <v>1116.6936172799999</v>
      </c>
      <c r="D1103" s="114">
        <f t="shared" si="585"/>
        <v>7111.86</v>
      </c>
      <c r="E1103" s="115">
        <f t="shared" si="573"/>
        <v>7205.03</v>
      </c>
      <c r="F1103" s="116">
        <f t="shared" si="574"/>
        <v>45708</v>
      </c>
      <c r="G1103" s="117">
        <f t="shared" si="578"/>
        <v>1.3100651587629741E-2</v>
      </c>
      <c r="H1103" s="118">
        <f t="shared" si="591"/>
        <v>45769</v>
      </c>
      <c r="I1103" s="118">
        <f t="shared" si="579"/>
        <v>45769</v>
      </c>
      <c r="J1103" s="119">
        <f t="shared" si="586"/>
        <v>21</v>
      </c>
      <c r="K1103" s="119">
        <f t="shared" si="575"/>
        <v>20</v>
      </c>
      <c r="L1103" s="8">
        <f t="shared" si="587"/>
        <v>1.0124729299999999</v>
      </c>
      <c r="M1103" s="120">
        <f t="shared" si="576"/>
        <v>1.0015998800000001</v>
      </c>
      <c r="N1103" s="120">
        <f t="shared" si="570"/>
        <v>1.144024779446531</v>
      </c>
      <c r="O1103" s="113">
        <f t="shared" si="572"/>
        <v>1.1582941200000001</v>
      </c>
      <c r="P1103" s="113">
        <f t="shared" si="580"/>
        <v>1293.45965073</v>
      </c>
      <c r="Q1103" s="11">
        <f t="shared" si="592"/>
        <v>0</v>
      </c>
      <c r="R1103" s="30">
        <f t="shared" si="588"/>
        <v>0</v>
      </c>
      <c r="S1103" s="8">
        <f t="shared" si="581"/>
        <v>0</v>
      </c>
      <c r="T1103" s="122">
        <f t="shared" si="589"/>
        <v>0.13059999999999999</v>
      </c>
      <c r="U1103" s="121">
        <f t="shared" si="571"/>
        <v>20</v>
      </c>
      <c r="V1103" s="121">
        <v>252</v>
      </c>
      <c r="W1103" s="120">
        <f t="shared" si="582"/>
        <v>1.009789549</v>
      </c>
      <c r="X1103" s="113">
        <f t="shared" si="569"/>
        <v>12.66238663</v>
      </c>
      <c r="Y1103" s="113">
        <f t="shared" si="583"/>
        <v>0</v>
      </c>
      <c r="Z1103" s="125" t="str">
        <f t="shared" si="593"/>
        <v>A+J=</v>
      </c>
      <c r="AA1103" s="118">
        <f t="shared" si="594"/>
        <v>45769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2">
        <f t="shared" si="584"/>
        <v>45765</v>
      </c>
      <c r="B1104" s="113">
        <f t="shared" si="577"/>
        <v>1307.56856509</v>
      </c>
      <c r="C1104" s="113">
        <f t="shared" si="590"/>
        <v>1116.6936172799999</v>
      </c>
      <c r="D1104" s="114">
        <f t="shared" si="585"/>
        <v>7111.86</v>
      </c>
      <c r="E1104" s="115">
        <f t="shared" si="573"/>
        <v>7205.03</v>
      </c>
      <c r="F1104" s="116">
        <f t="shared" si="574"/>
        <v>45708</v>
      </c>
      <c r="G1104" s="117">
        <f t="shared" si="578"/>
        <v>1.3100651587629741E-2</v>
      </c>
      <c r="H1104" s="118">
        <f t="shared" si="591"/>
        <v>45769</v>
      </c>
      <c r="I1104" s="118">
        <f t="shared" si="579"/>
        <v>45769</v>
      </c>
      <c r="J1104" s="119">
        <f t="shared" si="586"/>
        <v>21</v>
      </c>
      <c r="K1104" s="119">
        <f t="shared" si="575"/>
        <v>21</v>
      </c>
      <c r="L1104" s="8">
        <f t="shared" si="587"/>
        <v>1.0131006499999999</v>
      </c>
      <c r="M1104" s="120">
        <f t="shared" si="576"/>
        <v>1.0015998800000001</v>
      </c>
      <c r="N1104" s="120">
        <f t="shared" si="570"/>
        <v>1.144024779446531</v>
      </c>
      <c r="O1104" s="113">
        <f t="shared" si="572"/>
        <v>1.15901224</v>
      </c>
      <c r="P1104" s="113">
        <f t="shared" si="580"/>
        <v>1294.2615707499999</v>
      </c>
      <c r="Q1104" s="11">
        <f t="shared" si="592"/>
        <v>0</v>
      </c>
      <c r="R1104" s="30">
        <f t="shared" si="588"/>
        <v>0</v>
      </c>
      <c r="S1104" s="8">
        <f t="shared" si="581"/>
        <v>0</v>
      </c>
      <c r="T1104" s="122">
        <f t="shared" si="589"/>
        <v>0.13059999999999999</v>
      </c>
      <c r="U1104" s="121">
        <f t="shared" si="571"/>
        <v>21</v>
      </c>
      <c r="V1104" s="121">
        <v>252</v>
      </c>
      <c r="W1104" s="120">
        <f t="shared" si="582"/>
        <v>1.010281534</v>
      </c>
      <c r="X1104" s="113">
        <f t="shared" si="569"/>
        <v>13.306994339999999</v>
      </c>
      <c r="Y1104" s="113">
        <f t="shared" si="583"/>
        <v>0</v>
      </c>
      <c r="Z1104" s="125" t="str">
        <f t="shared" si="593"/>
        <v>A+J=</v>
      </c>
      <c r="AA1104" s="118">
        <f t="shared" si="594"/>
        <v>45769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2">
        <f t="shared" si="584"/>
        <v>45766</v>
      </c>
      <c r="B1105" s="113">
        <f t="shared" si="577"/>
        <v>1307.56856509</v>
      </c>
      <c r="C1105" s="113">
        <f t="shared" si="590"/>
        <v>1116.6936172799999</v>
      </c>
      <c r="D1105" s="114">
        <f t="shared" si="585"/>
        <v>7111.86</v>
      </c>
      <c r="E1105" s="115">
        <f t="shared" si="573"/>
        <v>7205.03</v>
      </c>
      <c r="F1105" s="116">
        <f t="shared" si="574"/>
        <v>45708</v>
      </c>
      <c r="G1105" s="117">
        <f t="shared" si="578"/>
        <v>1.3100651587629741E-2</v>
      </c>
      <c r="H1105" s="118">
        <f t="shared" si="591"/>
        <v>45769</v>
      </c>
      <c r="I1105" s="118">
        <f t="shared" si="579"/>
        <v>45769</v>
      </c>
      <c r="J1105" s="119">
        <f t="shared" si="586"/>
        <v>21</v>
      </c>
      <c r="K1105" s="119">
        <f t="shared" si="575"/>
        <v>21</v>
      </c>
      <c r="L1105" s="8">
        <f t="shared" si="587"/>
        <v>1.0131006499999999</v>
      </c>
      <c r="M1105" s="120">
        <f t="shared" si="576"/>
        <v>1.0015998800000001</v>
      </c>
      <c r="N1105" s="120">
        <f t="shared" si="570"/>
        <v>1.144024779446531</v>
      </c>
      <c r="O1105" s="113">
        <f t="shared" si="572"/>
        <v>1.15901224</v>
      </c>
      <c r="P1105" s="113">
        <f t="shared" si="580"/>
        <v>1294.2615707499999</v>
      </c>
      <c r="Q1105" s="11">
        <f t="shared" si="592"/>
        <v>0</v>
      </c>
      <c r="R1105" s="30">
        <f t="shared" si="588"/>
        <v>0</v>
      </c>
      <c r="S1105" s="8">
        <f t="shared" si="581"/>
        <v>0</v>
      </c>
      <c r="T1105" s="122">
        <f t="shared" si="589"/>
        <v>0.13059999999999999</v>
      </c>
      <c r="U1105" s="121">
        <f t="shared" si="571"/>
        <v>21</v>
      </c>
      <c r="V1105" s="121">
        <v>252</v>
      </c>
      <c r="W1105" s="120">
        <f t="shared" si="582"/>
        <v>1.010281534</v>
      </c>
      <c r="X1105" s="113">
        <f t="shared" si="569"/>
        <v>13.306994339999999</v>
      </c>
      <c r="Y1105" s="113">
        <f t="shared" si="583"/>
        <v>0</v>
      </c>
      <c r="Z1105" s="125" t="str">
        <f t="shared" si="593"/>
        <v>A+J=</v>
      </c>
      <c r="AA1105" s="118">
        <f t="shared" si="594"/>
        <v>45769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2">
        <f t="shared" si="584"/>
        <v>45767</v>
      </c>
      <c r="B1106" s="113">
        <f t="shared" si="577"/>
        <v>1307.56856509</v>
      </c>
      <c r="C1106" s="113">
        <f t="shared" si="590"/>
        <v>1116.6936172799999</v>
      </c>
      <c r="D1106" s="114">
        <f t="shared" si="585"/>
        <v>7111.86</v>
      </c>
      <c r="E1106" s="115">
        <f t="shared" si="573"/>
        <v>7205.03</v>
      </c>
      <c r="F1106" s="116">
        <f t="shared" si="574"/>
        <v>45708</v>
      </c>
      <c r="G1106" s="117">
        <f t="shared" si="578"/>
        <v>1.3100651587629741E-2</v>
      </c>
      <c r="H1106" s="118">
        <f t="shared" si="591"/>
        <v>45797</v>
      </c>
      <c r="I1106" s="118">
        <f t="shared" si="579"/>
        <v>45769</v>
      </c>
      <c r="J1106" s="119">
        <f t="shared" si="586"/>
        <v>21</v>
      </c>
      <c r="K1106" s="119">
        <f t="shared" si="575"/>
        <v>21</v>
      </c>
      <c r="L1106" s="8">
        <f t="shared" si="587"/>
        <v>1.0131006499999999</v>
      </c>
      <c r="M1106" s="120">
        <f t="shared" si="576"/>
        <v>1.0015998800000001</v>
      </c>
      <c r="N1106" s="120">
        <f t="shared" si="570"/>
        <v>1.144024779446531</v>
      </c>
      <c r="O1106" s="113">
        <f t="shared" si="572"/>
        <v>1.15901224</v>
      </c>
      <c r="P1106" s="113">
        <f t="shared" si="580"/>
        <v>1294.2615707499999</v>
      </c>
      <c r="Q1106" s="11">
        <f t="shared" si="592"/>
        <v>0</v>
      </c>
      <c r="R1106" s="30">
        <f t="shared" si="588"/>
        <v>0</v>
      </c>
      <c r="S1106" s="8">
        <f t="shared" si="581"/>
        <v>0</v>
      </c>
      <c r="T1106" s="122">
        <f t="shared" si="589"/>
        <v>0.13059999999999999</v>
      </c>
      <c r="U1106" s="121">
        <f t="shared" si="571"/>
        <v>21</v>
      </c>
      <c r="V1106" s="121">
        <v>252</v>
      </c>
      <c r="W1106" s="120">
        <f t="shared" si="582"/>
        <v>1.010281534</v>
      </c>
      <c r="X1106" s="113">
        <f t="shared" si="569"/>
        <v>13.306994339999999</v>
      </c>
      <c r="Y1106" s="113">
        <f t="shared" si="583"/>
        <v>0</v>
      </c>
      <c r="Z1106" s="125" t="str">
        <f t="shared" si="593"/>
        <v>A+J=</v>
      </c>
      <c r="AA1106" s="118">
        <f t="shared" si="594"/>
        <v>45769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2">
        <f t="shared" si="584"/>
        <v>45768</v>
      </c>
      <c r="B1107" s="113">
        <f t="shared" si="577"/>
        <v>1307.56856509</v>
      </c>
      <c r="C1107" s="113">
        <f t="shared" si="590"/>
        <v>1116.6936172799999</v>
      </c>
      <c r="D1107" s="114">
        <f t="shared" si="585"/>
        <v>7111.86</v>
      </c>
      <c r="E1107" s="115">
        <f t="shared" si="573"/>
        <v>7205.03</v>
      </c>
      <c r="F1107" s="116">
        <f t="shared" si="574"/>
        <v>45708</v>
      </c>
      <c r="G1107" s="117">
        <f t="shared" si="578"/>
        <v>1.3100651587629741E-2</v>
      </c>
      <c r="H1107" s="118">
        <f t="shared" si="591"/>
        <v>45797</v>
      </c>
      <c r="I1107" s="118">
        <f t="shared" si="579"/>
        <v>45769</v>
      </c>
      <c r="J1107" s="119">
        <f t="shared" si="586"/>
        <v>21</v>
      </c>
      <c r="K1107" s="119">
        <f t="shared" si="575"/>
        <v>21</v>
      </c>
      <c r="L1107" s="8">
        <f t="shared" si="587"/>
        <v>1.0131006499999999</v>
      </c>
      <c r="M1107" s="120">
        <f t="shared" si="576"/>
        <v>1.0015998800000001</v>
      </c>
      <c r="N1107" s="120">
        <f t="shared" si="570"/>
        <v>1.144024779446531</v>
      </c>
      <c r="O1107" s="113">
        <f t="shared" si="572"/>
        <v>1.15901224</v>
      </c>
      <c r="P1107" s="113">
        <f t="shared" si="580"/>
        <v>1294.2615707499999</v>
      </c>
      <c r="Q1107" s="11">
        <f t="shared" si="592"/>
        <v>0</v>
      </c>
      <c r="R1107" s="30">
        <f t="shared" si="588"/>
        <v>0</v>
      </c>
      <c r="S1107" s="8">
        <f t="shared" si="581"/>
        <v>0</v>
      </c>
      <c r="T1107" s="122">
        <f t="shared" si="589"/>
        <v>0.13059999999999999</v>
      </c>
      <c r="U1107" s="121">
        <f t="shared" si="571"/>
        <v>21</v>
      </c>
      <c r="V1107" s="121">
        <v>252</v>
      </c>
      <c r="W1107" s="120">
        <f t="shared" si="582"/>
        <v>1.010281534</v>
      </c>
      <c r="X1107" s="113">
        <f t="shared" si="569"/>
        <v>13.306994339999999</v>
      </c>
      <c r="Y1107" s="113">
        <f t="shared" si="583"/>
        <v>0</v>
      </c>
      <c r="Z1107" s="125" t="str">
        <f t="shared" si="593"/>
        <v>A+J=</v>
      </c>
      <c r="AA1107" s="118">
        <f t="shared" si="594"/>
        <v>45769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2">
        <f t="shared" si="584"/>
        <v>45769</v>
      </c>
      <c r="B1108" s="113">
        <f t="shared" si="577"/>
        <v>1307.56856509</v>
      </c>
      <c r="C1108" s="113">
        <f t="shared" si="590"/>
        <v>1116.6936172799999</v>
      </c>
      <c r="D1108" s="114">
        <f t="shared" si="585"/>
        <v>7111.86</v>
      </c>
      <c r="E1108" s="115">
        <f t="shared" si="573"/>
        <v>7205.03</v>
      </c>
      <c r="F1108" s="116">
        <f t="shared" si="574"/>
        <v>45708</v>
      </c>
      <c r="G1108" s="117">
        <f t="shared" si="578"/>
        <v>1.3100651587629741E-2</v>
      </c>
      <c r="H1108" s="118">
        <f t="shared" si="591"/>
        <v>45797</v>
      </c>
      <c r="I1108" s="118">
        <f t="shared" si="579"/>
        <v>45769</v>
      </c>
      <c r="J1108" s="119">
        <f t="shared" si="586"/>
        <v>21</v>
      </c>
      <c r="K1108" s="119">
        <f t="shared" si="575"/>
        <v>21</v>
      </c>
      <c r="L1108" s="8">
        <f t="shared" si="587"/>
        <v>1.0131006499999999</v>
      </c>
      <c r="M1108" s="120">
        <f t="shared" si="576"/>
        <v>1.0015998800000001</v>
      </c>
      <c r="N1108" s="120">
        <f t="shared" si="570"/>
        <v>1.144024779446531</v>
      </c>
      <c r="O1108" s="113">
        <f t="shared" si="572"/>
        <v>1.15901224</v>
      </c>
      <c r="P1108" s="113">
        <f t="shared" si="580"/>
        <v>1294.2615707499999</v>
      </c>
      <c r="Q1108" s="11">
        <f t="shared" si="592"/>
        <v>36</v>
      </c>
      <c r="R1108" s="30">
        <f t="shared" si="588"/>
        <v>0</v>
      </c>
      <c r="S1108" s="8">
        <f t="shared" si="581"/>
        <v>0</v>
      </c>
      <c r="T1108" s="122">
        <f t="shared" si="589"/>
        <v>0.13059999999999999</v>
      </c>
      <c r="U1108" s="121">
        <f t="shared" si="571"/>
        <v>21</v>
      </c>
      <c r="V1108" s="121">
        <v>252</v>
      </c>
      <c r="W1108" s="120">
        <f t="shared" si="582"/>
        <v>1.010281534</v>
      </c>
      <c r="X1108" s="113">
        <f t="shared" si="569"/>
        <v>13.306994339999999</v>
      </c>
      <c r="Y1108" s="113">
        <f t="shared" si="583"/>
        <v>13.306994339999999</v>
      </c>
      <c r="Z1108" s="125" t="str">
        <f t="shared" si="593"/>
        <v>A+J=</v>
      </c>
      <c r="AA1108" s="118">
        <f t="shared" si="594"/>
        <v>45769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2">
        <f t="shared" si="584"/>
        <v>45770</v>
      </c>
      <c r="B1109" s="113">
        <f t="shared" si="577"/>
        <v>1295.27282092</v>
      </c>
      <c r="C1109" s="113">
        <f t="shared" si="590"/>
        <v>1116.6936172799999</v>
      </c>
      <c r="D1109" s="114">
        <f t="shared" si="585"/>
        <v>7205.03</v>
      </c>
      <c r="E1109" s="115">
        <f t="shared" si="573"/>
        <v>7245.38</v>
      </c>
      <c r="F1109" s="116">
        <f t="shared" si="574"/>
        <v>45738</v>
      </c>
      <c r="G1109" s="117">
        <f t="shared" si="578"/>
        <v>5.6002542668107669E-3</v>
      </c>
      <c r="H1109" s="118">
        <f t="shared" si="591"/>
        <v>45797</v>
      </c>
      <c r="I1109" s="118">
        <f t="shared" si="579"/>
        <v>45797</v>
      </c>
      <c r="J1109" s="119">
        <f t="shared" si="586"/>
        <v>19</v>
      </c>
      <c r="K1109" s="119">
        <f t="shared" si="575"/>
        <v>1</v>
      </c>
      <c r="L1109" s="8">
        <f t="shared" si="587"/>
        <v>1.00029397</v>
      </c>
      <c r="M1109" s="120">
        <f t="shared" si="576"/>
        <v>1.0131006499999999</v>
      </c>
      <c r="N1109" s="120">
        <f t="shared" si="570"/>
        <v>1.1590122476733871</v>
      </c>
      <c r="O1109" s="113">
        <f t="shared" si="572"/>
        <v>1.1593529600000001</v>
      </c>
      <c r="P1109" s="113">
        <f t="shared" si="580"/>
        <v>1294.6420505999999</v>
      </c>
      <c r="Q1109" s="11">
        <f t="shared" si="592"/>
        <v>0</v>
      </c>
      <c r="R1109" s="30">
        <f t="shared" si="588"/>
        <v>0</v>
      </c>
      <c r="S1109" s="8">
        <f t="shared" si="581"/>
        <v>0</v>
      </c>
      <c r="T1109" s="122">
        <f t="shared" si="589"/>
        <v>0.13059999999999999</v>
      </c>
      <c r="U1109" s="121">
        <f t="shared" si="571"/>
        <v>1</v>
      </c>
      <c r="V1109" s="121">
        <v>252</v>
      </c>
      <c r="W1109" s="120">
        <f t="shared" si="582"/>
        <v>1.000487216</v>
      </c>
      <c r="X1109" s="113">
        <f t="shared" si="569"/>
        <v>0.63077032</v>
      </c>
      <c r="Y1109" s="113">
        <f t="shared" si="583"/>
        <v>0</v>
      </c>
      <c r="Z1109" s="125" t="str">
        <f t="shared" si="593"/>
        <v>A+J=</v>
      </c>
      <c r="AA1109" s="118">
        <f t="shared" si="594"/>
        <v>45797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2">
        <f t="shared" si="584"/>
        <v>45771</v>
      </c>
      <c r="B1110" s="113">
        <f t="shared" si="577"/>
        <v>1296.28484936</v>
      </c>
      <c r="C1110" s="113">
        <f t="shared" si="590"/>
        <v>1116.6936172799999</v>
      </c>
      <c r="D1110" s="114">
        <f t="shared" si="585"/>
        <v>7205.03</v>
      </c>
      <c r="E1110" s="115">
        <f t="shared" si="573"/>
        <v>7245.38</v>
      </c>
      <c r="F1110" s="116">
        <f t="shared" si="574"/>
        <v>45738</v>
      </c>
      <c r="G1110" s="117">
        <f t="shared" si="578"/>
        <v>5.6002542668107669E-3</v>
      </c>
      <c r="H1110" s="118">
        <f t="shared" si="591"/>
        <v>45797</v>
      </c>
      <c r="I1110" s="118">
        <f t="shared" si="579"/>
        <v>45797</v>
      </c>
      <c r="J1110" s="119">
        <f t="shared" si="586"/>
        <v>19</v>
      </c>
      <c r="K1110" s="119">
        <f t="shared" si="575"/>
        <v>2</v>
      </c>
      <c r="L1110" s="8">
        <f t="shared" si="587"/>
        <v>1.0005880199999999</v>
      </c>
      <c r="M1110" s="120">
        <f t="shared" si="576"/>
        <v>1.0131006499999999</v>
      </c>
      <c r="N1110" s="120">
        <f t="shared" si="570"/>
        <v>1.1590122476733871</v>
      </c>
      <c r="O1110" s="113">
        <f t="shared" si="572"/>
        <v>1.1596937700000001</v>
      </c>
      <c r="P1110" s="113">
        <f t="shared" si="580"/>
        <v>1295.0226309499999</v>
      </c>
      <c r="Q1110" s="11">
        <f t="shared" si="592"/>
        <v>0</v>
      </c>
      <c r="R1110" s="30">
        <f t="shared" si="588"/>
        <v>0</v>
      </c>
      <c r="S1110" s="8">
        <f t="shared" si="581"/>
        <v>0</v>
      </c>
      <c r="T1110" s="122">
        <f t="shared" si="589"/>
        <v>0.13059999999999999</v>
      </c>
      <c r="U1110" s="121">
        <f t="shared" si="571"/>
        <v>2</v>
      </c>
      <c r="V1110" s="121">
        <v>252</v>
      </c>
      <c r="W1110" s="120">
        <f t="shared" si="582"/>
        <v>1.0009746690000001</v>
      </c>
      <c r="X1110" s="113">
        <f t="shared" si="569"/>
        <v>1.26221841</v>
      </c>
      <c r="Y1110" s="113">
        <f t="shared" si="583"/>
        <v>0</v>
      </c>
      <c r="Z1110" s="125" t="str">
        <f t="shared" si="593"/>
        <v>A+J=</v>
      </c>
      <c r="AA1110" s="118">
        <f t="shared" si="594"/>
        <v>45797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2">
        <f t="shared" si="584"/>
        <v>45772</v>
      </c>
      <c r="B1111" s="113">
        <f t="shared" si="577"/>
        <v>1297.2976788599999</v>
      </c>
      <c r="C1111" s="113">
        <f t="shared" si="590"/>
        <v>1116.6936172799999</v>
      </c>
      <c r="D1111" s="114">
        <f t="shared" si="585"/>
        <v>7205.03</v>
      </c>
      <c r="E1111" s="115">
        <f t="shared" si="573"/>
        <v>7245.38</v>
      </c>
      <c r="F1111" s="116">
        <f t="shared" si="574"/>
        <v>45738</v>
      </c>
      <c r="G1111" s="117">
        <f t="shared" si="578"/>
        <v>5.6002542668107669E-3</v>
      </c>
      <c r="H1111" s="118">
        <f t="shared" si="591"/>
        <v>45797</v>
      </c>
      <c r="I1111" s="118">
        <f t="shared" si="579"/>
        <v>45797</v>
      </c>
      <c r="J1111" s="119">
        <f t="shared" si="586"/>
        <v>19</v>
      </c>
      <c r="K1111" s="119">
        <f t="shared" si="575"/>
        <v>3</v>
      </c>
      <c r="L1111" s="8">
        <f t="shared" si="587"/>
        <v>1.0008821699999999</v>
      </c>
      <c r="M1111" s="120">
        <f t="shared" si="576"/>
        <v>1.0131006499999999</v>
      </c>
      <c r="N1111" s="120">
        <f t="shared" si="570"/>
        <v>1.1590122476733871</v>
      </c>
      <c r="O1111" s="113">
        <f t="shared" si="572"/>
        <v>1.16003469</v>
      </c>
      <c r="P1111" s="113">
        <f t="shared" si="580"/>
        <v>1295.40333414</v>
      </c>
      <c r="Q1111" s="11">
        <f t="shared" si="592"/>
        <v>0</v>
      </c>
      <c r="R1111" s="30">
        <f t="shared" si="588"/>
        <v>0</v>
      </c>
      <c r="S1111" s="8">
        <f t="shared" si="581"/>
        <v>0</v>
      </c>
      <c r="T1111" s="122">
        <f t="shared" si="589"/>
        <v>0.13059999999999999</v>
      </c>
      <c r="U1111" s="121">
        <f t="shared" si="571"/>
        <v>3</v>
      </c>
      <c r="V1111" s="121">
        <v>252</v>
      </c>
      <c r="W1111" s="120">
        <f t="shared" si="582"/>
        <v>1.001462359</v>
      </c>
      <c r="X1111" s="113">
        <f t="shared" si="569"/>
        <v>1.8943447200000001</v>
      </c>
      <c r="Y1111" s="113">
        <f t="shared" si="583"/>
        <v>0</v>
      </c>
      <c r="Z1111" s="125" t="str">
        <f t="shared" si="593"/>
        <v>A+J=</v>
      </c>
      <c r="AA1111" s="118">
        <f t="shared" si="594"/>
        <v>45797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2">
        <f t="shared" si="584"/>
        <v>45773</v>
      </c>
      <c r="B1112" s="113">
        <f t="shared" si="577"/>
        <v>1298.3112900799999</v>
      </c>
      <c r="C1112" s="113">
        <f t="shared" si="590"/>
        <v>1116.6936172799999</v>
      </c>
      <c r="D1112" s="114">
        <f t="shared" si="585"/>
        <v>7205.03</v>
      </c>
      <c r="E1112" s="115">
        <f t="shared" si="573"/>
        <v>7245.38</v>
      </c>
      <c r="F1112" s="116">
        <f t="shared" si="574"/>
        <v>45738</v>
      </c>
      <c r="G1112" s="117">
        <f t="shared" si="578"/>
        <v>5.6002542668107669E-3</v>
      </c>
      <c r="H1112" s="118">
        <f t="shared" si="591"/>
        <v>45797</v>
      </c>
      <c r="I1112" s="118">
        <f t="shared" si="579"/>
        <v>45797</v>
      </c>
      <c r="J1112" s="119">
        <f t="shared" si="586"/>
        <v>19</v>
      </c>
      <c r="K1112" s="119">
        <f t="shared" si="575"/>
        <v>4</v>
      </c>
      <c r="L1112" s="8">
        <f t="shared" si="587"/>
        <v>1.0011764000000001</v>
      </c>
      <c r="M1112" s="120">
        <f t="shared" si="576"/>
        <v>1.0131006499999999</v>
      </c>
      <c r="N1112" s="120">
        <f t="shared" si="570"/>
        <v>1.1590122476733871</v>
      </c>
      <c r="O1112" s="113">
        <f t="shared" si="572"/>
        <v>1.1603756999999999</v>
      </c>
      <c r="P1112" s="113">
        <f t="shared" si="580"/>
        <v>1295.78413783</v>
      </c>
      <c r="Q1112" s="11">
        <f t="shared" si="592"/>
        <v>0</v>
      </c>
      <c r="R1112" s="30">
        <f t="shared" si="588"/>
        <v>0</v>
      </c>
      <c r="S1112" s="8">
        <f t="shared" si="581"/>
        <v>0</v>
      </c>
      <c r="T1112" s="122">
        <f t="shared" si="589"/>
        <v>0.13059999999999999</v>
      </c>
      <c r="U1112" s="121">
        <f t="shared" si="571"/>
        <v>4</v>
      </c>
      <c r="V1112" s="121">
        <v>252</v>
      </c>
      <c r="W1112" s="120">
        <f t="shared" si="582"/>
        <v>1.001950288</v>
      </c>
      <c r="X1112" s="113">
        <f t="shared" si="569"/>
        <v>2.5271522499999999</v>
      </c>
      <c r="Y1112" s="113">
        <f t="shared" si="583"/>
        <v>0</v>
      </c>
      <c r="Z1112" s="125" t="str">
        <f t="shared" si="593"/>
        <v>A+J=</v>
      </c>
      <c r="AA1112" s="118">
        <f t="shared" si="594"/>
        <v>45797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2">
        <f t="shared" si="584"/>
        <v>45774</v>
      </c>
      <c r="B1113" s="113">
        <f t="shared" si="577"/>
        <v>1298.3112900799999</v>
      </c>
      <c r="C1113" s="113">
        <f t="shared" si="590"/>
        <v>1116.6936172799999</v>
      </c>
      <c r="D1113" s="114">
        <f t="shared" si="585"/>
        <v>7205.03</v>
      </c>
      <c r="E1113" s="115">
        <f t="shared" si="573"/>
        <v>7245.38</v>
      </c>
      <c r="F1113" s="116">
        <f t="shared" si="574"/>
        <v>45738</v>
      </c>
      <c r="G1113" s="117">
        <f t="shared" si="578"/>
        <v>5.6002542668107669E-3</v>
      </c>
      <c r="H1113" s="118">
        <f t="shared" si="591"/>
        <v>45797</v>
      </c>
      <c r="I1113" s="118">
        <f t="shared" si="579"/>
        <v>45797</v>
      </c>
      <c r="J1113" s="119">
        <f t="shared" si="586"/>
        <v>19</v>
      </c>
      <c r="K1113" s="119">
        <f t="shared" si="575"/>
        <v>4</v>
      </c>
      <c r="L1113" s="8">
        <f t="shared" si="587"/>
        <v>1.0011764000000001</v>
      </c>
      <c r="M1113" s="120">
        <f t="shared" si="576"/>
        <v>1.0131006499999999</v>
      </c>
      <c r="N1113" s="120">
        <f t="shared" si="570"/>
        <v>1.1590122476733871</v>
      </c>
      <c r="O1113" s="113">
        <f t="shared" si="572"/>
        <v>1.1603756999999999</v>
      </c>
      <c r="P1113" s="113">
        <f t="shared" si="580"/>
        <v>1295.78413783</v>
      </c>
      <c r="Q1113" s="11">
        <f t="shared" si="592"/>
        <v>0</v>
      </c>
      <c r="R1113" s="30">
        <f t="shared" si="588"/>
        <v>0</v>
      </c>
      <c r="S1113" s="8">
        <f t="shared" si="581"/>
        <v>0</v>
      </c>
      <c r="T1113" s="122">
        <f t="shared" si="589"/>
        <v>0.13059999999999999</v>
      </c>
      <c r="U1113" s="121">
        <f t="shared" si="571"/>
        <v>4</v>
      </c>
      <c r="V1113" s="121">
        <v>252</v>
      </c>
      <c r="W1113" s="120">
        <f t="shared" si="582"/>
        <v>1.001950288</v>
      </c>
      <c r="X1113" s="113">
        <f t="shared" si="569"/>
        <v>2.5271522499999999</v>
      </c>
      <c r="Y1113" s="113">
        <f t="shared" si="583"/>
        <v>0</v>
      </c>
      <c r="Z1113" s="125" t="str">
        <f t="shared" si="593"/>
        <v>A+J=</v>
      </c>
      <c r="AA1113" s="118">
        <f t="shared" si="594"/>
        <v>45797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2">
        <f t="shared" si="584"/>
        <v>45775</v>
      </c>
      <c r="B1114" s="113">
        <f t="shared" si="577"/>
        <v>1298.3112900799999</v>
      </c>
      <c r="C1114" s="113">
        <f t="shared" si="590"/>
        <v>1116.6936172799999</v>
      </c>
      <c r="D1114" s="114">
        <f t="shared" si="585"/>
        <v>7205.03</v>
      </c>
      <c r="E1114" s="115">
        <f t="shared" si="573"/>
        <v>7245.38</v>
      </c>
      <c r="F1114" s="116">
        <f t="shared" si="574"/>
        <v>45738</v>
      </c>
      <c r="G1114" s="117">
        <f t="shared" si="578"/>
        <v>5.6002542668107669E-3</v>
      </c>
      <c r="H1114" s="118">
        <f t="shared" si="591"/>
        <v>45797</v>
      </c>
      <c r="I1114" s="118">
        <f t="shared" si="579"/>
        <v>45797</v>
      </c>
      <c r="J1114" s="119">
        <f t="shared" si="586"/>
        <v>19</v>
      </c>
      <c r="K1114" s="119">
        <f t="shared" si="575"/>
        <v>4</v>
      </c>
      <c r="L1114" s="8">
        <f t="shared" si="587"/>
        <v>1.0011764000000001</v>
      </c>
      <c r="M1114" s="120">
        <f t="shared" si="576"/>
        <v>1.0131006499999999</v>
      </c>
      <c r="N1114" s="120">
        <f t="shared" si="570"/>
        <v>1.1590122476733871</v>
      </c>
      <c r="O1114" s="113">
        <f t="shared" si="572"/>
        <v>1.1603756999999999</v>
      </c>
      <c r="P1114" s="113">
        <f t="shared" si="580"/>
        <v>1295.78413783</v>
      </c>
      <c r="Q1114" s="11">
        <f t="shared" si="592"/>
        <v>0</v>
      </c>
      <c r="R1114" s="30">
        <f t="shared" si="588"/>
        <v>0</v>
      </c>
      <c r="S1114" s="8">
        <f t="shared" si="581"/>
        <v>0</v>
      </c>
      <c r="T1114" s="122">
        <f t="shared" si="589"/>
        <v>0.13059999999999999</v>
      </c>
      <c r="U1114" s="121">
        <f t="shared" si="571"/>
        <v>4</v>
      </c>
      <c r="V1114" s="121">
        <v>252</v>
      </c>
      <c r="W1114" s="120">
        <f t="shared" si="582"/>
        <v>1.001950288</v>
      </c>
      <c r="X1114" s="113">
        <f t="shared" si="569"/>
        <v>2.5271522499999999</v>
      </c>
      <c r="Y1114" s="113">
        <f t="shared" si="583"/>
        <v>0</v>
      </c>
      <c r="Z1114" s="125" t="str">
        <f t="shared" si="593"/>
        <v>A+J=</v>
      </c>
      <c r="AA1114" s="118">
        <f t="shared" si="594"/>
        <v>45797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2">
        <f t="shared" si="584"/>
        <v>45776</v>
      </c>
      <c r="B1115" s="113">
        <f t="shared" si="577"/>
        <v>1299.32571444</v>
      </c>
      <c r="C1115" s="113">
        <f t="shared" si="590"/>
        <v>1116.6936172799999</v>
      </c>
      <c r="D1115" s="114">
        <f t="shared" si="585"/>
        <v>7205.03</v>
      </c>
      <c r="E1115" s="115">
        <f t="shared" si="573"/>
        <v>7245.38</v>
      </c>
      <c r="F1115" s="116">
        <f t="shared" si="574"/>
        <v>45738</v>
      </c>
      <c r="G1115" s="117">
        <f t="shared" si="578"/>
        <v>5.6002542668107669E-3</v>
      </c>
      <c r="H1115" s="118">
        <f t="shared" si="591"/>
        <v>45797</v>
      </c>
      <c r="I1115" s="118">
        <f t="shared" si="579"/>
        <v>45797</v>
      </c>
      <c r="J1115" s="119">
        <f t="shared" si="586"/>
        <v>19</v>
      </c>
      <c r="K1115" s="119">
        <f t="shared" si="575"/>
        <v>5</v>
      </c>
      <c r="L1115" s="8">
        <f t="shared" si="587"/>
        <v>1.0014707199999999</v>
      </c>
      <c r="M1115" s="120">
        <f t="shared" si="576"/>
        <v>1.0131006499999999</v>
      </c>
      <c r="N1115" s="120">
        <f t="shared" si="570"/>
        <v>1.1590122476733871</v>
      </c>
      <c r="O1115" s="113">
        <f t="shared" si="572"/>
        <v>1.1607168299999999</v>
      </c>
      <c r="P1115" s="113">
        <f t="shared" si="580"/>
        <v>1296.16507553</v>
      </c>
      <c r="Q1115" s="11">
        <f t="shared" si="592"/>
        <v>0</v>
      </c>
      <c r="R1115" s="30">
        <f t="shared" si="588"/>
        <v>0</v>
      </c>
      <c r="S1115" s="8">
        <f t="shared" si="581"/>
        <v>0</v>
      </c>
      <c r="T1115" s="122">
        <f t="shared" si="589"/>
        <v>0.13059999999999999</v>
      </c>
      <c r="U1115" s="121">
        <f t="shared" si="571"/>
        <v>5</v>
      </c>
      <c r="V1115" s="121">
        <v>252</v>
      </c>
      <c r="W1115" s="120">
        <f t="shared" si="582"/>
        <v>1.002438454</v>
      </c>
      <c r="X1115" s="113">
        <f t="shared" si="569"/>
        <v>3.1606389099999999</v>
      </c>
      <c r="Y1115" s="113">
        <f t="shared" si="583"/>
        <v>0</v>
      </c>
      <c r="Z1115" s="125" t="str">
        <f t="shared" si="593"/>
        <v>A+J=</v>
      </c>
      <c r="AA1115" s="118">
        <f t="shared" si="594"/>
        <v>45797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2">
        <f t="shared" si="584"/>
        <v>45777</v>
      </c>
      <c r="B1116" s="113">
        <f t="shared" si="577"/>
        <v>1300.3409075799998</v>
      </c>
      <c r="C1116" s="113">
        <f t="shared" si="590"/>
        <v>1116.6936172799999</v>
      </c>
      <c r="D1116" s="114">
        <f t="shared" si="585"/>
        <v>7205.03</v>
      </c>
      <c r="E1116" s="115">
        <f t="shared" si="573"/>
        <v>7245.38</v>
      </c>
      <c r="F1116" s="116">
        <f t="shared" si="574"/>
        <v>45738</v>
      </c>
      <c r="G1116" s="117">
        <f t="shared" si="578"/>
        <v>5.6002542668107669E-3</v>
      </c>
      <c r="H1116" s="118">
        <f t="shared" si="591"/>
        <v>45797</v>
      </c>
      <c r="I1116" s="118">
        <f t="shared" si="579"/>
        <v>45797</v>
      </c>
      <c r="J1116" s="119">
        <f t="shared" si="586"/>
        <v>19</v>
      </c>
      <c r="K1116" s="119">
        <f t="shared" si="575"/>
        <v>6</v>
      </c>
      <c r="L1116" s="8">
        <f t="shared" si="587"/>
        <v>1.00176512</v>
      </c>
      <c r="M1116" s="120">
        <f t="shared" si="576"/>
        <v>1.0131006499999999</v>
      </c>
      <c r="N1116" s="120">
        <f t="shared" si="570"/>
        <v>1.1590122476733871</v>
      </c>
      <c r="O1116" s="113">
        <f t="shared" si="572"/>
        <v>1.1610580399999999</v>
      </c>
      <c r="P1116" s="113">
        <f t="shared" si="580"/>
        <v>1296.5461025499999</v>
      </c>
      <c r="Q1116" s="11">
        <f t="shared" si="592"/>
        <v>0</v>
      </c>
      <c r="R1116" s="30">
        <f t="shared" si="588"/>
        <v>0</v>
      </c>
      <c r="S1116" s="8">
        <f t="shared" si="581"/>
        <v>0</v>
      </c>
      <c r="T1116" s="122">
        <f t="shared" si="589"/>
        <v>0.13059999999999999</v>
      </c>
      <c r="U1116" s="121">
        <f t="shared" si="571"/>
        <v>6</v>
      </c>
      <c r="V1116" s="121">
        <v>252</v>
      </c>
      <c r="W1116" s="120">
        <f t="shared" si="582"/>
        <v>1.0029268570000001</v>
      </c>
      <c r="X1116" s="113">
        <f t="shared" si="569"/>
        <v>3.79480503</v>
      </c>
      <c r="Y1116" s="113">
        <f t="shared" si="583"/>
        <v>0</v>
      </c>
      <c r="Z1116" s="125" t="str">
        <f t="shared" si="593"/>
        <v>A+J=</v>
      </c>
      <c r="AA1116" s="118">
        <f t="shared" si="594"/>
        <v>45797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2">
        <f t="shared" si="584"/>
        <v>45778</v>
      </c>
      <c r="B1117" s="113">
        <f t="shared" si="577"/>
        <v>1301.35690615</v>
      </c>
      <c r="C1117" s="113">
        <f t="shared" si="590"/>
        <v>1116.6936172799999</v>
      </c>
      <c r="D1117" s="114">
        <f t="shared" si="585"/>
        <v>7205.03</v>
      </c>
      <c r="E1117" s="115">
        <f t="shared" si="573"/>
        <v>7245.38</v>
      </c>
      <c r="F1117" s="116">
        <f t="shared" si="574"/>
        <v>45738</v>
      </c>
      <c r="G1117" s="117">
        <f t="shared" si="578"/>
        <v>5.6002542668107669E-3</v>
      </c>
      <c r="H1117" s="118">
        <f t="shared" si="591"/>
        <v>45797</v>
      </c>
      <c r="I1117" s="118">
        <f t="shared" si="579"/>
        <v>45797</v>
      </c>
      <c r="J1117" s="119">
        <f t="shared" si="586"/>
        <v>19</v>
      </c>
      <c r="K1117" s="119">
        <f t="shared" si="575"/>
        <v>7</v>
      </c>
      <c r="L1117" s="8">
        <f t="shared" si="587"/>
        <v>1.0020596100000001</v>
      </c>
      <c r="M1117" s="120">
        <f t="shared" si="576"/>
        <v>1.0131006499999999</v>
      </c>
      <c r="N1117" s="120">
        <f t="shared" si="570"/>
        <v>1.1590122476733871</v>
      </c>
      <c r="O1117" s="113">
        <f t="shared" si="572"/>
        <v>1.1613993600000001</v>
      </c>
      <c r="P1117" s="113">
        <f t="shared" si="580"/>
        <v>1296.9272524200001</v>
      </c>
      <c r="Q1117" s="11">
        <f t="shared" si="592"/>
        <v>0</v>
      </c>
      <c r="R1117" s="30">
        <f t="shared" si="588"/>
        <v>0</v>
      </c>
      <c r="S1117" s="8">
        <f t="shared" si="581"/>
        <v>0</v>
      </c>
      <c r="T1117" s="122">
        <f t="shared" si="589"/>
        <v>0.13059999999999999</v>
      </c>
      <c r="U1117" s="121">
        <f t="shared" si="571"/>
        <v>7</v>
      </c>
      <c r="V1117" s="121">
        <v>252</v>
      </c>
      <c r="W1117" s="120">
        <f t="shared" si="582"/>
        <v>1.0034154989999999</v>
      </c>
      <c r="X1117" s="113">
        <f t="shared" si="569"/>
        <v>4.4296537300000001</v>
      </c>
      <c r="Y1117" s="113">
        <f t="shared" si="583"/>
        <v>0</v>
      </c>
      <c r="Z1117" s="125" t="str">
        <f t="shared" si="593"/>
        <v>A+J=</v>
      </c>
      <c r="AA1117" s="118">
        <f t="shared" si="594"/>
        <v>45797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2">
        <f t="shared" si="584"/>
        <v>45779</v>
      </c>
      <c r="B1118" s="113">
        <f t="shared" si="577"/>
        <v>1301.35690615</v>
      </c>
      <c r="C1118" s="113">
        <f t="shared" si="590"/>
        <v>1116.6936172799999</v>
      </c>
      <c r="D1118" s="114">
        <f t="shared" si="585"/>
        <v>7205.03</v>
      </c>
      <c r="E1118" s="115">
        <f t="shared" si="573"/>
        <v>7245.38</v>
      </c>
      <c r="F1118" s="116">
        <f t="shared" si="574"/>
        <v>45738</v>
      </c>
      <c r="G1118" s="117">
        <f t="shared" si="578"/>
        <v>5.6002542668107669E-3</v>
      </c>
      <c r="H1118" s="118">
        <f t="shared" si="591"/>
        <v>45797</v>
      </c>
      <c r="I1118" s="118">
        <f t="shared" si="579"/>
        <v>45797</v>
      </c>
      <c r="J1118" s="119">
        <f t="shared" si="586"/>
        <v>19</v>
      </c>
      <c r="K1118" s="119">
        <f t="shared" si="575"/>
        <v>7</v>
      </c>
      <c r="L1118" s="8">
        <f t="shared" si="587"/>
        <v>1.0020596100000001</v>
      </c>
      <c r="M1118" s="120">
        <f t="shared" si="576"/>
        <v>1.0131006499999999</v>
      </c>
      <c r="N1118" s="120">
        <f t="shared" si="570"/>
        <v>1.1590122476733871</v>
      </c>
      <c r="O1118" s="113">
        <f t="shared" si="572"/>
        <v>1.1613993600000001</v>
      </c>
      <c r="P1118" s="113">
        <f t="shared" si="580"/>
        <v>1296.9272524200001</v>
      </c>
      <c r="Q1118" s="11">
        <f t="shared" si="592"/>
        <v>0</v>
      </c>
      <c r="R1118" s="30">
        <f t="shared" si="588"/>
        <v>0</v>
      </c>
      <c r="S1118" s="8">
        <f t="shared" si="581"/>
        <v>0</v>
      </c>
      <c r="T1118" s="122">
        <f t="shared" si="589"/>
        <v>0.13059999999999999</v>
      </c>
      <c r="U1118" s="121">
        <f t="shared" si="571"/>
        <v>7</v>
      </c>
      <c r="V1118" s="121">
        <v>252</v>
      </c>
      <c r="W1118" s="120">
        <f t="shared" si="582"/>
        <v>1.0034154989999999</v>
      </c>
      <c r="X1118" s="113">
        <f t="shared" ref="X1118:X1181" si="595">TRUNC((P1118*(W1118-1)),8)</f>
        <v>4.4296537300000001</v>
      </c>
      <c r="Y1118" s="113">
        <f t="shared" si="583"/>
        <v>0</v>
      </c>
      <c r="Z1118" s="125" t="str">
        <f t="shared" si="593"/>
        <v>A+J=</v>
      </c>
      <c r="AA1118" s="118">
        <f t="shared" si="594"/>
        <v>45797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2">
        <f t="shared" si="584"/>
        <v>45780</v>
      </c>
      <c r="B1119" s="113">
        <f t="shared" si="577"/>
        <v>1302.3736980599999</v>
      </c>
      <c r="C1119" s="113">
        <f t="shared" si="590"/>
        <v>1116.6936172799999</v>
      </c>
      <c r="D1119" s="114">
        <f t="shared" si="585"/>
        <v>7205.03</v>
      </c>
      <c r="E1119" s="115">
        <f t="shared" si="573"/>
        <v>7245.38</v>
      </c>
      <c r="F1119" s="116">
        <f t="shared" si="574"/>
        <v>45738</v>
      </c>
      <c r="G1119" s="117">
        <f t="shared" si="578"/>
        <v>5.6002542668107669E-3</v>
      </c>
      <c r="H1119" s="118">
        <f t="shared" si="591"/>
        <v>45797</v>
      </c>
      <c r="I1119" s="118">
        <f t="shared" si="579"/>
        <v>45797</v>
      </c>
      <c r="J1119" s="119">
        <f t="shared" si="586"/>
        <v>19</v>
      </c>
      <c r="K1119" s="119">
        <f t="shared" si="575"/>
        <v>8</v>
      </c>
      <c r="L1119" s="8">
        <f t="shared" si="587"/>
        <v>1.0023541899999999</v>
      </c>
      <c r="M1119" s="120">
        <f t="shared" si="576"/>
        <v>1.0131006499999999</v>
      </c>
      <c r="N1119" s="120">
        <f t="shared" ref="N1119:N1182" si="596">IF(I1119&gt;I1118,N1118*M1119,N1118)</f>
        <v>1.1590122476733871</v>
      </c>
      <c r="O1119" s="113">
        <f t="shared" si="572"/>
        <v>1.1617407799999999</v>
      </c>
      <c r="P1119" s="113">
        <f t="shared" si="580"/>
        <v>1297.3085139499999</v>
      </c>
      <c r="Q1119" s="11">
        <f t="shared" si="592"/>
        <v>0</v>
      </c>
      <c r="R1119" s="30">
        <f t="shared" si="588"/>
        <v>0</v>
      </c>
      <c r="S1119" s="8">
        <f t="shared" si="581"/>
        <v>0</v>
      </c>
      <c r="T1119" s="122">
        <f t="shared" si="589"/>
        <v>0.13059999999999999</v>
      </c>
      <c r="U1119" s="121">
        <f t="shared" si="571"/>
        <v>8</v>
      </c>
      <c r="V1119" s="121">
        <v>252</v>
      </c>
      <c r="W1119" s="120">
        <f t="shared" si="582"/>
        <v>1.003904379</v>
      </c>
      <c r="X1119" s="113">
        <f t="shared" si="595"/>
        <v>5.0651841099999997</v>
      </c>
      <c r="Y1119" s="113">
        <f t="shared" si="583"/>
        <v>0</v>
      </c>
      <c r="Z1119" s="125" t="str">
        <f t="shared" si="593"/>
        <v>A+J=</v>
      </c>
      <c r="AA1119" s="118">
        <f t="shared" si="594"/>
        <v>45797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2">
        <f t="shared" si="584"/>
        <v>45781</v>
      </c>
      <c r="B1120" s="113">
        <f t="shared" si="577"/>
        <v>1302.3736980599999</v>
      </c>
      <c r="C1120" s="113">
        <f t="shared" si="590"/>
        <v>1116.6936172799999</v>
      </c>
      <c r="D1120" s="114">
        <f t="shared" si="585"/>
        <v>7205.03</v>
      </c>
      <c r="E1120" s="115">
        <f t="shared" si="573"/>
        <v>7245.38</v>
      </c>
      <c r="F1120" s="116">
        <f t="shared" si="574"/>
        <v>45738</v>
      </c>
      <c r="G1120" s="117">
        <f t="shared" si="578"/>
        <v>5.6002542668107669E-3</v>
      </c>
      <c r="H1120" s="118">
        <f t="shared" si="591"/>
        <v>45797</v>
      </c>
      <c r="I1120" s="118">
        <f t="shared" si="579"/>
        <v>45797</v>
      </c>
      <c r="J1120" s="119">
        <f t="shared" si="586"/>
        <v>19</v>
      </c>
      <c r="K1120" s="119">
        <f t="shared" si="575"/>
        <v>8</v>
      </c>
      <c r="L1120" s="8">
        <f t="shared" si="587"/>
        <v>1.0023541899999999</v>
      </c>
      <c r="M1120" s="120">
        <f t="shared" si="576"/>
        <v>1.0131006499999999</v>
      </c>
      <c r="N1120" s="120">
        <f t="shared" si="596"/>
        <v>1.1590122476733871</v>
      </c>
      <c r="O1120" s="113">
        <f t="shared" si="572"/>
        <v>1.1617407799999999</v>
      </c>
      <c r="P1120" s="113">
        <f t="shared" si="580"/>
        <v>1297.3085139499999</v>
      </c>
      <c r="Q1120" s="11">
        <f t="shared" si="592"/>
        <v>0</v>
      </c>
      <c r="R1120" s="30">
        <f t="shared" si="588"/>
        <v>0</v>
      </c>
      <c r="S1120" s="8">
        <f t="shared" si="581"/>
        <v>0</v>
      </c>
      <c r="T1120" s="122">
        <f t="shared" si="589"/>
        <v>0.13059999999999999</v>
      </c>
      <c r="U1120" s="121">
        <f t="shared" si="571"/>
        <v>8</v>
      </c>
      <c r="V1120" s="121">
        <v>252</v>
      </c>
      <c r="W1120" s="120">
        <f t="shared" si="582"/>
        <v>1.003904379</v>
      </c>
      <c r="X1120" s="113">
        <f t="shared" si="595"/>
        <v>5.0651841099999997</v>
      </c>
      <c r="Y1120" s="113">
        <f t="shared" si="583"/>
        <v>0</v>
      </c>
      <c r="Z1120" s="125" t="str">
        <f t="shared" si="593"/>
        <v>A+J=</v>
      </c>
      <c r="AA1120" s="118">
        <f t="shared" si="594"/>
        <v>45797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2">
        <f t="shared" si="584"/>
        <v>45782</v>
      </c>
      <c r="B1121" s="113">
        <f t="shared" si="577"/>
        <v>1302.3736980599999</v>
      </c>
      <c r="C1121" s="113">
        <f t="shared" si="590"/>
        <v>1116.6936172799999</v>
      </c>
      <c r="D1121" s="114">
        <f t="shared" si="585"/>
        <v>7205.03</v>
      </c>
      <c r="E1121" s="115">
        <f t="shared" si="573"/>
        <v>7245.38</v>
      </c>
      <c r="F1121" s="116">
        <f t="shared" si="574"/>
        <v>45738</v>
      </c>
      <c r="G1121" s="117">
        <f t="shared" si="578"/>
        <v>5.6002542668107669E-3</v>
      </c>
      <c r="H1121" s="118">
        <f t="shared" si="591"/>
        <v>45797</v>
      </c>
      <c r="I1121" s="118">
        <f t="shared" si="579"/>
        <v>45797</v>
      </c>
      <c r="J1121" s="119">
        <f t="shared" si="586"/>
        <v>19</v>
      </c>
      <c r="K1121" s="119">
        <f t="shared" si="575"/>
        <v>8</v>
      </c>
      <c r="L1121" s="8">
        <f t="shared" si="587"/>
        <v>1.0023541899999999</v>
      </c>
      <c r="M1121" s="120">
        <f t="shared" si="576"/>
        <v>1.0131006499999999</v>
      </c>
      <c r="N1121" s="120">
        <f t="shared" si="596"/>
        <v>1.1590122476733871</v>
      </c>
      <c r="O1121" s="113">
        <f t="shared" si="572"/>
        <v>1.1617407799999999</v>
      </c>
      <c r="P1121" s="113">
        <f t="shared" si="580"/>
        <v>1297.3085139499999</v>
      </c>
      <c r="Q1121" s="11">
        <f t="shared" si="592"/>
        <v>0</v>
      </c>
      <c r="R1121" s="30">
        <f t="shared" si="588"/>
        <v>0</v>
      </c>
      <c r="S1121" s="8">
        <f t="shared" si="581"/>
        <v>0</v>
      </c>
      <c r="T1121" s="122">
        <f t="shared" si="589"/>
        <v>0.13059999999999999</v>
      </c>
      <c r="U1121" s="121">
        <f t="shared" si="571"/>
        <v>8</v>
      </c>
      <c r="V1121" s="121">
        <v>252</v>
      </c>
      <c r="W1121" s="120">
        <f t="shared" si="582"/>
        <v>1.003904379</v>
      </c>
      <c r="X1121" s="113">
        <f t="shared" si="595"/>
        <v>5.0651841099999997</v>
      </c>
      <c r="Y1121" s="113">
        <f t="shared" si="583"/>
        <v>0</v>
      </c>
      <c r="Z1121" s="125" t="str">
        <f t="shared" si="593"/>
        <v>A+J=</v>
      </c>
      <c r="AA1121" s="118">
        <f t="shared" si="594"/>
        <v>45797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2">
        <f t="shared" si="584"/>
        <v>45783</v>
      </c>
      <c r="B1122" s="113">
        <f t="shared" si="577"/>
        <v>1303.3912725600001</v>
      </c>
      <c r="C1122" s="113">
        <f t="shared" si="590"/>
        <v>1116.6936172799999</v>
      </c>
      <c r="D1122" s="114">
        <f t="shared" si="585"/>
        <v>7205.03</v>
      </c>
      <c r="E1122" s="115">
        <f t="shared" si="573"/>
        <v>7245.38</v>
      </c>
      <c r="F1122" s="116">
        <f t="shared" si="574"/>
        <v>45738</v>
      </c>
      <c r="G1122" s="117">
        <f t="shared" si="578"/>
        <v>5.6002542668107669E-3</v>
      </c>
      <c r="H1122" s="118">
        <f t="shared" si="591"/>
        <v>45797</v>
      </c>
      <c r="I1122" s="118">
        <f t="shared" si="579"/>
        <v>45797</v>
      </c>
      <c r="J1122" s="119">
        <f t="shared" si="586"/>
        <v>19</v>
      </c>
      <c r="K1122" s="119">
        <f t="shared" si="575"/>
        <v>9</v>
      </c>
      <c r="L1122" s="8">
        <f t="shared" si="587"/>
        <v>1.0026488499999999</v>
      </c>
      <c r="M1122" s="120">
        <f t="shared" si="576"/>
        <v>1.0131006499999999</v>
      </c>
      <c r="N1122" s="120">
        <f t="shared" si="596"/>
        <v>1.1590122476733871</v>
      </c>
      <c r="O1122" s="113">
        <f t="shared" si="572"/>
        <v>1.1620822900000001</v>
      </c>
      <c r="P1122" s="113">
        <f t="shared" si="580"/>
        <v>1297.68987599</v>
      </c>
      <c r="Q1122" s="11">
        <f t="shared" si="592"/>
        <v>0</v>
      </c>
      <c r="R1122" s="30">
        <f t="shared" si="588"/>
        <v>0</v>
      </c>
      <c r="S1122" s="8">
        <f t="shared" si="581"/>
        <v>0</v>
      </c>
      <c r="T1122" s="122">
        <f t="shared" si="589"/>
        <v>0.13059999999999999</v>
      </c>
      <c r="U1122" s="121">
        <f t="shared" si="571"/>
        <v>9</v>
      </c>
      <c r="V1122" s="121">
        <v>252</v>
      </c>
      <c r="W1122" s="120">
        <f t="shared" si="582"/>
        <v>1.0043934969999999</v>
      </c>
      <c r="X1122" s="113">
        <f t="shared" si="595"/>
        <v>5.70139657</v>
      </c>
      <c r="Y1122" s="113">
        <f t="shared" si="583"/>
        <v>0</v>
      </c>
      <c r="Z1122" s="125" t="str">
        <f t="shared" si="593"/>
        <v>A+J=</v>
      </c>
      <c r="AA1122" s="118">
        <f t="shared" si="594"/>
        <v>45797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2">
        <f t="shared" si="584"/>
        <v>45784</v>
      </c>
      <c r="B1123" s="113">
        <f t="shared" si="577"/>
        <v>1304.4096525</v>
      </c>
      <c r="C1123" s="113">
        <f t="shared" si="590"/>
        <v>1116.6936172799999</v>
      </c>
      <c r="D1123" s="114">
        <f t="shared" si="585"/>
        <v>7205.03</v>
      </c>
      <c r="E1123" s="115">
        <f t="shared" si="573"/>
        <v>7245.38</v>
      </c>
      <c r="F1123" s="116">
        <f t="shared" si="574"/>
        <v>45738</v>
      </c>
      <c r="G1123" s="117">
        <f t="shared" si="578"/>
        <v>5.6002542668107669E-3</v>
      </c>
      <c r="H1123" s="118">
        <f t="shared" si="591"/>
        <v>45797</v>
      </c>
      <c r="I1123" s="118">
        <f t="shared" si="579"/>
        <v>45797</v>
      </c>
      <c r="J1123" s="119">
        <f t="shared" si="586"/>
        <v>19</v>
      </c>
      <c r="K1123" s="119">
        <f t="shared" si="575"/>
        <v>10</v>
      </c>
      <c r="L1123" s="8">
        <f t="shared" si="587"/>
        <v>1.0029436</v>
      </c>
      <c r="M1123" s="120">
        <f t="shared" si="576"/>
        <v>1.0131006499999999</v>
      </c>
      <c r="N1123" s="120">
        <f t="shared" si="596"/>
        <v>1.1590122476733871</v>
      </c>
      <c r="O1123" s="113">
        <f t="shared" si="572"/>
        <v>1.16242391</v>
      </c>
      <c r="P1123" s="113">
        <f t="shared" si="580"/>
        <v>1298.07136087</v>
      </c>
      <c r="Q1123" s="11">
        <f t="shared" si="592"/>
        <v>0</v>
      </c>
      <c r="R1123" s="30">
        <f t="shared" si="588"/>
        <v>0</v>
      </c>
      <c r="S1123" s="8">
        <f t="shared" si="581"/>
        <v>0</v>
      </c>
      <c r="T1123" s="122">
        <f t="shared" si="589"/>
        <v>0.13059999999999999</v>
      </c>
      <c r="U1123" s="121">
        <f t="shared" si="571"/>
        <v>10</v>
      </c>
      <c r="V1123" s="121">
        <v>252</v>
      </c>
      <c r="W1123" s="120">
        <f t="shared" si="582"/>
        <v>1.004882853</v>
      </c>
      <c r="X1123" s="113">
        <f t="shared" si="595"/>
        <v>6.3382916299999996</v>
      </c>
      <c r="Y1123" s="113">
        <f t="shared" si="583"/>
        <v>0</v>
      </c>
      <c r="Z1123" s="125" t="str">
        <f t="shared" si="593"/>
        <v>A+J=</v>
      </c>
      <c r="AA1123" s="118">
        <f t="shared" si="594"/>
        <v>45797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2">
        <f t="shared" si="584"/>
        <v>45785</v>
      </c>
      <c r="B1124" s="113">
        <f t="shared" si="577"/>
        <v>1305.42881717</v>
      </c>
      <c r="C1124" s="113">
        <f t="shared" si="590"/>
        <v>1116.6936172799999</v>
      </c>
      <c r="D1124" s="114">
        <f t="shared" si="585"/>
        <v>7205.03</v>
      </c>
      <c r="E1124" s="115">
        <f t="shared" si="573"/>
        <v>7245.38</v>
      </c>
      <c r="F1124" s="116">
        <f t="shared" si="574"/>
        <v>45738</v>
      </c>
      <c r="G1124" s="117">
        <f t="shared" si="578"/>
        <v>5.6002542668107669E-3</v>
      </c>
      <c r="H1124" s="118">
        <f t="shared" si="591"/>
        <v>45797</v>
      </c>
      <c r="I1124" s="118">
        <f t="shared" si="579"/>
        <v>45797</v>
      </c>
      <c r="J1124" s="119">
        <f t="shared" si="586"/>
        <v>19</v>
      </c>
      <c r="K1124" s="119">
        <f t="shared" si="575"/>
        <v>11</v>
      </c>
      <c r="L1124" s="8">
        <f t="shared" si="587"/>
        <v>1.0032384299999999</v>
      </c>
      <c r="M1124" s="120">
        <f t="shared" si="576"/>
        <v>1.0131006499999999</v>
      </c>
      <c r="N1124" s="120">
        <f t="shared" si="596"/>
        <v>1.1590122476733871</v>
      </c>
      <c r="O1124" s="113">
        <f t="shared" si="572"/>
        <v>1.1627656200000001</v>
      </c>
      <c r="P1124" s="113">
        <f t="shared" si="580"/>
        <v>1298.4529462400001</v>
      </c>
      <c r="Q1124" s="11">
        <f t="shared" si="592"/>
        <v>0</v>
      </c>
      <c r="R1124" s="30">
        <f t="shared" si="588"/>
        <v>0</v>
      </c>
      <c r="S1124" s="8">
        <f t="shared" si="581"/>
        <v>0</v>
      </c>
      <c r="T1124" s="122">
        <f t="shared" si="589"/>
        <v>0.13059999999999999</v>
      </c>
      <c r="U1124" s="121">
        <f t="shared" si="571"/>
        <v>11</v>
      </c>
      <c r="V1124" s="121">
        <v>252</v>
      </c>
      <c r="W1124" s="120">
        <f t="shared" si="582"/>
        <v>1.0053724479999999</v>
      </c>
      <c r="X1124" s="113">
        <f t="shared" si="595"/>
        <v>6.9758709300000001</v>
      </c>
      <c r="Y1124" s="113">
        <f t="shared" si="583"/>
        <v>0</v>
      </c>
      <c r="Z1124" s="125" t="str">
        <f t="shared" si="593"/>
        <v>A+J=</v>
      </c>
      <c r="AA1124" s="118">
        <f t="shared" si="594"/>
        <v>45797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2">
        <f t="shared" si="584"/>
        <v>45786</v>
      </c>
      <c r="B1125" s="113">
        <f t="shared" si="577"/>
        <v>1306.4487993999999</v>
      </c>
      <c r="C1125" s="113">
        <f t="shared" si="590"/>
        <v>1116.6936172799999</v>
      </c>
      <c r="D1125" s="114">
        <f t="shared" si="585"/>
        <v>7205.03</v>
      </c>
      <c r="E1125" s="115">
        <f t="shared" si="573"/>
        <v>7245.38</v>
      </c>
      <c r="F1125" s="116">
        <f t="shared" si="574"/>
        <v>45738</v>
      </c>
      <c r="G1125" s="117">
        <f t="shared" si="578"/>
        <v>5.6002542668107669E-3</v>
      </c>
      <c r="H1125" s="118">
        <f t="shared" si="591"/>
        <v>45797</v>
      </c>
      <c r="I1125" s="118">
        <f t="shared" si="579"/>
        <v>45797</v>
      </c>
      <c r="J1125" s="119">
        <f t="shared" si="586"/>
        <v>19</v>
      </c>
      <c r="K1125" s="119">
        <f t="shared" si="575"/>
        <v>12</v>
      </c>
      <c r="L1125" s="8">
        <f t="shared" si="587"/>
        <v>1.00353336</v>
      </c>
      <c r="M1125" s="120">
        <f t="shared" si="576"/>
        <v>1.0131006499999999</v>
      </c>
      <c r="N1125" s="120">
        <f t="shared" si="596"/>
        <v>1.1590122476733871</v>
      </c>
      <c r="O1125" s="113">
        <f t="shared" si="572"/>
        <v>1.16310745</v>
      </c>
      <c r="P1125" s="113">
        <f t="shared" si="580"/>
        <v>1298.8346656199999</v>
      </c>
      <c r="Q1125" s="11">
        <f t="shared" si="592"/>
        <v>0</v>
      </c>
      <c r="R1125" s="30">
        <f t="shared" si="588"/>
        <v>0</v>
      </c>
      <c r="S1125" s="8">
        <f t="shared" si="581"/>
        <v>0</v>
      </c>
      <c r="T1125" s="122">
        <f t="shared" si="589"/>
        <v>0.13059999999999999</v>
      </c>
      <c r="U1125" s="121">
        <f t="shared" ref="U1125:U1188" si="597">IF(Q1124&gt;0,1,IF(K1125=K1124,U1124,U1124+1))</f>
        <v>12</v>
      </c>
      <c r="V1125" s="121">
        <v>252</v>
      </c>
      <c r="W1125" s="120">
        <f t="shared" si="582"/>
        <v>1.005862281</v>
      </c>
      <c r="X1125" s="113">
        <f t="shared" si="595"/>
        <v>7.6141337800000004</v>
      </c>
      <c r="Y1125" s="113">
        <f t="shared" si="583"/>
        <v>0</v>
      </c>
      <c r="Z1125" s="125" t="str">
        <f t="shared" si="593"/>
        <v>A+J=</v>
      </c>
      <c r="AA1125" s="118">
        <f t="shared" si="594"/>
        <v>45797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2">
        <f t="shared" si="584"/>
        <v>45787</v>
      </c>
      <c r="B1126" s="113">
        <f t="shared" si="577"/>
        <v>1307.4695672300002</v>
      </c>
      <c r="C1126" s="113">
        <f t="shared" si="590"/>
        <v>1116.6936172799999</v>
      </c>
      <c r="D1126" s="114">
        <f t="shared" si="585"/>
        <v>7205.03</v>
      </c>
      <c r="E1126" s="115">
        <f t="shared" si="573"/>
        <v>7245.38</v>
      </c>
      <c r="F1126" s="116">
        <f t="shared" si="574"/>
        <v>45738</v>
      </c>
      <c r="G1126" s="117">
        <f t="shared" si="578"/>
        <v>5.6002542668107669E-3</v>
      </c>
      <c r="H1126" s="118">
        <f t="shared" si="591"/>
        <v>45797</v>
      </c>
      <c r="I1126" s="118">
        <f t="shared" si="579"/>
        <v>45797</v>
      </c>
      <c r="J1126" s="119">
        <f t="shared" si="586"/>
        <v>19</v>
      </c>
      <c r="K1126" s="119">
        <f t="shared" si="575"/>
        <v>13</v>
      </c>
      <c r="L1126" s="8">
        <f t="shared" si="587"/>
        <v>1.0038283699999999</v>
      </c>
      <c r="M1126" s="120">
        <f t="shared" si="576"/>
        <v>1.0131006499999999</v>
      </c>
      <c r="N1126" s="120">
        <f t="shared" si="596"/>
        <v>1.1590122476733871</v>
      </c>
      <c r="O1126" s="113">
        <f t="shared" si="572"/>
        <v>1.1634493699999999</v>
      </c>
      <c r="P1126" s="113">
        <f t="shared" si="580"/>
        <v>1299.2164855000001</v>
      </c>
      <c r="Q1126" s="11">
        <f t="shared" si="592"/>
        <v>0</v>
      </c>
      <c r="R1126" s="30">
        <f t="shared" si="588"/>
        <v>0</v>
      </c>
      <c r="S1126" s="8">
        <f t="shared" si="581"/>
        <v>0</v>
      </c>
      <c r="T1126" s="122">
        <f t="shared" si="589"/>
        <v>0.13059999999999999</v>
      </c>
      <c r="U1126" s="121">
        <f t="shared" si="597"/>
        <v>13</v>
      </c>
      <c r="V1126" s="121">
        <v>252</v>
      </c>
      <c r="W1126" s="120">
        <f t="shared" si="582"/>
        <v>1.006352353</v>
      </c>
      <c r="X1126" s="113">
        <f t="shared" si="595"/>
        <v>8.2530817299999999</v>
      </c>
      <c r="Y1126" s="113">
        <f t="shared" si="583"/>
        <v>0</v>
      </c>
      <c r="Z1126" s="125" t="str">
        <f t="shared" si="593"/>
        <v>A+J=</v>
      </c>
      <c r="AA1126" s="118">
        <f t="shared" si="594"/>
        <v>45797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2">
        <f t="shared" si="584"/>
        <v>45788</v>
      </c>
      <c r="B1127" s="113">
        <f t="shared" si="577"/>
        <v>1307.4695672300002</v>
      </c>
      <c r="C1127" s="113">
        <f t="shared" si="590"/>
        <v>1116.6936172799999</v>
      </c>
      <c r="D1127" s="114">
        <f t="shared" si="585"/>
        <v>7205.03</v>
      </c>
      <c r="E1127" s="115">
        <f t="shared" si="573"/>
        <v>7245.38</v>
      </c>
      <c r="F1127" s="116">
        <f t="shared" si="574"/>
        <v>45738</v>
      </c>
      <c r="G1127" s="117">
        <f t="shared" si="578"/>
        <v>5.6002542668107669E-3</v>
      </c>
      <c r="H1127" s="118">
        <f t="shared" si="591"/>
        <v>45797</v>
      </c>
      <c r="I1127" s="118">
        <f t="shared" si="579"/>
        <v>45797</v>
      </c>
      <c r="J1127" s="119">
        <f t="shared" si="586"/>
        <v>19</v>
      </c>
      <c r="K1127" s="119">
        <f t="shared" si="575"/>
        <v>13</v>
      </c>
      <c r="L1127" s="8">
        <f t="shared" si="587"/>
        <v>1.0038283699999999</v>
      </c>
      <c r="M1127" s="120">
        <f t="shared" si="576"/>
        <v>1.0131006499999999</v>
      </c>
      <c r="N1127" s="120">
        <f t="shared" si="596"/>
        <v>1.1590122476733871</v>
      </c>
      <c r="O1127" s="113">
        <f t="shared" si="572"/>
        <v>1.1634493699999999</v>
      </c>
      <c r="P1127" s="113">
        <f t="shared" si="580"/>
        <v>1299.2164855000001</v>
      </c>
      <c r="Q1127" s="11">
        <f t="shared" si="592"/>
        <v>0</v>
      </c>
      <c r="R1127" s="30">
        <f t="shared" si="588"/>
        <v>0</v>
      </c>
      <c r="S1127" s="8">
        <f t="shared" si="581"/>
        <v>0</v>
      </c>
      <c r="T1127" s="122">
        <f t="shared" si="589"/>
        <v>0.13059999999999999</v>
      </c>
      <c r="U1127" s="121">
        <f t="shared" si="597"/>
        <v>13</v>
      </c>
      <c r="V1127" s="121">
        <v>252</v>
      </c>
      <c r="W1127" s="120">
        <f t="shared" si="582"/>
        <v>1.006352353</v>
      </c>
      <c r="X1127" s="113">
        <f t="shared" si="595"/>
        <v>8.2530817299999999</v>
      </c>
      <c r="Y1127" s="113">
        <f t="shared" si="583"/>
        <v>0</v>
      </c>
      <c r="Z1127" s="125" t="str">
        <f t="shared" si="593"/>
        <v>A+J=</v>
      </c>
      <c r="AA1127" s="118">
        <f t="shared" si="594"/>
        <v>45797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2">
        <f t="shared" si="584"/>
        <v>45789</v>
      </c>
      <c r="B1128" s="113">
        <f t="shared" si="577"/>
        <v>1307.4695672300002</v>
      </c>
      <c r="C1128" s="113">
        <f t="shared" si="590"/>
        <v>1116.6936172799999</v>
      </c>
      <c r="D1128" s="114">
        <f t="shared" si="585"/>
        <v>7205.03</v>
      </c>
      <c r="E1128" s="115">
        <f t="shared" si="573"/>
        <v>7245.38</v>
      </c>
      <c r="F1128" s="116">
        <f t="shared" si="574"/>
        <v>45738</v>
      </c>
      <c r="G1128" s="117">
        <f t="shared" si="578"/>
        <v>5.6002542668107669E-3</v>
      </c>
      <c r="H1128" s="118">
        <f t="shared" si="591"/>
        <v>45797</v>
      </c>
      <c r="I1128" s="118">
        <f t="shared" si="579"/>
        <v>45797</v>
      </c>
      <c r="J1128" s="119">
        <f t="shared" si="586"/>
        <v>19</v>
      </c>
      <c r="K1128" s="119">
        <f t="shared" si="575"/>
        <v>13</v>
      </c>
      <c r="L1128" s="8">
        <f t="shared" si="587"/>
        <v>1.0038283699999999</v>
      </c>
      <c r="M1128" s="120">
        <f t="shared" si="576"/>
        <v>1.0131006499999999</v>
      </c>
      <c r="N1128" s="120">
        <f t="shared" si="596"/>
        <v>1.1590122476733871</v>
      </c>
      <c r="O1128" s="113">
        <f t="shared" si="572"/>
        <v>1.1634493699999999</v>
      </c>
      <c r="P1128" s="113">
        <f t="shared" si="580"/>
        <v>1299.2164855000001</v>
      </c>
      <c r="Q1128" s="11">
        <f t="shared" si="592"/>
        <v>0</v>
      </c>
      <c r="R1128" s="30">
        <f t="shared" si="588"/>
        <v>0</v>
      </c>
      <c r="S1128" s="8">
        <f t="shared" si="581"/>
        <v>0</v>
      </c>
      <c r="T1128" s="122">
        <f t="shared" si="589"/>
        <v>0.13059999999999999</v>
      </c>
      <c r="U1128" s="121">
        <f t="shared" si="597"/>
        <v>13</v>
      </c>
      <c r="V1128" s="121">
        <v>252</v>
      </c>
      <c r="W1128" s="120">
        <f t="shared" si="582"/>
        <v>1.006352353</v>
      </c>
      <c r="X1128" s="113">
        <f t="shared" si="595"/>
        <v>8.2530817299999999</v>
      </c>
      <c r="Y1128" s="113">
        <f t="shared" si="583"/>
        <v>0</v>
      </c>
      <c r="Z1128" s="125" t="str">
        <f t="shared" si="593"/>
        <v>A+J=</v>
      </c>
      <c r="AA1128" s="118">
        <f t="shared" si="594"/>
        <v>45797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2">
        <f t="shared" si="584"/>
        <v>45790</v>
      </c>
      <c r="B1129" s="113">
        <f t="shared" si="577"/>
        <v>1308.49112111</v>
      </c>
      <c r="C1129" s="113">
        <f t="shared" si="590"/>
        <v>1116.6936172799999</v>
      </c>
      <c r="D1129" s="114">
        <f t="shared" si="585"/>
        <v>7205.03</v>
      </c>
      <c r="E1129" s="115">
        <f t="shared" si="573"/>
        <v>7245.38</v>
      </c>
      <c r="F1129" s="116">
        <f t="shared" si="574"/>
        <v>45738</v>
      </c>
      <c r="G1129" s="117">
        <f t="shared" si="578"/>
        <v>5.6002542668107669E-3</v>
      </c>
      <c r="H1129" s="118">
        <f t="shared" si="591"/>
        <v>45797</v>
      </c>
      <c r="I1129" s="118">
        <f t="shared" si="579"/>
        <v>45797</v>
      </c>
      <c r="J1129" s="119">
        <f t="shared" si="586"/>
        <v>19</v>
      </c>
      <c r="K1129" s="119">
        <f t="shared" si="575"/>
        <v>14</v>
      </c>
      <c r="L1129" s="8">
        <f t="shared" si="587"/>
        <v>1.00412346</v>
      </c>
      <c r="M1129" s="120">
        <f t="shared" si="576"/>
        <v>1.0131006499999999</v>
      </c>
      <c r="N1129" s="120">
        <f t="shared" si="596"/>
        <v>1.1590122476733871</v>
      </c>
      <c r="O1129" s="113">
        <f t="shared" ref="O1129:O1192" si="598">TRUNC(TRUNC((L1129*N1129),15),8)</f>
        <v>1.1637913799999999</v>
      </c>
      <c r="P1129" s="113">
        <f t="shared" si="580"/>
        <v>1299.5984058900001</v>
      </c>
      <c r="Q1129" s="11">
        <f t="shared" si="592"/>
        <v>0</v>
      </c>
      <c r="R1129" s="30">
        <f t="shared" si="588"/>
        <v>0</v>
      </c>
      <c r="S1129" s="8">
        <f t="shared" si="581"/>
        <v>0</v>
      </c>
      <c r="T1129" s="122">
        <f t="shared" si="589"/>
        <v>0.13059999999999999</v>
      </c>
      <c r="U1129" s="121">
        <f t="shared" si="597"/>
        <v>14</v>
      </c>
      <c r="V1129" s="121">
        <v>252</v>
      </c>
      <c r="W1129" s="120">
        <f t="shared" si="582"/>
        <v>1.0068426640000001</v>
      </c>
      <c r="X1129" s="113">
        <f t="shared" si="595"/>
        <v>8.8927152199999995</v>
      </c>
      <c r="Y1129" s="113">
        <f t="shared" si="583"/>
        <v>0</v>
      </c>
      <c r="Z1129" s="125" t="str">
        <f t="shared" si="593"/>
        <v>A+J=</v>
      </c>
      <c r="AA1129" s="118">
        <f t="shared" si="594"/>
        <v>45797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2">
        <f t="shared" si="584"/>
        <v>45791</v>
      </c>
      <c r="B1130" s="113">
        <f t="shared" si="577"/>
        <v>1309.5134938800002</v>
      </c>
      <c r="C1130" s="113">
        <f t="shared" si="590"/>
        <v>1116.6936172799999</v>
      </c>
      <c r="D1130" s="114">
        <f t="shared" si="585"/>
        <v>7205.03</v>
      </c>
      <c r="E1130" s="115">
        <f t="shared" ref="E1130:E1193" si="599">IF($K1130=1,VLOOKUP($A1129,$AO$10:$AS$131,4),E1129)</f>
        <v>7245.38</v>
      </c>
      <c r="F1130" s="116">
        <f t="shared" ref="F1130:F1193" si="600">IF($K1130=1,VLOOKUP($A1129,$AO$10:$AS$131,5),F1129)</f>
        <v>45738</v>
      </c>
      <c r="G1130" s="117">
        <f t="shared" si="578"/>
        <v>5.6002542668107669E-3</v>
      </c>
      <c r="H1130" s="118">
        <f t="shared" si="591"/>
        <v>45797</v>
      </c>
      <c r="I1130" s="118">
        <f t="shared" si="579"/>
        <v>45797</v>
      </c>
      <c r="J1130" s="119">
        <f t="shared" si="586"/>
        <v>19</v>
      </c>
      <c r="K1130" s="119">
        <f t="shared" ref="K1130:K1193" si="601">(J1130-(NETWORKDAYS(A1130,I1130,AD$176:AD$502)-1))</f>
        <v>15</v>
      </c>
      <c r="L1130" s="8">
        <f t="shared" si="587"/>
        <v>1.0044186500000001</v>
      </c>
      <c r="M1130" s="120">
        <f t="shared" ref="M1130:M1193" si="602">IF(I1130&gt;I1129,L1129,M1129)</f>
        <v>1.0131006499999999</v>
      </c>
      <c r="N1130" s="120">
        <f t="shared" si="596"/>
        <v>1.1590122476733871</v>
      </c>
      <c r="O1130" s="113">
        <f t="shared" si="598"/>
        <v>1.1641335100000001</v>
      </c>
      <c r="P1130" s="113">
        <f t="shared" si="580"/>
        <v>1299.9804602700001</v>
      </c>
      <c r="Q1130" s="11">
        <f t="shared" si="592"/>
        <v>0</v>
      </c>
      <c r="R1130" s="30">
        <f t="shared" si="588"/>
        <v>0</v>
      </c>
      <c r="S1130" s="8">
        <f t="shared" si="581"/>
        <v>0</v>
      </c>
      <c r="T1130" s="122">
        <f t="shared" si="589"/>
        <v>0.13059999999999999</v>
      </c>
      <c r="U1130" s="121">
        <f t="shared" si="597"/>
        <v>15</v>
      </c>
      <c r="V1130" s="121">
        <v>252</v>
      </c>
      <c r="W1130" s="120">
        <f t="shared" si="582"/>
        <v>1.0073332129999999</v>
      </c>
      <c r="X1130" s="113">
        <f t="shared" si="595"/>
        <v>9.5330336100000004</v>
      </c>
      <c r="Y1130" s="113">
        <f t="shared" si="583"/>
        <v>0</v>
      </c>
      <c r="Z1130" s="125" t="str">
        <f t="shared" si="593"/>
        <v>A+J=</v>
      </c>
      <c r="AA1130" s="118">
        <f t="shared" si="594"/>
        <v>45797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2">
        <f t="shared" si="584"/>
        <v>45792</v>
      </c>
      <c r="B1131" s="113">
        <f t="shared" si="577"/>
        <v>1310.53665486</v>
      </c>
      <c r="C1131" s="113">
        <f t="shared" si="590"/>
        <v>1116.6936172799999</v>
      </c>
      <c r="D1131" s="114">
        <f t="shared" si="585"/>
        <v>7205.03</v>
      </c>
      <c r="E1131" s="115">
        <f t="shared" si="599"/>
        <v>7245.38</v>
      </c>
      <c r="F1131" s="116">
        <f t="shared" si="600"/>
        <v>45738</v>
      </c>
      <c r="G1131" s="117">
        <f t="shared" si="578"/>
        <v>5.6002542668107669E-3</v>
      </c>
      <c r="H1131" s="118">
        <f t="shared" si="591"/>
        <v>45797</v>
      </c>
      <c r="I1131" s="118">
        <f t="shared" si="579"/>
        <v>45797</v>
      </c>
      <c r="J1131" s="119">
        <f t="shared" si="586"/>
        <v>19</v>
      </c>
      <c r="K1131" s="119">
        <f t="shared" si="601"/>
        <v>16</v>
      </c>
      <c r="L1131" s="8">
        <f t="shared" si="587"/>
        <v>1.0047139199999999</v>
      </c>
      <c r="M1131" s="120">
        <f t="shared" si="602"/>
        <v>1.0131006499999999</v>
      </c>
      <c r="N1131" s="120">
        <f t="shared" si="596"/>
        <v>1.1590122476733871</v>
      </c>
      <c r="O1131" s="113">
        <f t="shared" si="598"/>
        <v>1.1644757299999999</v>
      </c>
      <c r="P1131" s="113">
        <f t="shared" si="580"/>
        <v>1300.3626151599999</v>
      </c>
      <c r="Q1131" s="11">
        <f t="shared" si="592"/>
        <v>0</v>
      </c>
      <c r="R1131" s="30">
        <f t="shared" si="588"/>
        <v>0</v>
      </c>
      <c r="S1131" s="8">
        <f t="shared" si="581"/>
        <v>0</v>
      </c>
      <c r="T1131" s="122">
        <f t="shared" si="589"/>
        <v>0.13059999999999999</v>
      </c>
      <c r="U1131" s="121">
        <f t="shared" si="597"/>
        <v>16</v>
      </c>
      <c r="V1131" s="121">
        <v>252</v>
      </c>
      <c r="W1131" s="120">
        <f t="shared" si="582"/>
        <v>1.007824002</v>
      </c>
      <c r="X1131" s="113">
        <f t="shared" si="595"/>
        <v>10.1740397</v>
      </c>
      <c r="Y1131" s="113">
        <f t="shared" si="583"/>
        <v>0</v>
      </c>
      <c r="Z1131" s="125" t="str">
        <f t="shared" si="593"/>
        <v>A+J=</v>
      </c>
      <c r="AA1131" s="118">
        <f t="shared" si="594"/>
        <v>45797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2">
        <f t="shared" si="584"/>
        <v>45793</v>
      </c>
      <c r="B1132" s="113">
        <f t="shared" si="577"/>
        <v>1311.56061443</v>
      </c>
      <c r="C1132" s="113">
        <f t="shared" si="590"/>
        <v>1116.6936172799999</v>
      </c>
      <c r="D1132" s="114">
        <f t="shared" si="585"/>
        <v>7205.03</v>
      </c>
      <c r="E1132" s="115">
        <f t="shared" si="599"/>
        <v>7245.38</v>
      </c>
      <c r="F1132" s="116">
        <f t="shared" si="600"/>
        <v>45738</v>
      </c>
      <c r="G1132" s="117">
        <f t="shared" si="578"/>
        <v>5.6002542668107669E-3</v>
      </c>
      <c r="H1132" s="118">
        <f t="shared" si="591"/>
        <v>45797</v>
      </c>
      <c r="I1132" s="118">
        <f t="shared" si="579"/>
        <v>45797</v>
      </c>
      <c r="J1132" s="119">
        <f t="shared" si="586"/>
        <v>19</v>
      </c>
      <c r="K1132" s="119">
        <f t="shared" si="601"/>
        <v>17</v>
      </c>
      <c r="L1132" s="8">
        <f t="shared" si="587"/>
        <v>1.00500927</v>
      </c>
      <c r="M1132" s="120">
        <f t="shared" si="602"/>
        <v>1.0131006499999999</v>
      </c>
      <c r="N1132" s="120">
        <f t="shared" si="596"/>
        <v>1.1590122476733871</v>
      </c>
      <c r="O1132" s="113">
        <f t="shared" si="598"/>
        <v>1.16481805</v>
      </c>
      <c r="P1132" s="113">
        <f t="shared" si="580"/>
        <v>1300.74488172</v>
      </c>
      <c r="Q1132" s="11">
        <f t="shared" si="592"/>
        <v>0</v>
      </c>
      <c r="R1132" s="30">
        <f t="shared" si="588"/>
        <v>0</v>
      </c>
      <c r="S1132" s="8">
        <f t="shared" si="581"/>
        <v>0</v>
      </c>
      <c r="T1132" s="122">
        <f t="shared" si="589"/>
        <v>0.13059999999999999</v>
      </c>
      <c r="U1132" s="121">
        <f t="shared" si="597"/>
        <v>17</v>
      </c>
      <c r="V1132" s="121">
        <v>252</v>
      </c>
      <c r="W1132" s="120">
        <f t="shared" si="582"/>
        <v>1.0083150299999999</v>
      </c>
      <c r="X1132" s="113">
        <f t="shared" si="595"/>
        <v>10.815732710000001</v>
      </c>
      <c r="Y1132" s="113">
        <f t="shared" si="583"/>
        <v>0</v>
      </c>
      <c r="Z1132" s="125" t="str">
        <f t="shared" si="593"/>
        <v>A+J=</v>
      </c>
      <c r="AA1132" s="118">
        <f t="shared" si="594"/>
        <v>45797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2">
        <f t="shared" si="584"/>
        <v>45794</v>
      </c>
      <c r="B1133" s="113">
        <f t="shared" si="577"/>
        <v>1312.5853843</v>
      </c>
      <c r="C1133" s="113">
        <f t="shared" si="590"/>
        <v>1116.6936172799999</v>
      </c>
      <c r="D1133" s="114">
        <f t="shared" si="585"/>
        <v>7205.03</v>
      </c>
      <c r="E1133" s="115">
        <f t="shared" si="599"/>
        <v>7245.38</v>
      </c>
      <c r="F1133" s="116">
        <f t="shared" si="600"/>
        <v>45738</v>
      </c>
      <c r="G1133" s="117">
        <f t="shared" si="578"/>
        <v>5.6002542668107669E-3</v>
      </c>
      <c r="H1133" s="118">
        <f t="shared" si="591"/>
        <v>45797</v>
      </c>
      <c r="I1133" s="118">
        <f t="shared" si="579"/>
        <v>45797</v>
      </c>
      <c r="J1133" s="119">
        <f t="shared" si="586"/>
        <v>19</v>
      </c>
      <c r="K1133" s="119">
        <f t="shared" si="601"/>
        <v>18</v>
      </c>
      <c r="L1133" s="8">
        <f t="shared" si="587"/>
        <v>1.00530472</v>
      </c>
      <c r="M1133" s="120">
        <f t="shared" si="602"/>
        <v>1.0131006499999999</v>
      </c>
      <c r="N1133" s="120">
        <f t="shared" si="596"/>
        <v>1.1590122476733871</v>
      </c>
      <c r="O1133" s="113">
        <f t="shared" si="598"/>
        <v>1.1651604799999999</v>
      </c>
      <c r="P1133" s="113">
        <f t="shared" si="580"/>
        <v>1301.1272711199999</v>
      </c>
      <c r="Q1133" s="11">
        <f t="shared" si="592"/>
        <v>0</v>
      </c>
      <c r="R1133" s="30">
        <f t="shared" si="588"/>
        <v>0</v>
      </c>
      <c r="S1133" s="8">
        <f t="shared" si="581"/>
        <v>0</v>
      </c>
      <c r="T1133" s="122">
        <f t="shared" si="589"/>
        <v>0.13059999999999999</v>
      </c>
      <c r="U1133" s="121">
        <f t="shared" si="597"/>
        <v>18</v>
      </c>
      <c r="V1133" s="121">
        <v>252</v>
      </c>
      <c r="W1133" s="120">
        <f t="shared" si="582"/>
        <v>1.008806297</v>
      </c>
      <c r="X1133" s="113">
        <f t="shared" si="595"/>
        <v>11.45811318</v>
      </c>
      <c r="Y1133" s="113">
        <f t="shared" si="583"/>
        <v>0</v>
      </c>
      <c r="Z1133" s="125" t="str">
        <f t="shared" si="593"/>
        <v>A+J=</v>
      </c>
      <c r="AA1133" s="118">
        <f t="shared" si="594"/>
        <v>45797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2">
        <f t="shared" si="584"/>
        <v>45795</v>
      </c>
      <c r="B1134" s="113">
        <f t="shared" si="577"/>
        <v>1312.5853843</v>
      </c>
      <c r="C1134" s="113">
        <f t="shared" si="590"/>
        <v>1116.6936172799999</v>
      </c>
      <c r="D1134" s="114">
        <f t="shared" si="585"/>
        <v>7205.03</v>
      </c>
      <c r="E1134" s="115">
        <f t="shared" si="599"/>
        <v>7245.38</v>
      </c>
      <c r="F1134" s="116">
        <f t="shared" si="600"/>
        <v>45738</v>
      </c>
      <c r="G1134" s="117">
        <f t="shared" si="578"/>
        <v>5.6002542668107669E-3</v>
      </c>
      <c r="H1134" s="118">
        <f t="shared" si="591"/>
        <v>45797</v>
      </c>
      <c r="I1134" s="118">
        <f t="shared" si="579"/>
        <v>45797</v>
      </c>
      <c r="J1134" s="119">
        <f t="shared" si="586"/>
        <v>19</v>
      </c>
      <c r="K1134" s="119">
        <f t="shared" si="601"/>
        <v>18</v>
      </c>
      <c r="L1134" s="8">
        <f t="shared" si="587"/>
        <v>1.00530472</v>
      </c>
      <c r="M1134" s="120">
        <f t="shared" si="602"/>
        <v>1.0131006499999999</v>
      </c>
      <c r="N1134" s="120">
        <f t="shared" si="596"/>
        <v>1.1590122476733871</v>
      </c>
      <c r="O1134" s="113">
        <f t="shared" si="598"/>
        <v>1.1651604799999999</v>
      </c>
      <c r="P1134" s="113">
        <f t="shared" si="580"/>
        <v>1301.1272711199999</v>
      </c>
      <c r="Q1134" s="11">
        <f t="shared" si="592"/>
        <v>0</v>
      </c>
      <c r="R1134" s="30">
        <f t="shared" si="588"/>
        <v>0</v>
      </c>
      <c r="S1134" s="8">
        <f t="shared" si="581"/>
        <v>0</v>
      </c>
      <c r="T1134" s="122">
        <f t="shared" si="589"/>
        <v>0.13059999999999999</v>
      </c>
      <c r="U1134" s="121">
        <f t="shared" si="597"/>
        <v>18</v>
      </c>
      <c r="V1134" s="121">
        <v>252</v>
      </c>
      <c r="W1134" s="120">
        <f t="shared" si="582"/>
        <v>1.008806297</v>
      </c>
      <c r="X1134" s="113">
        <f t="shared" si="595"/>
        <v>11.45811318</v>
      </c>
      <c r="Y1134" s="113">
        <f t="shared" si="583"/>
        <v>0</v>
      </c>
      <c r="Z1134" s="125" t="str">
        <f t="shared" si="593"/>
        <v>A+J=</v>
      </c>
      <c r="AA1134" s="118">
        <f t="shared" si="594"/>
        <v>45797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2">
        <f t="shared" si="584"/>
        <v>45796</v>
      </c>
      <c r="B1135" s="113">
        <f t="shared" si="577"/>
        <v>1312.5853843</v>
      </c>
      <c r="C1135" s="113">
        <f t="shared" si="590"/>
        <v>1116.6936172799999</v>
      </c>
      <c r="D1135" s="114">
        <f t="shared" si="585"/>
        <v>7205.03</v>
      </c>
      <c r="E1135" s="115">
        <f t="shared" si="599"/>
        <v>7245.38</v>
      </c>
      <c r="F1135" s="116">
        <f t="shared" si="600"/>
        <v>45738</v>
      </c>
      <c r="G1135" s="117">
        <f t="shared" si="578"/>
        <v>5.6002542668107669E-3</v>
      </c>
      <c r="H1135" s="118">
        <f t="shared" si="591"/>
        <v>45797</v>
      </c>
      <c r="I1135" s="118">
        <f t="shared" si="579"/>
        <v>45797</v>
      </c>
      <c r="J1135" s="119">
        <f t="shared" si="586"/>
        <v>19</v>
      </c>
      <c r="K1135" s="119">
        <f t="shared" si="601"/>
        <v>18</v>
      </c>
      <c r="L1135" s="8">
        <f t="shared" si="587"/>
        <v>1.00530472</v>
      </c>
      <c r="M1135" s="120">
        <f t="shared" si="602"/>
        <v>1.0131006499999999</v>
      </c>
      <c r="N1135" s="120">
        <f t="shared" si="596"/>
        <v>1.1590122476733871</v>
      </c>
      <c r="O1135" s="113">
        <f t="shared" si="598"/>
        <v>1.1651604799999999</v>
      </c>
      <c r="P1135" s="113">
        <f t="shared" si="580"/>
        <v>1301.1272711199999</v>
      </c>
      <c r="Q1135" s="11">
        <f t="shared" si="592"/>
        <v>0</v>
      </c>
      <c r="R1135" s="30">
        <f t="shared" si="588"/>
        <v>0</v>
      </c>
      <c r="S1135" s="8">
        <f t="shared" si="581"/>
        <v>0</v>
      </c>
      <c r="T1135" s="122">
        <f t="shared" si="589"/>
        <v>0.13059999999999999</v>
      </c>
      <c r="U1135" s="121">
        <f t="shared" si="597"/>
        <v>18</v>
      </c>
      <c r="V1135" s="121">
        <v>252</v>
      </c>
      <c r="W1135" s="120">
        <f t="shared" si="582"/>
        <v>1.008806297</v>
      </c>
      <c r="X1135" s="113">
        <f t="shared" si="595"/>
        <v>11.45811318</v>
      </c>
      <c r="Y1135" s="113">
        <f t="shared" si="583"/>
        <v>0</v>
      </c>
      <c r="Z1135" s="125" t="str">
        <f t="shared" si="593"/>
        <v>A+J=</v>
      </c>
      <c r="AA1135" s="118">
        <f t="shared" si="594"/>
        <v>45797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>
        <f t="shared" si="584"/>
        <v>45797</v>
      </c>
      <c r="B1136" s="113">
        <f t="shared" si="577"/>
        <v>1313.6109423800001</v>
      </c>
      <c r="C1136" s="113">
        <f t="shared" si="590"/>
        <v>1116.6936172799999</v>
      </c>
      <c r="D1136" s="114">
        <f t="shared" si="585"/>
        <v>7205.03</v>
      </c>
      <c r="E1136" s="115">
        <f t="shared" si="599"/>
        <v>7245.38</v>
      </c>
      <c r="F1136" s="116">
        <f t="shared" si="600"/>
        <v>45738</v>
      </c>
      <c r="G1136" s="117">
        <f t="shared" si="578"/>
        <v>5.6002542668107669E-3</v>
      </c>
      <c r="H1136" s="118">
        <f t="shared" si="591"/>
        <v>45828</v>
      </c>
      <c r="I1136" s="118">
        <f t="shared" si="579"/>
        <v>45797</v>
      </c>
      <c r="J1136" s="119">
        <f t="shared" si="586"/>
        <v>19</v>
      </c>
      <c r="K1136" s="119">
        <f t="shared" si="601"/>
        <v>19</v>
      </c>
      <c r="L1136" s="8">
        <f t="shared" si="587"/>
        <v>1.0056002500000001</v>
      </c>
      <c r="M1136" s="120">
        <f t="shared" si="602"/>
        <v>1.0131006499999999</v>
      </c>
      <c r="N1136" s="120">
        <f t="shared" si="596"/>
        <v>1.1590122476733871</v>
      </c>
      <c r="O1136" s="113">
        <f t="shared" si="598"/>
        <v>1.165503</v>
      </c>
      <c r="P1136" s="113">
        <f t="shared" si="580"/>
        <v>1301.50976102</v>
      </c>
      <c r="Q1136" s="11">
        <f t="shared" si="592"/>
        <v>37</v>
      </c>
      <c r="R1136" s="30">
        <f t="shared" si="588"/>
        <v>0</v>
      </c>
      <c r="S1136" s="8">
        <f t="shared" si="581"/>
        <v>0</v>
      </c>
      <c r="T1136" s="122">
        <f t="shared" si="589"/>
        <v>0.13059999999999999</v>
      </c>
      <c r="U1136" s="121">
        <f t="shared" si="597"/>
        <v>19</v>
      </c>
      <c r="V1136" s="121">
        <v>252</v>
      </c>
      <c r="W1136" s="120">
        <f t="shared" si="582"/>
        <v>1.0092978029999999</v>
      </c>
      <c r="X1136" s="113">
        <f t="shared" si="595"/>
        <v>12.10118136</v>
      </c>
      <c r="Y1136" s="113">
        <f t="shared" si="583"/>
        <v>12.10118136</v>
      </c>
      <c r="Z1136" s="125" t="str">
        <f t="shared" si="593"/>
        <v>A+J=</v>
      </c>
      <c r="AA1136" s="118">
        <f t="shared" si="594"/>
        <v>45797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>
        <f t="shared" si="584"/>
        <v>45798</v>
      </c>
      <c r="B1137" s="113">
        <f t="shared" si="577"/>
        <v>1302.3979037199999</v>
      </c>
      <c r="C1137" s="113">
        <f t="shared" si="590"/>
        <v>1116.6936172799999</v>
      </c>
      <c r="D1137" s="114">
        <f t="shared" si="585"/>
        <v>7245.38</v>
      </c>
      <c r="E1137" s="115">
        <f t="shared" si="599"/>
        <v>7276.54</v>
      </c>
      <c r="F1137" s="116">
        <f t="shared" si="600"/>
        <v>45767</v>
      </c>
      <c r="G1137" s="117">
        <f t="shared" si="578"/>
        <v>4.3006716003852752E-3</v>
      </c>
      <c r="H1137" s="118">
        <f t="shared" si="591"/>
        <v>45828</v>
      </c>
      <c r="I1137" s="118">
        <f t="shared" si="579"/>
        <v>45828</v>
      </c>
      <c r="J1137" s="119">
        <f t="shared" si="586"/>
        <v>22</v>
      </c>
      <c r="K1137" s="119">
        <f t="shared" si="601"/>
        <v>1</v>
      </c>
      <c r="L1137" s="8">
        <f t="shared" si="587"/>
        <v>1.0001950799999999</v>
      </c>
      <c r="M1137" s="120">
        <f t="shared" si="602"/>
        <v>1.0056002500000001</v>
      </c>
      <c r="N1137" s="120">
        <f t="shared" si="596"/>
        <v>1.1655030060134199</v>
      </c>
      <c r="O1137" s="113">
        <f t="shared" si="598"/>
        <v>1.1657303699999999</v>
      </c>
      <c r="P1137" s="113">
        <f t="shared" si="580"/>
        <v>1301.76366364</v>
      </c>
      <c r="Q1137" s="11">
        <f t="shared" si="592"/>
        <v>0</v>
      </c>
      <c r="R1137" s="30">
        <f t="shared" si="588"/>
        <v>0</v>
      </c>
      <c r="S1137" s="8">
        <f t="shared" si="581"/>
        <v>0</v>
      </c>
      <c r="T1137" s="122">
        <f t="shared" si="589"/>
        <v>0.13059999999999999</v>
      </c>
      <c r="U1137" s="121">
        <f t="shared" si="597"/>
        <v>1</v>
      </c>
      <c r="V1137" s="121">
        <v>252</v>
      </c>
      <c r="W1137" s="120">
        <f t="shared" si="582"/>
        <v>1.000487216</v>
      </c>
      <c r="X1137" s="113">
        <f t="shared" si="595"/>
        <v>0.63424007999999998</v>
      </c>
      <c r="Y1137" s="113">
        <f t="shared" si="583"/>
        <v>0</v>
      </c>
      <c r="Z1137" s="125" t="str">
        <f t="shared" si="593"/>
        <v>A+J=</v>
      </c>
      <c r="AA1137" s="118">
        <f t="shared" si="594"/>
        <v>45828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>
        <f t="shared" si="584"/>
        <v>45799</v>
      </c>
      <c r="B1138" s="113">
        <f t="shared" si="577"/>
        <v>1303.28664714</v>
      </c>
      <c r="C1138" s="113">
        <f t="shared" si="590"/>
        <v>1116.6936172799999</v>
      </c>
      <c r="D1138" s="114">
        <f t="shared" si="585"/>
        <v>7245.38</v>
      </c>
      <c r="E1138" s="115">
        <f t="shared" si="599"/>
        <v>7276.54</v>
      </c>
      <c r="F1138" s="116">
        <f t="shared" si="600"/>
        <v>45767</v>
      </c>
      <c r="G1138" s="117">
        <f t="shared" si="578"/>
        <v>4.3006716003852752E-3</v>
      </c>
      <c r="H1138" s="118">
        <f t="shared" si="591"/>
        <v>45828</v>
      </c>
      <c r="I1138" s="118">
        <f t="shared" si="579"/>
        <v>45828</v>
      </c>
      <c r="J1138" s="119">
        <f t="shared" si="586"/>
        <v>22</v>
      </c>
      <c r="K1138" s="119">
        <f t="shared" si="601"/>
        <v>2</v>
      </c>
      <c r="L1138" s="8">
        <f t="shared" si="587"/>
        <v>1.0003902</v>
      </c>
      <c r="M1138" s="120">
        <f t="shared" si="602"/>
        <v>1.0056002500000001</v>
      </c>
      <c r="N1138" s="120">
        <f t="shared" si="596"/>
        <v>1.1655030060134199</v>
      </c>
      <c r="O1138" s="113">
        <f t="shared" si="598"/>
        <v>1.1659577800000001</v>
      </c>
      <c r="P1138" s="113">
        <f t="shared" si="580"/>
        <v>1302.0176109399999</v>
      </c>
      <c r="Q1138" s="11">
        <f t="shared" si="592"/>
        <v>0</v>
      </c>
      <c r="R1138" s="30">
        <f t="shared" si="588"/>
        <v>0</v>
      </c>
      <c r="S1138" s="8">
        <f t="shared" si="581"/>
        <v>0</v>
      </c>
      <c r="T1138" s="122">
        <f t="shared" si="589"/>
        <v>0.13059999999999999</v>
      </c>
      <c r="U1138" s="121">
        <f t="shared" si="597"/>
        <v>2</v>
      </c>
      <c r="V1138" s="121">
        <v>252</v>
      </c>
      <c r="W1138" s="120">
        <f t="shared" si="582"/>
        <v>1.0009746690000001</v>
      </c>
      <c r="X1138" s="113">
        <f t="shared" si="595"/>
        <v>1.2690361999999999</v>
      </c>
      <c r="Y1138" s="113">
        <f t="shared" si="583"/>
        <v>0</v>
      </c>
      <c r="Z1138" s="125" t="str">
        <f t="shared" si="593"/>
        <v>A+J=</v>
      </c>
      <c r="AA1138" s="118">
        <f t="shared" si="594"/>
        <v>45828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>
        <f t="shared" si="584"/>
        <v>45800</v>
      </c>
      <c r="B1139" s="113">
        <f t="shared" si="577"/>
        <v>1304.17600268</v>
      </c>
      <c r="C1139" s="113">
        <f t="shared" si="590"/>
        <v>1116.6936172799999</v>
      </c>
      <c r="D1139" s="114">
        <f t="shared" si="585"/>
        <v>7245.38</v>
      </c>
      <c r="E1139" s="115">
        <f t="shared" si="599"/>
        <v>7276.54</v>
      </c>
      <c r="F1139" s="116">
        <f t="shared" si="600"/>
        <v>45767</v>
      </c>
      <c r="G1139" s="117">
        <f t="shared" si="578"/>
        <v>4.3006716003852752E-3</v>
      </c>
      <c r="H1139" s="118">
        <f t="shared" si="591"/>
        <v>45828</v>
      </c>
      <c r="I1139" s="118">
        <f t="shared" si="579"/>
        <v>45828</v>
      </c>
      <c r="J1139" s="119">
        <f t="shared" si="586"/>
        <v>22</v>
      </c>
      <c r="K1139" s="119">
        <f t="shared" si="601"/>
        <v>3</v>
      </c>
      <c r="L1139" s="8">
        <f t="shared" si="587"/>
        <v>1.0005853600000001</v>
      </c>
      <c r="M1139" s="120">
        <f t="shared" si="602"/>
        <v>1.0056002500000001</v>
      </c>
      <c r="N1139" s="120">
        <f t="shared" si="596"/>
        <v>1.1655030060134199</v>
      </c>
      <c r="O1139" s="113">
        <f t="shared" si="598"/>
        <v>1.1661852399999999</v>
      </c>
      <c r="P1139" s="113">
        <f t="shared" si="580"/>
        <v>1302.2716140699999</v>
      </c>
      <c r="Q1139" s="11">
        <f t="shared" si="592"/>
        <v>0</v>
      </c>
      <c r="R1139" s="30">
        <f t="shared" si="588"/>
        <v>0</v>
      </c>
      <c r="S1139" s="8">
        <f t="shared" si="581"/>
        <v>0</v>
      </c>
      <c r="T1139" s="122">
        <f t="shared" si="589"/>
        <v>0.13059999999999999</v>
      </c>
      <c r="U1139" s="121">
        <f t="shared" si="597"/>
        <v>3</v>
      </c>
      <c r="V1139" s="121">
        <v>252</v>
      </c>
      <c r="W1139" s="120">
        <f t="shared" si="582"/>
        <v>1.001462359</v>
      </c>
      <c r="X1139" s="113">
        <f t="shared" si="595"/>
        <v>1.90438861</v>
      </c>
      <c r="Y1139" s="113">
        <f t="shared" si="583"/>
        <v>0</v>
      </c>
      <c r="Z1139" s="125" t="str">
        <f t="shared" si="593"/>
        <v>A+J=</v>
      </c>
      <c r="AA1139" s="118">
        <f t="shared" si="594"/>
        <v>45828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>
        <f t="shared" si="584"/>
        <v>45801</v>
      </c>
      <c r="B1140" s="113">
        <f t="shared" si="577"/>
        <v>1305.06597321</v>
      </c>
      <c r="C1140" s="113">
        <f t="shared" si="590"/>
        <v>1116.6936172799999</v>
      </c>
      <c r="D1140" s="114">
        <f t="shared" si="585"/>
        <v>7245.38</v>
      </c>
      <c r="E1140" s="115">
        <f t="shared" si="599"/>
        <v>7276.54</v>
      </c>
      <c r="F1140" s="116">
        <f t="shared" si="600"/>
        <v>45767</v>
      </c>
      <c r="G1140" s="117">
        <f t="shared" si="578"/>
        <v>4.3006716003852752E-3</v>
      </c>
      <c r="H1140" s="118">
        <f t="shared" si="591"/>
        <v>45828</v>
      </c>
      <c r="I1140" s="118">
        <f t="shared" si="579"/>
        <v>45828</v>
      </c>
      <c r="J1140" s="119">
        <f t="shared" si="586"/>
        <v>22</v>
      </c>
      <c r="K1140" s="119">
        <f t="shared" si="601"/>
        <v>4</v>
      </c>
      <c r="L1140" s="8">
        <f t="shared" si="587"/>
        <v>1.0007805599999999</v>
      </c>
      <c r="M1140" s="120">
        <f t="shared" si="602"/>
        <v>1.0056002500000001</v>
      </c>
      <c r="N1140" s="120">
        <f t="shared" si="596"/>
        <v>1.1655030060134199</v>
      </c>
      <c r="O1140" s="113">
        <f t="shared" si="598"/>
        <v>1.1664127500000001</v>
      </c>
      <c r="P1140" s="113">
        <f t="shared" si="580"/>
        <v>1302.52567303</v>
      </c>
      <c r="Q1140" s="11">
        <f t="shared" si="592"/>
        <v>0</v>
      </c>
      <c r="R1140" s="30">
        <f t="shared" si="588"/>
        <v>0</v>
      </c>
      <c r="S1140" s="8">
        <f t="shared" si="581"/>
        <v>0</v>
      </c>
      <c r="T1140" s="122">
        <f t="shared" si="589"/>
        <v>0.13059999999999999</v>
      </c>
      <c r="U1140" s="121">
        <f t="shared" si="597"/>
        <v>4</v>
      </c>
      <c r="V1140" s="121">
        <v>252</v>
      </c>
      <c r="W1140" s="120">
        <f t="shared" si="582"/>
        <v>1.001950288</v>
      </c>
      <c r="X1140" s="113">
        <f t="shared" si="595"/>
        <v>2.54030018</v>
      </c>
      <c r="Y1140" s="113">
        <f t="shared" si="583"/>
        <v>0</v>
      </c>
      <c r="Z1140" s="125" t="str">
        <f t="shared" si="593"/>
        <v>A+J=</v>
      </c>
      <c r="AA1140" s="118">
        <f t="shared" si="594"/>
        <v>45828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>
        <f t="shared" si="584"/>
        <v>45802</v>
      </c>
      <c r="B1141" s="113">
        <f t="shared" si="577"/>
        <v>1305.06597321</v>
      </c>
      <c r="C1141" s="113">
        <f t="shared" si="590"/>
        <v>1116.6936172799999</v>
      </c>
      <c r="D1141" s="114">
        <f t="shared" si="585"/>
        <v>7245.38</v>
      </c>
      <c r="E1141" s="115">
        <f t="shared" si="599"/>
        <v>7276.54</v>
      </c>
      <c r="F1141" s="116">
        <f t="shared" si="600"/>
        <v>45767</v>
      </c>
      <c r="G1141" s="117">
        <f t="shared" si="578"/>
        <v>4.3006716003852752E-3</v>
      </c>
      <c r="H1141" s="118">
        <f t="shared" si="591"/>
        <v>45828</v>
      </c>
      <c r="I1141" s="118">
        <f t="shared" si="579"/>
        <v>45828</v>
      </c>
      <c r="J1141" s="119">
        <f t="shared" si="586"/>
        <v>22</v>
      </c>
      <c r="K1141" s="119">
        <f t="shared" si="601"/>
        <v>4</v>
      </c>
      <c r="L1141" s="8">
        <f t="shared" si="587"/>
        <v>1.0007805599999999</v>
      </c>
      <c r="M1141" s="120">
        <f t="shared" si="602"/>
        <v>1.0056002500000001</v>
      </c>
      <c r="N1141" s="120">
        <f t="shared" si="596"/>
        <v>1.1655030060134199</v>
      </c>
      <c r="O1141" s="113">
        <f t="shared" si="598"/>
        <v>1.1664127500000001</v>
      </c>
      <c r="P1141" s="113">
        <f t="shared" si="580"/>
        <v>1302.52567303</v>
      </c>
      <c r="Q1141" s="11">
        <f t="shared" si="592"/>
        <v>0</v>
      </c>
      <c r="R1141" s="30">
        <f t="shared" si="588"/>
        <v>0</v>
      </c>
      <c r="S1141" s="8">
        <f t="shared" si="581"/>
        <v>0</v>
      </c>
      <c r="T1141" s="122">
        <f t="shared" si="589"/>
        <v>0.13059999999999999</v>
      </c>
      <c r="U1141" s="121">
        <f t="shared" si="597"/>
        <v>4</v>
      </c>
      <c r="V1141" s="121">
        <v>252</v>
      </c>
      <c r="W1141" s="120">
        <f t="shared" si="582"/>
        <v>1.001950288</v>
      </c>
      <c r="X1141" s="113">
        <f t="shared" si="595"/>
        <v>2.54030018</v>
      </c>
      <c r="Y1141" s="113">
        <f t="shared" si="583"/>
        <v>0</v>
      </c>
      <c r="Z1141" s="125" t="str">
        <f t="shared" si="593"/>
        <v>A+J=</v>
      </c>
      <c r="AA1141" s="118">
        <f t="shared" si="594"/>
        <v>45828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>
        <f t="shared" si="584"/>
        <v>45803</v>
      </c>
      <c r="B1142" s="113">
        <f t="shared" si="577"/>
        <v>1305.06597321</v>
      </c>
      <c r="C1142" s="113">
        <f t="shared" si="590"/>
        <v>1116.6936172799999</v>
      </c>
      <c r="D1142" s="114">
        <f t="shared" si="585"/>
        <v>7245.38</v>
      </c>
      <c r="E1142" s="115">
        <f t="shared" si="599"/>
        <v>7276.54</v>
      </c>
      <c r="F1142" s="116">
        <f t="shared" si="600"/>
        <v>45767</v>
      </c>
      <c r="G1142" s="117">
        <f t="shared" si="578"/>
        <v>4.3006716003852752E-3</v>
      </c>
      <c r="H1142" s="118">
        <f t="shared" si="591"/>
        <v>45828</v>
      </c>
      <c r="I1142" s="118">
        <f t="shared" si="579"/>
        <v>45828</v>
      </c>
      <c r="J1142" s="119">
        <f t="shared" si="586"/>
        <v>22</v>
      </c>
      <c r="K1142" s="119">
        <f t="shared" si="601"/>
        <v>4</v>
      </c>
      <c r="L1142" s="8">
        <f t="shared" si="587"/>
        <v>1.0007805599999999</v>
      </c>
      <c r="M1142" s="120">
        <f t="shared" si="602"/>
        <v>1.0056002500000001</v>
      </c>
      <c r="N1142" s="120">
        <f t="shared" si="596"/>
        <v>1.1655030060134199</v>
      </c>
      <c r="O1142" s="113">
        <f t="shared" si="598"/>
        <v>1.1664127500000001</v>
      </c>
      <c r="P1142" s="113">
        <f t="shared" si="580"/>
        <v>1302.52567303</v>
      </c>
      <c r="Q1142" s="11">
        <f t="shared" si="592"/>
        <v>0</v>
      </c>
      <c r="R1142" s="30">
        <f t="shared" si="588"/>
        <v>0</v>
      </c>
      <c r="S1142" s="8">
        <f t="shared" si="581"/>
        <v>0</v>
      </c>
      <c r="T1142" s="122">
        <f t="shared" si="589"/>
        <v>0.13059999999999999</v>
      </c>
      <c r="U1142" s="121">
        <f t="shared" si="597"/>
        <v>4</v>
      </c>
      <c r="V1142" s="121">
        <v>252</v>
      </c>
      <c r="W1142" s="120">
        <f t="shared" si="582"/>
        <v>1.001950288</v>
      </c>
      <c r="X1142" s="113">
        <f t="shared" si="595"/>
        <v>2.54030018</v>
      </c>
      <c r="Y1142" s="113">
        <f t="shared" si="583"/>
        <v>0</v>
      </c>
      <c r="Z1142" s="125" t="str">
        <f t="shared" si="593"/>
        <v>A+J=</v>
      </c>
      <c r="AA1142" s="118">
        <f t="shared" si="594"/>
        <v>45828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>
        <f t="shared" si="584"/>
        <v>45804</v>
      </c>
      <c r="B1143" s="113">
        <f t="shared" si="577"/>
        <v>1305.95654522</v>
      </c>
      <c r="C1143" s="113">
        <f t="shared" si="590"/>
        <v>1116.6936172799999</v>
      </c>
      <c r="D1143" s="114">
        <f t="shared" si="585"/>
        <v>7245.38</v>
      </c>
      <c r="E1143" s="115">
        <f t="shared" si="599"/>
        <v>7276.54</v>
      </c>
      <c r="F1143" s="116">
        <f t="shared" si="600"/>
        <v>45767</v>
      </c>
      <c r="G1143" s="117">
        <f t="shared" si="578"/>
        <v>4.3006716003852752E-3</v>
      </c>
      <c r="H1143" s="118">
        <f t="shared" si="591"/>
        <v>45828</v>
      </c>
      <c r="I1143" s="118">
        <f t="shared" si="579"/>
        <v>45828</v>
      </c>
      <c r="J1143" s="119">
        <f t="shared" si="586"/>
        <v>22</v>
      </c>
      <c r="K1143" s="119">
        <f t="shared" si="601"/>
        <v>5</v>
      </c>
      <c r="L1143" s="8">
        <f t="shared" si="587"/>
        <v>1.0009758</v>
      </c>
      <c r="M1143" s="120">
        <f t="shared" si="602"/>
        <v>1.0056002500000001</v>
      </c>
      <c r="N1143" s="120">
        <f t="shared" si="596"/>
        <v>1.1655030060134199</v>
      </c>
      <c r="O1143" s="113">
        <f t="shared" si="598"/>
        <v>1.1666403000000001</v>
      </c>
      <c r="P1143" s="113">
        <f t="shared" si="580"/>
        <v>1302.77977667</v>
      </c>
      <c r="Q1143" s="11">
        <f t="shared" si="592"/>
        <v>0</v>
      </c>
      <c r="R1143" s="30">
        <f t="shared" si="588"/>
        <v>0</v>
      </c>
      <c r="S1143" s="8">
        <f t="shared" si="581"/>
        <v>0</v>
      </c>
      <c r="T1143" s="122">
        <f t="shared" si="589"/>
        <v>0.13059999999999999</v>
      </c>
      <c r="U1143" s="121">
        <f t="shared" si="597"/>
        <v>5</v>
      </c>
      <c r="V1143" s="121">
        <v>252</v>
      </c>
      <c r="W1143" s="120">
        <f t="shared" si="582"/>
        <v>1.002438454</v>
      </c>
      <c r="X1143" s="113">
        <f t="shared" si="595"/>
        <v>3.1767685499999998</v>
      </c>
      <c r="Y1143" s="113">
        <f t="shared" si="583"/>
        <v>0</v>
      </c>
      <c r="Z1143" s="125" t="str">
        <f t="shared" si="593"/>
        <v>A+J=</v>
      </c>
      <c r="AA1143" s="118">
        <f t="shared" si="594"/>
        <v>45828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>
        <f t="shared" si="584"/>
        <v>45805</v>
      </c>
      <c r="B1144" s="113">
        <f t="shared" si="577"/>
        <v>1306.8477301200001</v>
      </c>
      <c r="C1144" s="113">
        <f t="shared" si="590"/>
        <v>1116.6936172799999</v>
      </c>
      <c r="D1144" s="114">
        <f t="shared" si="585"/>
        <v>7245.38</v>
      </c>
      <c r="E1144" s="115">
        <f t="shared" si="599"/>
        <v>7276.54</v>
      </c>
      <c r="F1144" s="116">
        <f t="shared" si="600"/>
        <v>45767</v>
      </c>
      <c r="G1144" s="117">
        <f t="shared" si="578"/>
        <v>4.3006716003852752E-3</v>
      </c>
      <c r="H1144" s="118">
        <f t="shared" si="591"/>
        <v>45828</v>
      </c>
      <c r="I1144" s="118">
        <f t="shared" si="579"/>
        <v>45828</v>
      </c>
      <c r="J1144" s="119">
        <f t="shared" si="586"/>
        <v>22</v>
      </c>
      <c r="K1144" s="119">
        <f t="shared" si="601"/>
        <v>6</v>
      </c>
      <c r="L1144" s="8">
        <f t="shared" si="587"/>
        <v>1.00117108</v>
      </c>
      <c r="M1144" s="120">
        <f t="shared" si="602"/>
        <v>1.0056002500000001</v>
      </c>
      <c r="N1144" s="120">
        <f t="shared" si="596"/>
        <v>1.1655030060134199</v>
      </c>
      <c r="O1144" s="113">
        <f t="shared" si="598"/>
        <v>1.1668679</v>
      </c>
      <c r="P1144" s="113">
        <f t="shared" si="580"/>
        <v>1303.03393613</v>
      </c>
      <c r="Q1144" s="11">
        <f t="shared" si="592"/>
        <v>0</v>
      </c>
      <c r="R1144" s="30">
        <f t="shared" si="588"/>
        <v>0</v>
      </c>
      <c r="S1144" s="8">
        <f t="shared" si="581"/>
        <v>0</v>
      </c>
      <c r="T1144" s="122">
        <f t="shared" si="589"/>
        <v>0.13059999999999999</v>
      </c>
      <c r="U1144" s="121">
        <f t="shared" si="597"/>
        <v>6</v>
      </c>
      <c r="V1144" s="121">
        <v>252</v>
      </c>
      <c r="W1144" s="120">
        <f t="shared" si="582"/>
        <v>1.0029268570000001</v>
      </c>
      <c r="X1144" s="113">
        <f t="shared" si="595"/>
        <v>3.8137939900000002</v>
      </c>
      <c r="Y1144" s="113">
        <f t="shared" si="583"/>
        <v>0</v>
      </c>
      <c r="Z1144" s="125" t="str">
        <f t="shared" si="593"/>
        <v>A+J=</v>
      </c>
      <c r="AA1144" s="118">
        <f t="shared" si="594"/>
        <v>45828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>
        <f t="shared" si="584"/>
        <v>45806</v>
      </c>
      <c r="B1145" s="113">
        <f t="shared" si="577"/>
        <v>1307.7395084000002</v>
      </c>
      <c r="C1145" s="113">
        <f t="shared" si="590"/>
        <v>1116.6936172799999</v>
      </c>
      <c r="D1145" s="114">
        <f t="shared" si="585"/>
        <v>7245.38</v>
      </c>
      <c r="E1145" s="115">
        <f t="shared" si="599"/>
        <v>7276.54</v>
      </c>
      <c r="F1145" s="116">
        <f t="shared" si="600"/>
        <v>45767</v>
      </c>
      <c r="G1145" s="117">
        <f t="shared" si="578"/>
        <v>4.3006716003852752E-3</v>
      </c>
      <c r="H1145" s="118">
        <f t="shared" si="591"/>
        <v>45828</v>
      </c>
      <c r="I1145" s="118">
        <f t="shared" si="579"/>
        <v>45828</v>
      </c>
      <c r="J1145" s="119">
        <f t="shared" si="586"/>
        <v>22</v>
      </c>
      <c r="K1145" s="119">
        <f t="shared" si="601"/>
        <v>7</v>
      </c>
      <c r="L1145" s="8">
        <f t="shared" si="587"/>
        <v>1.0013663900000001</v>
      </c>
      <c r="M1145" s="120">
        <f t="shared" si="602"/>
        <v>1.0056002500000001</v>
      </c>
      <c r="N1145" s="120">
        <f t="shared" si="596"/>
        <v>1.1655030060134199</v>
      </c>
      <c r="O1145" s="113">
        <f t="shared" si="598"/>
        <v>1.1670955300000001</v>
      </c>
      <c r="P1145" s="113">
        <f t="shared" si="580"/>
        <v>1303.2881291000001</v>
      </c>
      <c r="Q1145" s="11">
        <f t="shared" si="592"/>
        <v>0</v>
      </c>
      <c r="R1145" s="30">
        <f t="shared" si="588"/>
        <v>0</v>
      </c>
      <c r="S1145" s="8">
        <f t="shared" si="581"/>
        <v>0</v>
      </c>
      <c r="T1145" s="122">
        <f t="shared" si="589"/>
        <v>0.13059999999999999</v>
      </c>
      <c r="U1145" s="121">
        <f t="shared" si="597"/>
        <v>7</v>
      </c>
      <c r="V1145" s="121">
        <v>252</v>
      </c>
      <c r="W1145" s="120">
        <f t="shared" si="582"/>
        <v>1.0034154989999999</v>
      </c>
      <c r="X1145" s="113">
        <f t="shared" si="595"/>
        <v>4.4513793000000001</v>
      </c>
      <c r="Y1145" s="113">
        <f t="shared" si="583"/>
        <v>0</v>
      </c>
      <c r="Z1145" s="125" t="str">
        <f t="shared" si="593"/>
        <v>A+J=</v>
      </c>
      <c r="AA1145" s="118">
        <f t="shared" si="594"/>
        <v>45828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>
        <f t="shared" si="584"/>
        <v>45807</v>
      </c>
      <c r="B1146" s="113">
        <f t="shared" si="577"/>
        <v>1308.63190138</v>
      </c>
      <c r="C1146" s="113">
        <f t="shared" si="590"/>
        <v>1116.6936172799999</v>
      </c>
      <c r="D1146" s="114">
        <f t="shared" si="585"/>
        <v>7245.38</v>
      </c>
      <c r="E1146" s="115">
        <f t="shared" si="599"/>
        <v>7276.54</v>
      </c>
      <c r="F1146" s="116">
        <f t="shared" si="600"/>
        <v>45767</v>
      </c>
      <c r="G1146" s="117">
        <f t="shared" si="578"/>
        <v>4.3006716003852752E-3</v>
      </c>
      <c r="H1146" s="118">
        <f t="shared" si="591"/>
        <v>45828</v>
      </c>
      <c r="I1146" s="118">
        <f t="shared" si="579"/>
        <v>45828</v>
      </c>
      <c r="J1146" s="119">
        <f t="shared" si="586"/>
        <v>22</v>
      </c>
      <c r="K1146" s="119">
        <f t="shared" si="601"/>
        <v>8</v>
      </c>
      <c r="L1146" s="8">
        <f t="shared" si="587"/>
        <v>1.0015617400000001</v>
      </c>
      <c r="M1146" s="120">
        <f t="shared" si="602"/>
        <v>1.0056002500000001</v>
      </c>
      <c r="N1146" s="120">
        <f t="shared" si="596"/>
        <v>1.1655030060134199</v>
      </c>
      <c r="O1146" s="113">
        <f t="shared" si="598"/>
        <v>1.1673232099999999</v>
      </c>
      <c r="P1146" s="113">
        <f t="shared" si="580"/>
        <v>1303.5423779</v>
      </c>
      <c r="Q1146" s="11">
        <f t="shared" si="592"/>
        <v>0</v>
      </c>
      <c r="R1146" s="30">
        <f t="shared" si="588"/>
        <v>0</v>
      </c>
      <c r="S1146" s="8">
        <f t="shared" si="581"/>
        <v>0</v>
      </c>
      <c r="T1146" s="122">
        <f t="shared" si="589"/>
        <v>0.13059999999999999</v>
      </c>
      <c r="U1146" s="121">
        <f t="shared" si="597"/>
        <v>8</v>
      </c>
      <c r="V1146" s="121">
        <v>252</v>
      </c>
      <c r="W1146" s="120">
        <f t="shared" si="582"/>
        <v>1.003904379</v>
      </c>
      <c r="X1146" s="113">
        <f t="shared" si="595"/>
        <v>5.0895234800000004</v>
      </c>
      <c r="Y1146" s="113">
        <f t="shared" si="583"/>
        <v>0</v>
      </c>
      <c r="Z1146" s="125" t="str">
        <f t="shared" si="593"/>
        <v>A+J=</v>
      </c>
      <c r="AA1146" s="118">
        <f t="shared" si="594"/>
        <v>45828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>
        <f t="shared" si="584"/>
        <v>45808</v>
      </c>
      <c r="B1147" s="113">
        <f t="shared" si="577"/>
        <v>1309.5249093499999</v>
      </c>
      <c r="C1147" s="113">
        <f t="shared" si="590"/>
        <v>1116.6936172799999</v>
      </c>
      <c r="D1147" s="114">
        <f t="shared" si="585"/>
        <v>7245.38</v>
      </c>
      <c r="E1147" s="115">
        <f t="shared" si="599"/>
        <v>7276.54</v>
      </c>
      <c r="F1147" s="116">
        <f t="shared" si="600"/>
        <v>45767</v>
      </c>
      <c r="G1147" s="117">
        <f t="shared" si="578"/>
        <v>4.3006716003852752E-3</v>
      </c>
      <c r="H1147" s="118">
        <f t="shared" si="591"/>
        <v>45828</v>
      </c>
      <c r="I1147" s="118">
        <f t="shared" si="579"/>
        <v>45828</v>
      </c>
      <c r="J1147" s="119">
        <f t="shared" si="586"/>
        <v>22</v>
      </c>
      <c r="K1147" s="119">
        <f t="shared" si="601"/>
        <v>9</v>
      </c>
      <c r="L1147" s="8">
        <f t="shared" si="587"/>
        <v>1.0017571300000001</v>
      </c>
      <c r="M1147" s="120">
        <f t="shared" si="602"/>
        <v>1.0056002500000001</v>
      </c>
      <c r="N1147" s="120">
        <f t="shared" si="596"/>
        <v>1.1655030060134199</v>
      </c>
      <c r="O1147" s="113">
        <f t="shared" si="598"/>
        <v>1.1675509399999999</v>
      </c>
      <c r="P1147" s="113">
        <f t="shared" si="580"/>
        <v>1303.7966825399999</v>
      </c>
      <c r="Q1147" s="11">
        <f t="shared" si="592"/>
        <v>0</v>
      </c>
      <c r="R1147" s="30">
        <f t="shared" si="588"/>
        <v>0</v>
      </c>
      <c r="S1147" s="8">
        <f t="shared" si="581"/>
        <v>0</v>
      </c>
      <c r="T1147" s="122">
        <f t="shared" si="589"/>
        <v>0.13059999999999999</v>
      </c>
      <c r="U1147" s="121">
        <f t="shared" si="597"/>
        <v>9</v>
      </c>
      <c r="V1147" s="121">
        <v>252</v>
      </c>
      <c r="W1147" s="120">
        <f t="shared" si="582"/>
        <v>1.0043934969999999</v>
      </c>
      <c r="X1147" s="113">
        <f t="shared" si="595"/>
        <v>5.7282268099999998</v>
      </c>
      <c r="Y1147" s="113">
        <f t="shared" si="583"/>
        <v>0</v>
      </c>
      <c r="Z1147" s="125" t="str">
        <f t="shared" si="593"/>
        <v>A+J=</v>
      </c>
      <c r="AA1147" s="118">
        <f t="shared" si="594"/>
        <v>45828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>
        <f t="shared" si="584"/>
        <v>45809</v>
      </c>
      <c r="B1148" s="113">
        <f t="shared" si="577"/>
        <v>1309.5249093499999</v>
      </c>
      <c r="C1148" s="113">
        <f t="shared" si="590"/>
        <v>1116.6936172799999</v>
      </c>
      <c r="D1148" s="114">
        <f t="shared" si="585"/>
        <v>7245.38</v>
      </c>
      <c r="E1148" s="115">
        <f t="shared" si="599"/>
        <v>7276.54</v>
      </c>
      <c r="F1148" s="116">
        <f t="shared" si="600"/>
        <v>45767</v>
      </c>
      <c r="G1148" s="117">
        <f t="shared" si="578"/>
        <v>4.3006716003852752E-3</v>
      </c>
      <c r="H1148" s="118">
        <f t="shared" si="591"/>
        <v>45828</v>
      </c>
      <c r="I1148" s="118">
        <f t="shared" si="579"/>
        <v>45828</v>
      </c>
      <c r="J1148" s="119">
        <f t="shared" si="586"/>
        <v>22</v>
      </c>
      <c r="K1148" s="119">
        <f t="shared" si="601"/>
        <v>9</v>
      </c>
      <c r="L1148" s="8">
        <f t="shared" si="587"/>
        <v>1.0017571300000001</v>
      </c>
      <c r="M1148" s="120">
        <f t="shared" si="602"/>
        <v>1.0056002500000001</v>
      </c>
      <c r="N1148" s="120">
        <f t="shared" si="596"/>
        <v>1.1655030060134199</v>
      </c>
      <c r="O1148" s="113">
        <f t="shared" si="598"/>
        <v>1.1675509399999999</v>
      </c>
      <c r="P1148" s="113">
        <f t="shared" si="580"/>
        <v>1303.7966825399999</v>
      </c>
      <c r="Q1148" s="11">
        <f t="shared" si="592"/>
        <v>0</v>
      </c>
      <c r="R1148" s="30">
        <f t="shared" si="588"/>
        <v>0</v>
      </c>
      <c r="S1148" s="8">
        <f t="shared" si="581"/>
        <v>0</v>
      </c>
      <c r="T1148" s="122">
        <f t="shared" si="589"/>
        <v>0.13059999999999999</v>
      </c>
      <c r="U1148" s="121">
        <f t="shared" si="597"/>
        <v>9</v>
      </c>
      <c r="V1148" s="121">
        <v>252</v>
      </c>
      <c r="W1148" s="120">
        <f t="shared" si="582"/>
        <v>1.0043934969999999</v>
      </c>
      <c r="X1148" s="113">
        <f t="shared" si="595"/>
        <v>5.7282268099999998</v>
      </c>
      <c r="Y1148" s="113">
        <f t="shared" si="583"/>
        <v>0</v>
      </c>
      <c r="Z1148" s="125" t="str">
        <f t="shared" si="593"/>
        <v>A+J=</v>
      </c>
      <c r="AA1148" s="118">
        <f t="shared" si="594"/>
        <v>45828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>
        <f t="shared" si="584"/>
        <v>45810</v>
      </c>
      <c r="B1149" s="113">
        <f t="shared" si="577"/>
        <v>1309.5249093499999</v>
      </c>
      <c r="C1149" s="113">
        <f t="shared" si="590"/>
        <v>1116.6936172799999</v>
      </c>
      <c r="D1149" s="114">
        <f t="shared" si="585"/>
        <v>7245.38</v>
      </c>
      <c r="E1149" s="115">
        <f t="shared" si="599"/>
        <v>7276.54</v>
      </c>
      <c r="F1149" s="116">
        <f t="shared" si="600"/>
        <v>45767</v>
      </c>
      <c r="G1149" s="117">
        <f t="shared" si="578"/>
        <v>4.3006716003852752E-3</v>
      </c>
      <c r="H1149" s="118">
        <f t="shared" si="591"/>
        <v>45828</v>
      </c>
      <c r="I1149" s="118">
        <f t="shared" si="579"/>
        <v>45828</v>
      </c>
      <c r="J1149" s="119">
        <f t="shared" si="586"/>
        <v>22</v>
      </c>
      <c r="K1149" s="119">
        <f t="shared" si="601"/>
        <v>9</v>
      </c>
      <c r="L1149" s="8">
        <f t="shared" si="587"/>
        <v>1.0017571300000001</v>
      </c>
      <c r="M1149" s="120">
        <f t="shared" si="602"/>
        <v>1.0056002500000001</v>
      </c>
      <c r="N1149" s="120">
        <f t="shared" si="596"/>
        <v>1.1655030060134199</v>
      </c>
      <c r="O1149" s="113">
        <f t="shared" si="598"/>
        <v>1.1675509399999999</v>
      </c>
      <c r="P1149" s="113">
        <f t="shared" si="580"/>
        <v>1303.7966825399999</v>
      </c>
      <c r="Q1149" s="11">
        <f t="shared" si="592"/>
        <v>0</v>
      </c>
      <c r="R1149" s="30">
        <f t="shared" si="588"/>
        <v>0</v>
      </c>
      <c r="S1149" s="8">
        <f t="shared" si="581"/>
        <v>0</v>
      </c>
      <c r="T1149" s="122">
        <f t="shared" si="589"/>
        <v>0.13059999999999999</v>
      </c>
      <c r="U1149" s="121">
        <f t="shared" si="597"/>
        <v>9</v>
      </c>
      <c r="V1149" s="121">
        <v>252</v>
      </c>
      <c r="W1149" s="120">
        <f t="shared" si="582"/>
        <v>1.0043934969999999</v>
      </c>
      <c r="X1149" s="113">
        <f t="shared" si="595"/>
        <v>5.7282268099999998</v>
      </c>
      <c r="Y1149" s="113">
        <f t="shared" si="583"/>
        <v>0</v>
      </c>
      <c r="Z1149" s="125" t="str">
        <f t="shared" si="593"/>
        <v>A+J=</v>
      </c>
      <c r="AA1149" s="118">
        <f t="shared" si="594"/>
        <v>45828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>
        <f t="shared" si="584"/>
        <v>45811</v>
      </c>
      <c r="B1150" s="113">
        <f t="shared" si="577"/>
        <v>1310.41853255</v>
      </c>
      <c r="C1150" s="113">
        <f t="shared" si="590"/>
        <v>1116.6936172799999</v>
      </c>
      <c r="D1150" s="114">
        <f t="shared" si="585"/>
        <v>7245.38</v>
      </c>
      <c r="E1150" s="115">
        <f t="shared" si="599"/>
        <v>7276.54</v>
      </c>
      <c r="F1150" s="116">
        <f t="shared" si="600"/>
        <v>45767</v>
      </c>
      <c r="G1150" s="117">
        <f t="shared" si="578"/>
        <v>4.3006716003852752E-3</v>
      </c>
      <c r="H1150" s="118">
        <f t="shared" si="591"/>
        <v>45828</v>
      </c>
      <c r="I1150" s="118">
        <f t="shared" si="579"/>
        <v>45828</v>
      </c>
      <c r="J1150" s="119">
        <f t="shared" si="586"/>
        <v>22</v>
      </c>
      <c r="K1150" s="119">
        <f t="shared" si="601"/>
        <v>10</v>
      </c>
      <c r="L1150" s="8">
        <f t="shared" si="587"/>
        <v>1.0019525600000001</v>
      </c>
      <c r="M1150" s="120">
        <f t="shared" si="602"/>
        <v>1.0056002500000001</v>
      </c>
      <c r="N1150" s="120">
        <f t="shared" si="596"/>
        <v>1.1655030060134199</v>
      </c>
      <c r="O1150" s="113">
        <f t="shared" si="598"/>
        <v>1.16777872</v>
      </c>
      <c r="P1150" s="113">
        <f t="shared" si="580"/>
        <v>1304.0510430100001</v>
      </c>
      <c r="Q1150" s="11">
        <f t="shared" si="592"/>
        <v>0</v>
      </c>
      <c r="R1150" s="30">
        <f t="shared" si="588"/>
        <v>0</v>
      </c>
      <c r="S1150" s="8">
        <f t="shared" si="581"/>
        <v>0</v>
      </c>
      <c r="T1150" s="122">
        <f t="shared" si="589"/>
        <v>0.13059999999999999</v>
      </c>
      <c r="U1150" s="121">
        <f t="shared" si="597"/>
        <v>10</v>
      </c>
      <c r="V1150" s="121">
        <v>252</v>
      </c>
      <c r="W1150" s="120">
        <f t="shared" si="582"/>
        <v>1.004882853</v>
      </c>
      <c r="X1150" s="113">
        <f t="shared" si="595"/>
        <v>6.3674895400000002</v>
      </c>
      <c r="Y1150" s="113">
        <f t="shared" si="583"/>
        <v>0</v>
      </c>
      <c r="Z1150" s="125" t="str">
        <f t="shared" si="593"/>
        <v>A+J=</v>
      </c>
      <c r="AA1150" s="118">
        <f t="shared" si="594"/>
        <v>45828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>
        <f t="shared" si="584"/>
        <v>45812</v>
      </c>
      <c r="B1151" s="113">
        <f t="shared" si="577"/>
        <v>1311.31273889</v>
      </c>
      <c r="C1151" s="113">
        <f t="shared" si="590"/>
        <v>1116.6936172799999</v>
      </c>
      <c r="D1151" s="114">
        <f t="shared" si="585"/>
        <v>7245.38</v>
      </c>
      <c r="E1151" s="115">
        <f t="shared" si="599"/>
        <v>7276.54</v>
      </c>
      <c r="F1151" s="116">
        <f t="shared" si="600"/>
        <v>45767</v>
      </c>
      <c r="G1151" s="117">
        <f t="shared" si="578"/>
        <v>4.3006716003852752E-3</v>
      </c>
      <c r="H1151" s="118">
        <f t="shared" si="591"/>
        <v>45828</v>
      </c>
      <c r="I1151" s="118">
        <f t="shared" si="579"/>
        <v>45828</v>
      </c>
      <c r="J1151" s="119">
        <f t="shared" si="586"/>
        <v>22</v>
      </c>
      <c r="K1151" s="119">
        <f t="shared" si="601"/>
        <v>11</v>
      </c>
      <c r="L1151" s="8">
        <f t="shared" si="587"/>
        <v>1.0021480199999999</v>
      </c>
      <c r="M1151" s="120">
        <f t="shared" si="602"/>
        <v>1.0056002500000001</v>
      </c>
      <c r="N1151" s="120">
        <f t="shared" si="596"/>
        <v>1.1655030060134199</v>
      </c>
      <c r="O1151" s="113">
        <f t="shared" si="598"/>
        <v>1.16800652</v>
      </c>
      <c r="P1151" s="113">
        <f t="shared" si="580"/>
        <v>1304.30542582</v>
      </c>
      <c r="Q1151" s="11">
        <f t="shared" si="592"/>
        <v>0</v>
      </c>
      <c r="R1151" s="30">
        <f t="shared" si="588"/>
        <v>0</v>
      </c>
      <c r="S1151" s="8">
        <f t="shared" si="581"/>
        <v>0</v>
      </c>
      <c r="T1151" s="122">
        <f t="shared" si="589"/>
        <v>0.13059999999999999</v>
      </c>
      <c r="U1151" s="121">
        <f t="shared" si="597"/>
        <v>11</v>
      </c>
      <c r="V1151" s="121">
        <v>252</v>
      </c>
      <c r="W1151" s="120">
        <f t="shared" si="582"/>
        <v>1.0053724479999999</v>
      </c>
      <c r="X1151" s="113">
        <f t="shared" si="595"/>
        <v>7.0073130700000004</v>
      </c>
      <c r="Y1151" s="113">
        <f t="shared" si="583"/>
        <v>0</v>
      </c>
      <c r="Z1151" s="125" t="str">
        <f t="shared" si="593"/>
        <v>A+J=</v>
      </c>
      <c r="AA1151" s="118">
        <f t="shared" si="594"/>
        <v>45828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>
        <f t="shared" si="584"/>
        <v>45813</v>
      </c>
      <c r="B1152" s="113">
        <f t="shared" si="577"/>
        <v>1312.20758342</v>
      </c>
      <c r="C1152" s="113">
        <f t="shared" si="590"/>
        <v>1116.6936172799999</v>
      </c>
      <c r="D1152" s="114">
        <f t="shared" si="585"/>
        <v>7245.38</v>
      </c>
      <c r="E1152" s="115">
        <f t="shared" si="599"/>
        <v>7276.54</v>
      </c>
      <c r="F1152" s="116">
        <f t="shared" si="600"/>
        <v>45767</v>
      </c>
      <c r="G1152" s="117">
        <f t="shared" si="578"/>
        <v>4.3006716003852752E-3</v>
      </c>
      <c r="H1152" s="118">
        <f t="shared" si="591"/>
        <v>45828</v>
      </c>
      <c r="I1152" s="118">
        <f t="shared" si="579"/>
        <v>45828</v>
      </c>
      <c r="J1152" s="119">
        <f t="shared" si="586"/>
        <v>22</v>
      </c>
      <c r="K1152" s="119">
        <f t="shared" si="601"/>
        <v>12</v>
      </c>
      <c r="L1152" s="8">
        <f t="shared" si="587"/>
        <v>1.0023435300000001</v>
      </c>
      <c r="M1152" s="120">
        <f t="shared" si="602"/>
        <v>1.0056002500000001</v>
      </c>
      <c r="N1152" s="120">
        <f t="shared" si="596"/>
        <v>1.1655030060134199</v>
      </c>
      <c r="O1152" s="113">
        <f t="shared" si="598"/>
        <v>1.1682343900000001</v>
      </c>
      <c r="P1152" s="113">
        <f t="shared" si="580"/>
        <v>1304.5598867900001</v>
      </c>
      <c r="Q1152" s="11">
        <f t="shared" si="592"/>
        <v>0</v>
      </c>
      <c r="R1152" s="30">
        <f t="shared" si="588"/>
        <v>0</v>
      </c>
      <c r="S1152" s="8">
        <f t="shared" si="581"/>
        <v>0</v>
      </c>
      <c r="T1152" s="122">
        <f t="shared" si="589"/>
        <v>0.13059999999999999</v>
      </c>
      <c r="U1152" s="121">
        <f t="shared" si="597"/>
        <v>12</v>
      </c>
      <c r="V1152" s="121">
        <v>252</v>
      </c>
      <c r="W1152" s="120">
        <f t="shared" si="582"/>
        <v>1.005862281</v>
      </c>
      <c r="X1152" s="113">
        <f t="shared" si="595"/>
        <v>7.6476966300000004</v>
      </c>
      <c r="Y1152" s="113">
        <f t="shared" si="583"/>
        <v>0</v>
      </c>
      <c r="Z1152" s="125" t="str">
        <f t="shared" si="593"/>
        <v>A+J=</v>
      </c>
      <c r="AA1152" s="118">
        <f t="shared" si="594"/>
        <v>45828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>
        <f t="shared" si="584"/>
        <v>45814</v>
      </c>
      <c r="B1153" s="113">
        <f t="shared" si="577"/>
        <v>1313.1030228100001</v>
      </c>
      <c r="C1153" s="113">
        <f t="shared" si="590"/>
        <v>1116.6936172799999</v>
      </c>
      <c r="D1153" s="114">
        <f t="shared" si="585"/>
        <v>7245.38</v>
      </c>
      <c r="E1153" s="115">
        <f t="shared" si="599"/>
        <v>7276.54</v>
      </c>
      <c r="F1153" s="116">
        <f t="shared" si="600"/>
        <v>45767</v>
      </c>
      <c r="G1153" s="117">
        <f t="shared" si="578"/>
        <v>4.3006716003852752E-3</v>
      </c>
      <c r="H1153" s="118">
        <f t="shared" si="591"/>
        <v>45828</v>
      </c>
      <c r="I1153" s="118">
        <f t="shared" si="579"/>
        <v>45828</v>
      </c>
      <c r="J1153" s="119">
        <f t="shared" si="586"/>
        <v>22</v>
      </c>
      <c r="K1153" s="119">
        <f t="shared" si="601"/>
        <v>13</v>
      </c>
      <c r="L1153" s="8">
        <f t="shared" si="587"/>
        <v>1.0025390700000001</v>
      </c>
      <c r="M1153" s="120">
        <f t="shared" si="602"/>
        <v>1.0056002500000001</v>
      </c>
      <c r="N1153" s="120">
        <f t="shared" si="596"/>
        <v>1.1655030060134199</v>
      </c>
      <c r="O1153" s="113">
        <f t="shared" si="598"/>
        <v>1.1684622899999999</v>
      </c>
      <c r="P1153" s="113">
        <f t="shared" si="580"/>
        <v>1304.81438127</v>
      </c>
      <c r="Q1153" s="11">
        <f t="shared" si="592"/>
        <v>0</v>
      </c>
      <c r="R1153" s="30">
        <f t="shared" si="588"/>
        <v>0</v>
      </c>
      <c r="S1153" s="8">
        <f t="shared" si="581"/>
        <v>0</v>
      </c>
      <c r="T1153" s="122">
        <f t="shared" si="589"/>
        <v>0.13059999999999999</v>
      </c>
      <c r="U1153" s="121">
        <f t="shared" si="597"/>
        <v>13</v>
      </c>
      <c r="V1153" s="121">
        <v>252</v>
      </c>
      <c r="W1153" s="120">
        <f t="shared" si="582"/>
        <v>1.006352353</v>
      </c>
      <c r="X1153" s="113">
        <f t="shared" si="595"/>
        <v>8.2886415400000004</v>
      </c>
      <c r="Y1153" s="113">
        <f t="shared" si="583"/>
        <v>0</v>
      </c>
      <c r="Z1153" s="125" t="str">
        <f t="shared" si="593"/>
        <v>A+J=</v>
      </c>
      <c r="AA1153" s="118">
        <f t="shared" si="594"/>
        <v>45828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>
        <f t="shared" si="584"/>
        <v>45815</v>
      </c>
      <c r="B1154" s="113">
        <f t="shared" si="577"/>
        <v>1313.99907977</v>
      </c>
      <c r="C1154" s="113">
        <f t="shared" si="590"/>
        <v>1116.6936172799999</v>
      </c>
      <c r="D1154" s="114">
        <f t="shared" si="585"/>
        <v>7245.38</v>
      </c>
      <c r="E1154" s="115">
        <f t="shared" si="599"/>
        <v>7276.54</v>
      </c>
      <c r="F1154" s="116">
        <f t="shared" si="600"/>
        <v>45767</v>
      </c>
      <c r="G1154" s="117">
        <f t="shared" si="578"/>
        <v>4.3006716003852752E-3</v>
      </c>
      <c r="H1154" s="118">
        <f t="shared" si="591"/>
        <v>45828</v>
      </c>
      <c r="I1154" s="118">
        <f t="shared" si="579"/>
        <v>45828</v>
      </c>
      <c r="J1154" s="119">
        <f t="shared" si="586"/>
        <v>22</v>
      </c>
      <c r="K1154" s="119">
        <f t="shared" si="601"/>
        <v>14</v>
      </c>
      <c r="L1154" s="8">
        <f t="shared" si="587"/>
        <v>1.0027346500000001</v>
      </c>
      <c r="M1154" s="120">
        <f t="shared" si="602"/>
        <v>1.0056002500000001</v>
      </c>
      <c r="N1154" s="120">
        <f t="shared" si="596"/>
        <v>1.1655030060134199</v>
      </c>
      <c r="O1154" s="113">
        <f t="shared" si="598"/>
        <v>1.1686902400000001</v>
      </c>
      <c r="P1154" s="113">
        <f t="shared" si="580"/>
        <v>1305.06893158</v>
      </c>
      <c r="Q1154" s="11">
        <f t="shared" si="592"/>
        <v>0</v>
      </c>
      <c r="R1154" s="30">
        <f t="shared" si="588"/>
        <v>0</v>
      </c>
      <c r="S1154" s="8">
        <f t="shared" si="581"/>
        <v>0</v>
      </c>
      <c r="T1154" s="122">
        <f t="shared" si="589"/>
        <v>0.13059999999999999</v>
      </c>
      <c r="U1154" s="121">
        <f t="shared" si="597"/>
        <v>14</v>
      </c>
      <c r="V1154" s="121">
        <v>252</v>
      </c>
      <c r="W1154" s="120">
        <f t="shared" si="582"/>
        <v>1.0068426640000001</v>
      </c>
      <c r="X1154" s="113">
        <f t="shared" si="595"/>
        <v>8.9301481900000006</v>
      </c>
      <c r="Y1154" s="113">
        <f t="shared" si="583"/>
        <v>0</v>
      </c>
      <c r="Z1154" s="125" t="str">
        <f t="shared" si="593"/>
        <v>A+J=</v>
      </c>
      <c r="AA1154" s="118">
        <f t="shared" si="594"/>
        <v>45828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>
        <f t="shared" si="584"/>
        <v>45816</v>
      </c>
      <c r="B1155" s="113">
        <f t="shared" si="577"/>
        <v>1313.99907977</v>
      </c>
      <c r="C1155" s="113">
        <f t="shared" si="590"/>
        <v>1116.6936172799999</v>
      </c>
      <c r="D1155" s="114">
        <f t="shared" si="585"/>
        <v>7245.38</v>
      </c>
      <c r="E1155" s="115">
        <f t="shared" si="599"/>
        <v>7276.54</v>
      </c>
      <c r="F1155" s="116">
        <f t="shared" si="600"/>
        <v>45767</v>
      </c>
      <c r="G1155" s="117">
        <f t="shared" si="578"/>
        <v>4.3006716003852752E-3</v>
      </c>
      <c r="H1155" s="118">
        <f t="shared" si="591"/>
        <v>45828</v>
      </c>
      <c r="I1155" s="118">
        <f t="shared" si="579"/>
        <v>45828</v>
      </c>
      <c r="J1155" s="119">
        <f t="shared" si="586"/>
        <v>22</v>
      </c>
      <c r="K1155" s="119">
        <f t="shared" si="601"/>
        <v>14</v>
      </c>
      <c r="L1155" s="8">
        <f t="shared" si="587"/>
        <v>1.0027346500000001</v>
      </c>
      <c r="M1155" s="120">
        <f t="shared" si="602"/>
        <v>1.0056002500000001</v>
      </c>
      <c r="N1155" s="120">
        <f t="shared" si="596"/>
        <v>1.1655030060134199</v>
      </c>
      <c r="O1155" s="113">
        <f t="shared" si="598"/>
        <v>1.1686902400000001</v>
      </c>
      <c r="P1155" s="113">
        <f t="shared" si="580"/>
        <v>1305.06893158</v>
      </c>
      <c r="Q1155" s="11">
        <f t="shared" si="592"/>
        <v>0</v>
      </c>
      <c r="R1155" s="30">
        <f t="shared" si="588"/>
        <v>0</v>
      </c>
      <c r="S1155" s="8">
        <f t="shared" si="581"/>
        <v>0</v>
      </c>
      <c r="T1155" s="122">
        <f t="shared" si="589"/>
        <v>0.13059999999999999</v>
      </c>
      <c r="U1155" s="121">
        <f t="shared" si="597"/>
        <v>14</v>
      </c>
      <c r="V1155" s="121">
        <v>252</v>
      </c>
      <c r="W1155" s="120">
        <f t="shared" si="582"/>
        <v>1.0068426640000001</v>
      </c>
      <c r="X1155" s="113">
        <f t="shared" si="595"/>
        <v>8.9301481900000006</v>
      </c>
      <c r="Y1155" s="113">
        <f t="shared" si="583"/>
        <v>0</v>
      </c>
      <c r="Z1155" s="125" t="str">
        <f t="shared" si="593"/>
        <v>A+J=</v>
      </c>
      <c r="AA1155" s="118">
        <f t="shared" si="594"/>
        <v>45828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>
        <f t="shared" si="584"/>
        <v>45817</v>
      </c>
      <c r="B1156" s="113">
        <f t="shared" si="577"/>
        <v>1313.99907977</v>
      </c>
      <c r="C1156" s="113">
        <f t="shared" si="590"/>
        <v>1116.6936172799999</v>
      </c>
      <c r="D1156" s="114">
        <f t="shared" si="585"/>
        <v>7245.38</v>
      </c>
      <c r="E1156" s="115">
        <f t="shared" si="599"/>
        <v>7276.54</v>
      </c>
      <c r="F1156" s="116">
        <f t="shared" si="600"/>
        <v>45767</v>
      </c>
      <c r="G1156" s="117">
        <f t="shared" si="578"/>
        <v>4.3006716003852752E-3</v>
      </c>
      <c r="H1156" s="118">
        <f t="shared" si="591"/>
        <v>45828</v>
      </c>
      <c r="I1156" s="118">
        <f t="shared" si="579"/>
        <v>45828</v>
      </c>
      <c r="J1156" s="119">
        <f t="shared" si="586"/>
        <v>22</v>
      </c>
      <c r="K1156" s="119">
        <f t="shared" si="601"/>
        <v>14</v>
      </c>
      <c r="L1156" s="8">
        <f t="shared" si="587"/>
        <v>1.0027346500000001</v>
      </c>
      <c r="M1156" s="120">
        <f t="shared" si="602"/>
        <v>1.0056002500000001</v>
      </c>
      <c r="N1156" s="120">
        <f t="shared" si="596"/>
        <v>1.1655030060134199</v>
      </c>
      <c r="O1156" s="113">
        <f t="shared" si="598"/>
        <v>1.1686902400000001</v>
      </c>
      <c r="P1156" s="113">
        <f t="shared" si="580"/>
        <v>1305.06893158</v>
      </c>
      <c r="Q1156" s="11">
        <f t="shared" si="592"/>
        <v>0</v>
      </c>
      <c r="R1156" s="30">
        <f t="shared" si="588"/>
        <v>0</v>
      </c>
      <c r="S1156" s="8">
        <f t="shared" si="581"/>
        <v>0</v>
      </c>
      <c r="T1156" s="122">
        <f t="shared" si="589"/>
        <v>0.13059999999999999</v>
      </c>
      <c r="U1156" s="121">
        <f t="shared" si="597"/>
        <v>14</v>
      </c>
      <c r="V1156" s="121">
        <v>252</v>
      </c>
      <c r="W1156" s="120">
        <f t="shared" si="582"/>
        <v>1.0068426640000001</v>
      </c>
      <c r="X1156" s="113">
        <f t="shared" si="595"/>
        <v>8.9301481900000006</v>
      </c>
      <c r="Y1156" s="113">
        <f t="shared" si="583"/>
        <v>0</v>
      </c>
      <c r="Z1156" s="125" t="str">
        <f t="shared" si="593"/>
        <v>A+J=</v>
      </c>
      <c r="AA1156" s="118">
        <f t="shared" si="594"/>
        <v>45828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>
        <f t="shared" si="584"/>
        <v>45818</v>
      </c>
      <c r="B1157" s="113">
        <f t="shared" si="577"/>
        <v>1314.89575326</v>
      </c>
      <c r="C1157" s="113">
        <f t="shared" si="590"/>
        <v>1116.6936172799999</v>
      </c>
      <c r="D1157" s="114">
        <f t="shared" si="585"/>
        <v>7245.38</v>
      </c>
      <c r="E1157" s="115">
        <f t="shared" si="599"/>
        <v>7276.54</v>
      </c>
      <c r="F1157" s="116">
        <f t="shared" si="600"/>
        <v>45767</v>
      </c>
      <c r="G1157" s="117">
        <f t="shared" si="578"/>
        <v>4.3006716003852752E-3</v>
      </c>
      <c r="H1157" s="118">
        <f t="shared" si="591"/>
        <v>45828</v>
      </c>
      <c r="I1157" s="118">
        <f t="shared" si="579"/>
        <v>45828</v>
      </c>
      <c r="J1157" s="119">
        <f t="shared" si="586"/>
        <v>22</v>
      </c>
      <c r="K1157" s="119">
        <f t="shared" si="601"/>
        <v>15</v>
      </c>
      <c r="L1157" s="8">
        <f t="shared" si="587"/>
        <v>1.00293027</v>
      </c>
      <c r="M1157" s="120">
        <f t="shared" si="602"/>
        <v>1.0056002500000001</v>
      </c>
      <c r="N1157" s="120">
        <f t="shared" si="596"/>
        <v>1.1655030060134199</v>
      </c>
      <c r="O1157" s="113">
        <f t="shared" si="598"/>
        <v>1.16891824</v>
      </c>
      <c r="P1157" s="113">
        <f t="shared" si="580"/>
        <v>1305.32353773</v>
      </c>
      <c r="Q1157" s="11">
        <f t="shared" si="592"/>
        <v>0</v>
      </c>
      <c r="R1157" s="30">
        <f t="shared" si="588"/>
        <v>0</v>
      </c>
      <c r="S1157" s="8">
        <f t="shared" si="581"/>
        <v>0</v>
      </c>
      <c r="T1157" s="122">
        <f t="shared" si="589"/>
        <v>0.13059999999999999</v>
      </c>
      <c r="U1157" s="121">
        <f t="shared" si="597"/>
        <v>15</v>
      </c>
      <c r="V1157" s="121">
        <v>252</v>
      </c>
      <c r="W1157" s="120">
        <f t="shared" si="582"/>
        <v>1.0073332129999999</v>
      </c>
      <c r="X1157" s="113">
        <f t="shared" si="595"/>
        <v>9.5722155299999994</v>
      </c>
      <c r="Y1157" s="113">
        <f t="shared" si="583"/>
        <v>0</v>
      </c>
      <c r="Z1157" s="125" t="str">
        <f t="shared" si="593"/>
        <v>A+J=</v>
      </c>
      <c r="AA1157" s="118">
        <f t="shared" si="594"/>
        <v>45828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>
        <f t="shared" si="584"/>
        <v>45819</v>
      </c>
      <c r="B1158" s="113">
        <f t="shared" si="577"/>
        <v>1315.7930348899999</v>
      </c>
      <c r="C1158" s="113">
        <f t="shared" si="590"/>
        <v>1116.6936172799999</v>
      </c>
      <c r="D1158" s="114">
        <f t="shared" si="585"/>
        <v>7245.38</v>
      </c>
      <c r="E1158" s="115">
        <f t="shared" si="599"/>
        <v>7276.54</v>
      </c>
      <c r="F1158" s="116">
        <f t="shared" si="600"/>
        <v>45767</v>
      </c>
      <c r="G1158" s="117">
        <f t="shared" si="578"/>
        <v>4.3006716003852752E-3</v>
      </c>
      <c r="H1158" s="118">
        <f t="shared" si="591"/>
        <v>45828</v>
      </c>
      <c r="I1158" s="118">
        <f t="shared" si="579"/>
        <v>45828</v>
      </c>
      <c r="J1158" s="119">
        <f t="shared" si="586"/>
        <v>22</v>
      </c>
      <c r="K1158" s="119">
        <f t="shared" si="601"/>
        <v>16</v>
      </c>
      <c r="L1158" s="8">
        <f t="shared" si="587"/>
        <v>1.0031259299999999</v>
      </c>
      <c r="M1158" s="120">
        <f t="shared" si="602"/>
        <v>1.0056002500000001</v>
      </c>
      <c r="N1158" s="120">
        <f t="shared" si="596"/>
        <v>1.1655030060134199</v>
      </c>
      <c r="O1158" s="113">
        <f t="shared" si="598"/>
        <v>1.1691462800000001</v>
      </c>
      <c r="P1158" s="113">
        <f t="shared" si="580"/>
        <v>1305.5781885399999</v>
      </c>
      <c r="Q1158" s="11">
        <f t="shared" si="592"/>
        <v>0</v>
      </c>
      <c r="R1158" s="30">
        <f t="shared" si="588"/>
        <v>0</v>
      </c>
      <c r="S1158" s="8">
        <f t="shared" si="581"/>
        <v>0</v>
      </c>
      <c r="T1158" s="122">
        <f t="shared" si="589"/>
        <v>0.13059999999999999</v>
      </c>
      <c r="U1158" s="121">
        <f t="shared" si="597"/>
        <v>16</v>
      </c>
      <c r="V1158" s="121">
        <v>252</v>
      </c>
      <c r="W1158" s="120">
        <f t="shared" si="582"/>
        <v>1.007824002</v>
      </c>
      <c r="X1158" s="113">
        <f t="shared" si="595"/>
        <v>10.21484635</v>
      </c>
      <c r="Y1158" s="113">
        <f t="shared" si="583"/>
        <v>0</v>
      </c>
      <c r="Z1158" s="125" t="str">
        <f t="shared" si="593"/>
        <v>A+J=</v>
      </c>
      <c r="AA1158" s="118">
        <f t="shared" si="594"/>
        <v>45828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>
        <f t="shared" si="584"/>
        <v>45820</v>
      </c>
      <c r="B1159" s="113">
        <f t="shared" si="577"/>
        <v>1316.6909236199999</v>
      </c>
      <c r="C1159" s="113">
        <f t="shared" si="590"/>
        <v>1116.6936172799999</v>
      </c>
      <c r="D1159" s="114">
        <f t="shared" si="585"/>
        <v>7245.38</v>
      </c>
      <c r="E1159" s="115">
        <f t="shared" si="599"/>
        <v>7276.54</v>
      </c>
      <c r="F1159" s="116">
        <f t="shared" si="600"/>
        <v>45767</v>
      </c>
      <c r="G1159" s="117">
        <f t="shared" si="578"/>
        <v>4.3006716003852752E-3</v>
      </c>
      <c r="H1159" s="118">
        <f t="shared" si="591"/>
        <v>45828</v>
      </c>
      <c r="I1159" s="118">
        <f t="shared" si="579"/>
        <v>45828</v>
      </c>
      <c r="J1159" s="119">
        <f t="shared" si="586"/>
        <v>22</v>
      </c>
      <c r="K1159" s="119">
        <f t="shared" si="601"/>
        <v>17</v>
      </c>
      <c r="L1159" s="8">
        <f t="shared" si="587"/>
        <v>1.0033216199999999</v>
      </c>
      <c r="M1159" s="120">
        <f t="shared" si="602"/>
        <v>1.0056002500000001</v>
      </c>
      <c r="N1159" s="120">
        <f t="shared" si="596"/>
        <v>1.1655030060134199</v>
      </c>
      <c r="O1159" s="113">
        <f t="shared" si="598"/>
        <v>1.1693743599999999</v>
      </c>
      <c r="P1159" s="113">
        <f t="shared" si="580"/>
        <v>1305.8328840199999</v>
      </c>
      <c r="Q1159" s="11">
        <f t="shared" si="592"/>
        <v>0</v>
      </c>
      <c r="R1159" s="30">
        <f t="shared" si="588"/>
        <v>0</v>
      </c>
      <c r="S1159" s="8">
        <f t="shared" si="581"/>
        <v>0</v>
      </c>
      <c r="T1159" s="122">
        <f t="shared" si="589"/>
        <v>0.13059999999999999</v>
      </c>
      <c r="U1159" s="121">
        <f t="shared" si="597"/>
        <v>17</v>
      </c>
      <c r="V1159" s="121">
        <v>252</v>
      </c>
      <c r="W1159" s="120">
        <f t="shared" si="582"/>
        <v>1.0083150299999999</v>
      </c>
      <c r="X1159" s="113">
        <f t="shared" si="595"/>
        <v>10.8580396</v>
      </c>
      <c r="Y1159" s="113">
        <f t="shared" si="583"/>
        <v>0</v>
      </c>
      <c r="Z1159" s="125" t="str">
        <f t="shared" si="593"/>
        <v>A+J=</v>
      </c>
      <c r="AA1159" s="118">
        <f t="shared" si="594"/>
        <v>45828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>
        <f t="shared" si="584"/>
        <v>45821</v>
      </c>
      <c r="B1160" s="113">
        <f t="shared" si="577"/>
        <v>1317.5894196900001</v>
      </c>
      <c r="C1160" s="113">
        <f t="shared" si="590"/>
        <v>1116.6936172799999</v>
      </c>
      <c r="D1160" s="114">
        <f t="shared" si="585"/>
        <v>7245.38</v>
      </c>
      <c r="E1160" s="115">
        <f t="shared" si="599"/>
        <v>7276.54</v>
      </c>
      <c r="F1160" s="116">
        <f t="shared" si="600"/>
        <v>45767</v>
      </c>
      <c r="G1160" s="117">
        <f t="shared" si="578"/>
        <v>4.3006716003852752E-3</v>
      </c>
      <c r="H1160" s="118">
        <f t="shared" si="591"/>
        <v>45828</v>
      </c>
      <c r="I1160" s="118">
        <f t="shared" si="579"/>
        <v>45828</v>
      </c>
      <c r="J1160" s="119">
        <f t="shared" si="586"/>
        <v>22</v>
      </c>
      <c r="K1160" s="119">
        <f t="shared" si="601"/>
        <v>18</v>
      </c>
      <c r="L1160" s="8">
        <f t="shared" si="587"/>
        <v>1.0035173500000001</v>
      </c>
      <c r="M1160" s="120">
        <f t="shared" si="602"/>
        <v>1.0056002500000001</v>
      </c>
      <c r="N1160" s="120">
        <f t="shared" si="596"/>
        <v>1.1655030060134199</v>
      </c>
      <c r="O1160" s="113">
        <f t="shared" si="598"/>
        <v>1.16960248</v>
      </c>
      <c r="P1160" s="113">
        <f t="shared" si="580"/>
        <v>1306.08762417</v>
      </c>
      <c r="Q1160" s="11">
        <f t="shared" si="592"/>
        <v>0</v>
      </c>
      <c r="R1160" s="30">
        <f t="shared" si="588"/>
        <v>0</v>
      </c>
      <c r="S1160" s="8">
        <f t="shared" si="581"/>
        <v>0</v>
      </c>
      <c r="T1160" s="122">
        <f t="shared" si="589"/>
        <v>0.13059999999999999</v>
      </c>
      <c r="U1160" s="121">
        <f t="shared" si="597"/>
        <v>18</v>
      </c>
      <c r="V1160" s="121">
        <v>252</v>
      </c>
      <c r="W1160" s="120">
        <f t="shared" si="582"/>
        <v>1.008806297</v>
      </c>
      <c r="X1160" s="113">
        <f t="shared" si="595"/>
        <v>11.50179552</v>
      </c>
      <c r="Y1160" s="113">
        <f t="shared" si="583"/>
        <v>0</v>
      </c>
      <c r="Z1160" s="125" t="str">
        <f t="shared" si="593"/>
        <v>A+J=</v>
      </c>
      <c r="AA1160" s="118">
        <f t="shared" si="594"/>
        <v>45828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>
        <f t="shared" si="584"/>
        <v>45822</v>
      </c>
      <c r="B1161" s="113">
        <f t="shared" si="577"/>
        <v>1318.4885346199999</v>
      </c>
      <c r="C1161" s="113">
        <f t="shared" si="590"/>
        <v>1116.6936172799999</v>
      </c>
      <c r="D1161" s="114">
        <f t="shared" si="585"/>
        <v>7245.38</v>
      </c>
      <c r="E1161" s="115">
        <f t="shared" si="599"/>
        <v>7276.54</v>
      </c>
      <c r="F1161" s="116">
        <f t="shared" si="600"/>
        <v>45767</v>
      </c>
      <c r="G1161" s="117">
        <f t="shared" si="578"/>
        <v>4.3006716003852752E-3</v>
      </c>
      <c r="H1161" s="118">
        <f t="shared" si="591"/>
        <v>45828</v>
      </c>
      <c r="I1161" s="118">
        <f t="shared" si="579"/>
        <v>45828</v>
      </c>
      <c r="J1161" s="119">
        <f t="shared" si="586"/>
        <v>22</v>
      </c>
      <c r="K1161" s="119">
        <f t="shared" si="601"/>
        <v>19</v>
      </c>
      <c r="L1161" s="8">
        <f t="shared" si="587"/>
        <v>1.00371312</v>
      </c>
      <c r="M1161" s="120">
        <f t="shared" si="602"/>
        <v>1.0056002500000001</v>
      </c>
      <c r="N1161" s="120">
        <f t="shared" si="596"/>
        <v>1.1655030060134199</v>
      </c>
      <c r="O1161" s="113">
        <f t="shared" si="598"/>
        <v>1.16983065</v>
      </c>
      <c r="P1161" s="113">
        <f t="shared" si="580"/>
        <v>1306.34242015</v>
      </c>
      <c r="Q1161" s="11">
        <f t="shared" si="592"/>
        <v>0</v>
      </c>
      <c r="R1161" s="30">
        <f t="shared" si="588"/>
        <v>0</v>
      </c>
      <c r="S1161" s="8">
        <f t="shared" si="581"/>
        <v>0</v>
      </c>
      <c r="T1161" s="122">
        <f t="shared" si="589"/>
        <v>0.13059999999999999</v>
      </c>
      <c r="U1161" s="121">
        <f t="shared" si="597"/>
        <v>19</v>
      </c>
      <c r="V1161" s="121">
        <v>252</v>
      </c>
      <c r="W1161" s="120">
        <f t="shared" si="582"/>
        <v>1.0092978029999999</v>
      </c>
      <c r="X1161" s="113">
        <f t="shared" si="595"/>
        <v>12.146114470000001</v>
      </c>
      <c r="Y1161" s="113">
        <f t="shared" si="583"/>
        <v>0</v>
      </c>
      <c r="Z1161" s="125" t="str">
        <f t="shared" si="593"/>
        <v>A+J=</v>
      </c>
      <c r="AA1161" s="118">
        <f t="shared" si="594"/>
        <v>45828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>
        <f t="shared" si="584"/>
        <v>45823</v>
      </c>
      <c r="B1162" s="113">
        <f t="shared" ref="B1162:B1225" si="603">(P1162+X1162)</f>
        <v>1318.4885346199999</v>
      </c>
      <c r="C1162" s="113">
        <f t="shared" si="590"/>
        <v>1116.6936172799999</v>
      </c>
      <c r="D1162" s="114">
        <f t="shared" si="585"/>
        <v>7245.38</v>
      </c>
      <c r="E1162" s="115">
        <f t="shared" si="599"/>
        <v>7276.54</v>
      </c>
      <c r="F1162" s="116">
        <f t="shared" si="600"/>
        <v>45767</v>
      </c>
      <c r="G1162" s="117">
        <f t="shared" ref="G1162:G1225" si="604">(E1162/D1162)-1</f>
        <v>4.3006716003852752E-3</v>
      </c>
      <c r="H1162" s="118">
        <f t="shared" si="591"/>
        <v>45828</v>
      </c>
      <c r="I1162" s="118">
        <f t="shared" ref="I1162:I1225" si="605">IF(A1162&gt;I1161,H1162,I1161)</f>
        <v>45828</v>
      </c>
      <c r="J1162" s="119">
        <f t="shared" si="586"/>
        <v>22</v>
      </c>
      <c r="K1162" s="119">
        <f t="shared" si="601"/>
        <v>19</v>
      </c>
      <c r="L1162" s="8">
        <f t="shared" si="587"/>
        <v>1.00371312</v>
      </c>
      <c r="M1162" s="120">
        <f t="shared" si="602"/>
        <v>1.0056002500000001</v>
      </c>
      <c r="N1162" s="120">
        <f t="shared" si="596"/>
        <v>1.1655030060134199</v>
      </c>
      <c r="O1162" s="113">
        <f t="shared" si="598"/>
        <v>1.16983065</v>
      </c>
      <c r="P1162" s="113">
        <f t="shared" ref="P1162:P1225" si="606">TRUNC(C1162*O1162,8)</f>
        <v>1306.34242015</v>
      </c>
      <c r="Q1162" s="11">
        <f t="shared" si="592"/>
        <v>0</v>
      </c>
      <c r="R1162" s="30">
        <f t="shared" si="588"/>
        <v>0</v>
      </c>
      <c r="S1162" s="8">
        <f t="shared" ref="S1162:S1225" si="607">IF(R1162&gt;0,TRUNC(R1162*P1162,8),0)</f>
        <v>0</v>
      </c>
      <c r="T1162" s="122">
        <f t="shared" si="589"/>
        <v>0.13059999999999999</v>
      </c>
      <c r="U1162" s="121">
        <f t="shared" si="597"/>
        <v>19</v>
      </c>
      <c r="V1162" s="121">
        <v>252</v>
      </c>
      <c r="W1162" s="120">
        <f t="shared" ref="W1162:W1225" si="608">ROUND((1+T1162)^TRUNC((U1162/V1162),9),9)</f>
        <v>1.0092978029999999</v>
      </c>
      <c r="X1162" s="113">
        <f t="shared" si="595"/>
        <v>12.146114470000001</v>
      </c>
      <c r="Y1162" s="113">
        <f t="shared" ref="Y1162:Y1225" si="609">IF(Q1162&gt;0,S1162+X1162,0)</f>
        <v>0</v>
      </c>
      <c r="Z1162" s="125" t="str">
        <f t="shared" si="593"/>
        <v>A+J=</v>
      </c>
      <c r="AA1162" s="118">
        <f t="shared" si="594"/>
        <v>45828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>
        <f t="shared" ref="A1163:A1226" si="610">(A1162+1)</f>
        <v>45824</v>
      </c>
      <c r="B1163" s="113">
        <f t="shared" si="603"/>
        <v>1318.4885346199999</v>
      </c>
      <c r="C1163" s="113">
        <f t="shared" si="590"/>
        <v>1116.6936172799999</v>
      </c>
      <c r="D1163" s="114">
        <f t="shared" ref="D1163:D1226" si="611">IF(E1163=E1162,D1162,E1162)</f>
        <v>7245.38</v>
      </c>
      <c r="E1163" s="115">
        <f t="shared" si="599"/>
        <v>7276.54</v>
      </c>
      <c r="F1163" s="116">
        <f t="shared" si="600"/>
        <v>45767</v>
      </c>
      <c r="G1163" s="117">
        <f t="shared" si="604"/>
        <v>4.3006716003852752E-3</v>
      </c>
      <c r="H1163" s="118">
        <f t="shared" si="591"/>
        <v>45828</v>
      </c>
      <c r="I1163" s="118">
        <f t="shared" si="605"/>
        <v>45828</v>
      </c>
      <c r="J1163" s="119">
        <f t="shared" ref="J1163:J1226" si="612">IF(I1163=I1162,J1162,NETWORKDAYS(I1162,I1163,$AD$176:$AD$502)-1)</f>
        <v>22</v>
      </c>
      <c r="K1163" s="119">
        <f t="shared" si="601"/>
        <v>19</v>
      </c>
      <c r="L1163" s="8">
        <f t="shared" ref="L1163:L1226" si="613">IF(E1163&lt;D1163,1,TRUNC((E1163/D1163)^TRUNC((K1163/J1163),9),8))</f>
        <v>1.00371312</v>
      </c>
      <c r="M1163" s="120">
        <f t="shared" si="602"/>
        <v>1.0056002500000001</v>
      </c>
      <c r="N1163" s="120">
        <f t="shared" si="596"/>
        <v>1.1655030060134199</v>
      </c>
      <c r="O1163" s="113">
        <f t="shared" si="598"/>
        <v>1.16983065</v>
      </c>
      <c r="P1163" s="113">
        <f t="shared" si="606"/>
        <v>1306.34242015</v>
      </c>
      <c r="Q1163" s="11">
        <f t="shared" si="592"/>
        <v>0</v>
      </c>
      <c r="R1163" s="30">
        <f t="shared" ref="R1163:R1226" si="614">IF(Q1163&gt;0,VLOOKUP($A1163,$AD$10:$AI$170,6),0)</f>
        <v>0</v>
      </c>
      <c r="S1163" s="8">
        <f t="shared" si="607"/>
        <v>0</v>
      </c>
      <c r="T1163" s="122">
        <f t="shared" ref="T1163:T1226" si="615">(T1162)</f>
        <v>0.13059999999999999</v>
      </c>
      <c r="U1163" s="121">
        <f t="shared" si="597"/>
        <v>19</v>
      </c>
      <c r="V1163" s="121">
        <v>252</v>
      </c>
      <c r="W1163" s="120">
        <f t="shared" si="608"/>
        <v>1.0092978029999999</v>
      </c>
      <c r="X1163" s="113">
        <f t="shared" si="595"/>
        <v>12.146114470000001</v>
      </c>
      <c r="Y1163" s="113">
        <f t="shared" si="609"/>
        <v>0</v>
      </c>
      <c r="Z1163" s="125" t="str">
        <f t="shared" si="593"/>
        <v>A+J=</v>
      </c>
      <c r="AA1163" s="118">
        <f t="shared" si="594"/>
        <v>45828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>
        <f t="shared" si="610"/>
        <v>45825</v>
      </c>
      <c r="B1164" s="113">
        <f t="shared" si="603"/>
        <v>1319.3882699800001</v>
      </c>
      <c r="C1164" s="113">
        <f t="shared" ref="C1164:C1227" si="616">TRUNC(IF(Q1163&gt;0,VLOOKUP(A1163,$AD$12:$AE$170,2),C1163),8)</f>
        <v>1116.6936172799999</v>
      </c>
      <c r="D1164" s="114">
        <f t="shared" si="611"/>
        <v>7245.38</v>
      </c>
      <c r="E1164" s="115">
        <f t="shared" si="599"/>
        <v>7276.54</v>
      </c>
      <c r="F1164" s="116">
        <f t="shared" si="600"/>
        <v>45767</v>
      </c>
      <c r="G1164" s="117">
        <f t="shared" si="604"/>
        <v>4.3006716003852752E-3</v>
      </c>
      <c r="H1164" s="118">
        <f t="shared" ref="H1164:H1227" si="617">IF(DAY(A1164)=H$9,VLOOKUP(A1164,AH$118:AN$450,4),H1163)</f>
        <v>45828</v>
      </c>
      <c r="I1164" s="118">
        <f t="shared" si="605"/>
        <v>45828</v>
      </c>
      <c r="J1164" s="119">
        <f t="shared" si="612"/>
        <v>22</v>
      </c>
      <c r="K1164" s="119">
        <f t="shared" si="601"/>
        <v>20</v>
      </c>
      <c r="L1164" s="8">
        <f t="shared" si="613"/>
        <v>1.0039089299999999</v>
      </c>
      <c r="M1164" s="120">
        <f t="shared" si="602"/>
        <v>1.0056002500000001</v>
      </c>
      <c r="N1164" s="120">
        <f t="shared" si="596"/>
        <v>1.1655030060134199</v>
      </c>
      <c r="O1164" s="113">
        <f t="shared" si="598"/>
        <v>1.1700588700000001</v>
      </c>
      <c r="P1164" s="113">
        <f t="shared" si="606"/>
        <v>1306.5972719700001</v>
      </c>
      <c r="Q1164" s="11">
        <f t="shared" ref="Q1164:Q1227" si="618">IF(VLOOKUP(A1164,AD$10:AK$170,8)=VLOOKUP(A1163,AD$10:AK$170,8),0,VLOOKUP(A1164,AD$10:AK$170,8))</f>
        <v>0</v>
      </c>
      <c r="R1164" s="30">
        <f t="shared" si="614"/>
        <v>0</v>
      </c>
      <c r="S1164" s="8">
        <f t="shared" si="607"/>
        <v>0</v>
      </c>
      <c r="T1164" s="122">
        <f t="shared" si="615"/>
        <v>0.13059999999999999</v>
      </c>
      <c r="U1164" s="121">
        <f t="shared" si="597"/>
        <v>20</v>
      </c>
      <c r="V1164" s="121">
        <v>252</v>
      </c>
      <c r="W1164" s="120">
        <f t="shared" si="608"/>
        <v>1.009789549</v>
      </c>
      <c r="X1164" s="113">
        <f t="shared" si="595"/>
        <v>12.790998009999999</v>
      </c>
      <c r="Y1164" s="113">
        <f t="shared" si="609"/>
        <v>0</v>
      </c>
      <c r="Z1164" s="125" t="str">
        <f t="shared" ref="Z1164:Z1227" si="619">IF($Q1163&gt;0,VLOOKUP($A1163,$AD$10:$AM$170,9),Z1163)</f>
        <v>A+J=</v>
      </c>
      <c r="AA1164" s="118">
        <f t="shared" ref="AA1164:AA1227" si="620">IF($Q1163&gt;0,VLOOKUP($A1163,$AD$10:$AM$170,10),AA1163)</f>
        <v>45828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>
        <f t="shared" si="610"/>
        <v>45826</v>
      </c>
      <c r="B1165" s="113">
        <f t="shared" si="603"/>
        <v>1320.28861345</v>
      </c>
      <c r="C1165" s="113">
        <f t="shared" si="616"/>
        <v>1116.6936172799999</v>
      </c>
      <c r="D1165" s="114">
        <f t="shared" si="611"/>
        <v>7245.38</v>
      </c>
      <c r="E1165" s="115">
        <f t="shared" si="599"/>
        <v>7276.54</v>
      </c>
      <c r="F1165" s="116">
        <f t="shared" si="600"/>
        <v>45767</v>
      </c>
      <c r="G1165" s="117">
        <f t="shared" si="604"/>
        <v>4.3006716003852752E-3</v>
      </c>
      <c r="H1165" s="118">
        <f t="shared" si="617"/>
        <v>45828</v>
      </c>
      <c r="I1165" s="118">
        <f t="shared" si="605"/>
        <v>45828</v>
      </c>
      <c r="J1165" s="119">
        <f t="shared" si="612"/>
        <v>22</v>
      </c>
      <c r="K1165" s="119">
        <f t="shared" si="601"/>
        <v>21</v>
      </c>
      <c r="L1165" s="8">
        <f t="shared" si="613"/>
        <v>1.00410478</v>
      </c>
      <c r="M1165" s="120">
        <f t="shared" si="602"/>
        <v>1.0056002500000001</v>
      </c>
      <c r="N1165" s="120">
        <f t="shared" si="596"/>
        <v>1.1655030060134199</v>
      </c>
      <c r="O1165" s="113">
        <f t="shared" si="598"/>
        <v>1.17028713</v>
      </c>
      <c r="P1165" s="113">
        <f t="shared" si="606"/>
        <v>1306.8521684499999</v>
      </c>
      <c r="Q1165" s="11">
        <f t="shared" si="618"/>
        <v>0</v>
      </c>
      <c r="R1165" s="30">
        <f t="shared" si="614"/>
        <v>0</v>
      </c>
      <c r="S1165" s="8">
        <f t="shared" si="607"/>
        <v>0</v>
      </c>
      <c r="T1165" s="122">
        <f t="shared" si="615"/>
        <v>0.13059999999999999</v>
      </c>
      <c r="U1165" s="121">
        <f t="shared" si="597"/>
        <v>21</v>
      </c>
      <c r="V1165" s="121">
        <v>252</v>
      </c>
      <c r="W1165" s="120">
        <f t="shared" si="608"/>
        <v>1.010281534</v>
      </c>
      <c r="X1165" s="113">
        <f t="shared" si="595"/>
        <v>13.436445000000001</v>
      </c>
      <c r="Y1165" s="113">
        <f t="shared" si="609"/>
        <v>0</v>
      </c>
      <c r="Z1165" s="125" t="str">
        <f t="shared" si="619"/>
        <v>A+J=</v>
      </c>
      <c r="AA1165" s="118">
        <f t="shared" si="620"/>
        <v>45828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>
        <f t="shared" si="610"/>
        <v>45827</v>
      </c>
      <c r="B1166" s="113">
        <f t="shared" si="603"/>
        <v>1321.18957787</v>
      </c>
      <c r="C1166" s="113">
        <f t="shared" si="616"/>
        <v>1116.6936172799999</v>
      </c>
      <c r="D1166" s="114">
        <f t="shared" si="611"/>
        <v>7245.38</v>
      </c>
      <c r="E1166" s="115">
        <f t="shared" si="599"/>
        <v>7276.54</v>
      </c>
      <c r="F1166" s="116">
        <f t="shared" si="600"/>
        <v>45767</v>
      </c>
      <c r="G1166" s="117">
        <f t="shared" si="604"/>
        <v>4.3006716003852752E-3</v>
      </c>
      <c r="H1166" s="118">
        <f t="shared" si="617"/>
        <v>45828</v>
      </c>
      <c r="I1166" s="118">
        <f t="shared" si="605"/>
        <v>45828</v>
      </c>
      <c r="J1166" s="119">
        <f t="shared" si="612"/>
        <v>22</v>
      </c>
      <c r="K1166" s="119">
        <f t="shared" si="601"/>
        <v>22</v>
      </c>
      <c r="L1166" s="8">
        <f t="shared" si="613"/>
        <v>1.0043006699999999</v>
      </c>
      <c r="M1166" s="120">
        <f t="shared" si="602"/>
        <v>1.0056002500000001</v>
      </c>
      <c r="N1166" s="120">
        <f t="shared" si="596"/>
        <v>1.1655030060134199</v>
      </c>
      <c r="O1166" s="113">
        <f t="shared" si="598"/>
        <v>1.17051544</v>
      </c>
      <c r="P1166" s="113">
        <f t="shared" si="606"/>
        <v>1307.1071207699999</v>
      </c>
      <c r="Q1166" s="11">
        <f t="shared" si="618"/>
        <v>0</v>
      </c>
      <c r="R1166" s="30">
        <f t="shared" si="614"/>
        <v>0</v>
      </c>
      <c r="S1166" s="8">
        <f t="shared" si="607"/>
        <v>0</v>
      </c>
      <c r="T1166" s="122">
        <f t="shared" si="615"/>
        <v>0.13059999999999999</v>
      </c>
      <c r="U1166" s="121">
        <f t="shared" si="597"/>
        <v>22</v>
      </c>
      <c r="V1166" s="121">
        <v>252</v>
      </c>
      <c r="W1166" s="120">
        <f t="shared" si="608"/>
        <v>1.0107737590000001</v>
      </c>
      <c r="X1166" s="113">
        <f t="shared" si="595"/>
        <v>14.082457099999999</v>
      </c>
      <c r="Y1166" s="113">
        <f t="shared" si="609"/>
        <v>0</v>
      </c>
      <c r="Z1166" s="125" t="str">
        <f t="shared" si="619"/>
        <v>A+J=</v>
      </c>
      <c r="AA1166" s="118">
        <f t="shared" si="620"/>
        <v>45828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>
        <f t="shared" si="610"/>
        <v>45828</v>
      </c>
      <c r="B1167" s="113">
        <f t="shared" si="603"/>
        <v>1321.18957787</v>
      </c>
      <c r="C1167" s="113">
        <f t="shared" si="616"/>
        <v>1116.6936172799999</v>
      </c>
      <c r="D1167" s="114">
        <f t="shared" si="611"/>
        <v>7245.38</v>
      </c>
      <c r="E1167" s="115">
        <f t="shared" si="599"/>
        <v>7276.54</v>
      </c>
      <c r="F1167" s="116">
        <f t="shared" si="600"/>
        <v>45767</v>
      </c>
      <c r="G1167" s="117">
        <f t="shared" si="604"/>
        <v>4.3006716003852752E-3</v>
      </c>
      <c r="H1167" s="118">
        <f t="shared" si="617"/>
        <v>45859</v>
      </c>
      <c r="I1167" s="118">
        <f t="shared" si="605"/>
        <v>45828</v>
      </c>
      <c r="J1167" s="119">
        <f t="shared" si="612"/>
        <v>22</v>
      </c>
      <c r="K1167" s="119">
        <f t="shared" si="601"/>
        <v>22</v>
      </c>
      <c r="L1167" s="8">
        <f t="shared" si="613"/>
        <v>1.0043006699999999</v>
      </c>
      <c r="M1167" s="120">
        <f t="shared" si="602"/>
        <v>1.0056002500000001</v>
      </c>
      <c r="N1167" s="120">
        <f t="shared" si="596"/>
        <v>1.1655030060134199</v>
      </c>
      <c r="O1167" s="113">
        <f t="shared" si="598"/>
        <v>1.17051544</v>
      </c>
      <c r="P1167" s="113">
        <f t="shared" si="606"/>
        <v>1307.1071207699999</v>
      </c>
      <c r="Q1167" s="11">
        <f t="shared" si="618"/>
        <v>38</v>
      </c>
      <c r="R1167" s="30">
        <f t="shared" si="614"/>
        <v>0</v>
      </c>
      <c r="S1167" s="8">
        <f t="shared" si="607"/>
        <v>0</v>
      </c>
      <c r="T1167" s="122">
        <f t="shared" si="615"/>
        <v>0.13059999999999999</v>
      </c>
      <c r="U1167" s="121">
        <f t="shared" si="597"/>
        <v>22</v>
      </c>
      <c r="V1167" s="121">
        <v>252</v>
      </c>
      <c r="W1167" s="120">
        <f t="shared" si="608"/>
        <v>1.0107737590000001</v>
      </c>
      <c r="X1167" s="113">
        <f t="shared" si="595"/>
        <v>14.082457099999999</v>
      </c>
      <c r="Y1167" s="113">
        <f t="shared" si="609"/>
        <v>14.082457099999999</v>
      </c>
      <c r="Z1167" s="125" t="str">
        <f t="shared" si="619"/>
        <v>A+J=</v>
      </c>
      <c r="AA1167" s="118">
        <f t="shared" si="620"/>
        <v>45828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2">
        <f t="shared" si="610"/>
        <v>45829</v>
      </c>
      <c r="B1168" s="113">
        <f t="shared" si="603"/>
        <v>1308.0112298700001</v>
      </c>
      <c r="C1168" s="113">
        <f t="shared" si="616"/>
        <v>1116.6936172799999</v>
      </c>
      <c r="D1168" s="114">
        <f t="shared" si="611"/>
        <v>7245.38</v>
      </c>
      <c r="E1168" s="115">
        <f t="shared" si="599"/>
        <v>7276.54</v>
      </c>
      <c r="F1168" s="116">
        <f t="shared" si="600"/>
        <v>45797</v>
      </c>
      <c r="G1168" s="117">
        <f t="shared" si="604"/>
        <v>4.3006716003852752E-3</v>
      </c>
      <c r="H1168" s="118">
        <f t="shared" si="617"/>
        <v>45859</v>
      </c>
      <c r="I1168" s="118">
        <f t="shared" si="605"/>
        <v>45859</v>
      </c>
      <c r="J1168" s="119">
        <f t="shared" si="612"/>
        <v>21</v>
      </c>
      <c r="K1168" s="119">
        <f t="shared" si="601"/>
        <v>1</v>
      </c>
      <c r="L1168" s="8">
        <f t="shared" si="613"/>
        <v>1.0002043700000001</v>
      </c>
      <c r="M1168" s="120">
        <f t="shared" si="602"/>
        <v>1.0043006699999999</v>
      </c>
      <c r="N1168" s="120">
        <f t="shared" si="596"/>
        <v>1.1705154498262915</v>
      </c>
      <c r="O1168" s="113">
        <f t="shared" si="598"/>
        <v>1.1707546600000001</v>
      </c>
      <c r="P1168" s="113">
        <f t="shared" si="606"/>
        <v>1307.37425622</v>
      </c>
      <c r="Q1168" s="11">
        <f t="shared" si="618"/>
        <v>0</v>
      </c>
      <c r="R1168" s="30">
        <f t="shared" si="614"/>
        <v>0</v>
      </c>
      <c r="S1168" s="8">
        <f t="shared" si="607"/>
        <v>0</v>
      </c>
      <c r="T1168" s="122">
        <f t="shared" si="615"/>
        <v>0.13059999999999999</v>
      </c>
      <c r="U1168" s="121">
        <f t="shared" si="597"/>
        <v>1</v>
      </c>
      <c r="V1168" s="121">
        <v>252</v>
      </c>
      <c r="W1168" s="120">
        <f t="shared" si="608"/>
        <v>1.000487216</v>
      </c>
      <c r="X1168" s="113">
        <f t="shared" si="595"/>
        <v>0.63697364999999995</v>
      </c>
      <c r="Y1168" s="113">
        <f t="shared" si="609"/>
        <v>0</v>
      </c>
      <c r="Z1168" s="125" t="str">
        <f t="shared" si="619"/>
        <v>A+J=</v>
      </c>
      <c r="AA1168" s="118">
        <f t="shared" si="620"/>
        <v>45859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>
        <f t="shared" si="610"/>
        <v>45830</v>
      </c>
      <c r="B1169" s="113">
        <f t="shared" si="603"/>
        <v>1308.0112298700001</v>
      </c>
      <c r="C1169" s="113">
        <f t="shared" si="616"/>
        <v>1116.6936172799999</v>
      </c>
      <c r="D1169" s="114">
        <f t="shared" si="611"/>
        <v>7245.38</v>
      </c>
      <c r="E1169" s="115">
        <f t="shared" si="599"/>
        <v>7276.54</v>
      </c>
      <c r="F1169" s="116">
        <f t="shared" si="600"/>
        <v>45797</v>
      </c>
      <c r="G1169" s="117">
        <f t="shared" si="604"/>
        <v>4.3006716003852752E-3</v>
      </c>
      <c r="H1169" s="118">
        <f t="shared" si="617"/>
        <v>45859</v>
      </c>
      <c r="I1169" s="118">
        <f t="shared" si="605"/>
        <v>45859</v>
      </c>
      <c r="J1169" s="119">
        <f t="shared" si="612"/>
        <v>21</v>
      </c>
      <c r="K1169" s="119">
        <f t="shared" si="601"/>
        <v>1</v>
      </c>
      <c r="L1169" s="8">
        <f t="shared" si="613"/>
        <v>1.0002043700000001</v>
      </c>
      <c r="M1169" s="120">
        <f t="shared" si="602"/>
        <v>1.0043006699999999</v>
      </c>
      <c r="N1169" s="120">
        <f t="shared" si="596"/>
        <v>1.1705154498262915</v>
      </c>
      <c r="O1169" s="113">
        <f t="shared" si="598"/>
        <v>1.1707546600000001</v>
      </c>
      <c r="P1169" s="113">
        <f t="shared" si="606"/>
        <v>1307.37425622</v>
      </c>
      <c r="Q1169" s="11">
        <f t="shared" si="618"/>
        <v>0</v>
      </c>
      <c r="R1169" s="30">
        <f t="shared" si="614"/>
        <v>0</v>
      </c>
      <c r="S1169" s="8">
        <f t="shared" si="607"/>
        <v>0</v>
      </c>
      <c r="T1169" s="122">
        <f t="shared" si="615"/>
        <v>0.13059999999999999</v>
      </c>
      <c r="U1169" s="121">
        <f t="shared" si="597"/>
        <v>1</v>
      </c>
      <c r="V1169" s="121">
        <v>252</v>
      </c>
      <c r="W1169" s="120">
        <f t="shared" si="608"/>
        <v>1.000487216</v>
      </c>
      <c r="X1169" s="113">
        <f t="shared" si="595"/>
        <v>0.63697364999999995</v>
      </c>
      <c r="Y1169" s="113">
        <f t="shared" si="609"/>
        <v>0</v>
      </c>
      <c r="Z1169" s="125" t="str">
        <f t="shared" si="619"/>
        <v>A+J=</v>
      </c>
      <c r="AA1169" s="118">
        <f t="shared" si="620"/>
        <v>45859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>
        <f t="shared" si="610"/>
        <v>45831</v>
      </c>
      <c r="B1170" s="113">
        <f t="shared" si="603"/>
        <v>1308.0112298700001</v>
      </c>
      <c r="C1170" s="113">
        <f t="shared" si="616"/>
        <v>1116.6936172799999</v>
      </c>
      <c r="D1170" s="114">
        <f t="shared" si="611"/>
        <v>7245.38</v>
      </c>
      <c r="E1170" s="115">
        <f t="shared" si="599"/>
        <v>7276.54</v>
      </c>
      <c r="F1170" s="116">
        <f t="shared" si="600"/>
        <v>45797</v>
      </c>
      <c r="G1170" s="117">
        <f t="shared" si="604"/>
        <v>4.3006716003852752E-3</v>
      </c>
      <c r="H1170" s="118">
        <f t="shared" si="617"/>
        <v>45859</v>
      </c>
      <c r="I1170" s="118">
        <f t="shared" si="605"/>
        <v>45859</v>
      </c>
      <c r="J1170" s="119">
        <f t="shared" si="612"/>
        <v>21</v>
      </c>
      <c r="K1170" s="119">
        <f t="shared" si="601"/>
        <v>1</v>
      </c>
      <c r="L1170" s="8">
        <f t="shared" si="613"/>
        <v>1.0002043700000001</v>
      </c>
      <c r="M1170" s="120">
        <f t="shared" si="602"/>
        <v>1.0043006699999999</v>
      </c>
      <c r="N1170" s="120">
        <f t="shared" si="596"/>
        <v>1.1705154498262915</v>
      </c>
      <c r="O1170" s="113">
        <f t="shared" si="598"/>
        <v>1.1707546600000001</v>
      </c>
      <c r="P1170" s="113">
        <f t="shared" si="606"/>
        <v>1307.37425622</v>
      </c>
      <c r="Q1170" s="11">
        <f t="shared" si="618"/>
        <v>0</v>
      </c>
      <c r="R1170" s="30">
        <f t="shared" si="614"/>
        <v>0</v>
      </c>
      <c r="S1170" s="8">
        <f t="shared" si="607"/>
        <v>0</v>
      </c>
      <c r="T1170" s="122">
        <f t="shared" si="615"/>
        <v>0.13059999999999999</v>
      </c>
      <c r="U1170" s="121">
        <f t="shared" si="597"/>
        <v>1</v>
      </c>
      <c r="V1170" s="121">
        <v>252</v>
      </c>
      <c r="W1170" s="120">
        <f t="shared" si="608"/>
        <v>1.000487216</v>
      </c>
      <c r="X1170" s="113">
        <f t="shared" si="595"/>
        <v>0.63697364999999995</v>
      </c>
      <c r="Y1170" s="113">
        <f t="shared" si="609"/>
        <v>0</v>
      </c>
      <c r="Z1170" s="125" t="str">
        <f t="shared" si="619"/>
        <v>A+J=</v>
      </c>
      <c r="AA1170" s="118">
        <f t="shared" si="620"/>
        <v>45859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>
        <f t="shared" si="610"/>
        <v>45832</v>
      </c>
      <c r="B1171" s="113">
        <f t="shared" si="603"/>
        <v>1308.91597626</v>
      </c>
      <c r="C1171" s="113">
        <f t="shared" si="616"/>
        <v>1116.6936172799999</v>
      </c>
      <c r="D1171" s="114">
        <f t="shared" si="611"/>
        <v>7245.38</v>
      </c>
      <c r="E1171" s="115">
        <f t="shared" si="599"/>
        <v>7276.54</v>
      </c>
      <c r="F1171" s="116">
        <f t="shared" si="600"/>
        <v>45797</v>
      </c>
      <c r="G1171" s="117">
        <f t="shared" si="604"/>
        <v>4.3006716003852752E-3</v>
      </c>
      <c r="H1171" s="118">
        <f t="shared" si="617"/>
        <v>45859</v>
      </c>
      <c r="I1171" s="118">
        <f t="shared" si="605"/>
        <v>45859</v>
      </c>
      <c r="J1171" s="119">
        <f t="shared" si="612"/>
        <v>21</v>
      </c>
      <c r="K1171" s="119">
        <f t="shared" si="601"/>
        <v>2</v>
      </c>
      <c r="L1171" s="8">
        <f t="shared" si="613"/>
        <v>1.00040879</v>
      </c>
      <c r="M1171" s="120">
        <f t="shared" si="602"/>
        <v>1.0043006699999999</v>
      </c>
      <c r="N1171" s="120">
        <f t="shared" si="596"/>
        <v>1.1705154498262915</v>
      </c>
      <c r="O1171" s="113">
        <f t="shared" si="598"/>
        <v>1.17099394</v>
      </c>
      <c r="P1171" s="113">
        <f t="shared" si="606"/>
        <v>1307.64145867</v>
      </c>
      <c r="Q1171" s="11">
        <f t="shared" si="618"/>
        <v>0</v>
      </c>
      <c r="R1171" s="30">
        <f t="shared" si="614"/>
        <v>0</v>
      </c>
      <c r="S1171" s="8">
        <f t="shared" si="607"/>
        <v>0</v>
      </c>
      <c r="T1171" s="122">
        <f t="shared" si="615"/>
        <v>0.13059999999999999</v>
      </c>
      <c r="U1171" s="121">
        <f t="shared" si="597"/>
        <v>2</v>
      </c>
      <c r="V1171" s="121">
        <v>252</v>
      </c>
      <c r="W1171" s="120">
        <f t="shared" si="608"/>
        <v>1.0009746690000001</v>
      </c>
      <c r="X1171" s="113">
        <f t="shared" si="595"/>
        <v>1.2745175900000001</v>
      </c>
      <c r="Y1171" s="113">
        <f t="shared" si="609"/>
        <v>0</v>
      </c>
      <c r="Z1171" s="125" t="str">
        <f t="shared" si="619"/>
        <v>A+J=</v>
      </c>
      <c r="AA1171" s="118">
        <f t="shared" si="620"/>
        <v>45859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>
        <f t="shared" si="610"/>
        <v>45833</v>
      </c>
      <c r="B1172" s="113">
        <f t="shared" si="603"/>
        <v>1309.8213378400001</v>
      </c>
      <c r="C1172" s="113">
        <f t="shared" si="616"/>
        <v>1116.6936172799999</v>
      </c>
      <c r="D1172" s="114">
        <f t="shared" si="611"/>
        <v>7245.38</v>
      </c>
      <c r="E1172" s="115">
        <f t="shared" si="599"/>
        <v>7276.54</v>
      </c>
      <c r="F1172" s="116">
        <f t="shared" si="600"/>
        <v>45797</v>
      </c>
      <c r="G1172" s="117">
        <f t="shared" si="604"/>
        <v>4.3006716003852752E-3</v>
      </c>
      <c r="H1172" s="118">
        <f t="shared" si="617"/>
        <v>45859</v>
      </c>
      <c r="I1172" s="118">
        <f t="shared" si="605"/>
        <v>45859</v>
      </c>
      <c r="J1172" s="119">
        <f t="shared" si="612"/>
        <v>21</v>
      </c>
      <c r="K1172" s="119">
        <f t="shared" si="601"/>
        <v>3</v>
      </c>
      <c r="L1172" s="8">
        <f t="shared" si="613"/>
        <v>1.00061325</v>
      </c>
      <c r="M1172" s="120">
        <f t="shared" si="602"/>
        <v>1.0043006699999999</v>
      </c>
      <c r="N1172" s="120">
        <f t="shared" si="596"/>
        <v>1.1705154498262915</v>
      </c>
      <c r="O1172" s="113">
        <f t="shared" si="598"/>
        <v>1.1712332599999999</v>
      </c>
      <c r="P1172" s="113">
        <f t="shared" si="606"/>
        <v>1307.90870578</v>
      </c>
      <c r="Q1172" s="11">
        <f t="shared" si="618"/>
        <v>0</v>
      </c>
      <c r="R1172" s="30">
        <f t="shared" si="614"/>
        <v>0</v>
      </c>
      <c r="S1172" s="8">
        <f t="shared" si="607"/>
        <v>0</v>
      </c>
      <c r="T1172" s="122">
        <f t="shared" si="615"/>
        <v>0.13059999999999999</v>
      </c>
      <c r="U1172" s="121">
        <f t="shared" si="597"/>
        <v>3</v>
      </c>
      <c r="V1172" s="121">
        <v>252</v>
      </c>
      <c r="W1172" s="120">
        <f t="shared" si="608"/>
        <v>1.001462359</v>
      </c>
      <c r="X1172" s="113">
        <f t="shared" si="595"/>
        <v>1.91263206</v>
      </c>
      <c r="Y1172" s="113">
        <f t="shared" si="609"/>
        <v>0</v>
      </c>
      <c r="Z1172" s="125" t="str">
        <f t="shared" si="619"/>
        <v>A+J=</v>
      </c>
      <c r="AA1172" s="118">
        <f t="shared" si="620"/>
        <v>45859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>
        <f t="shared" si="610"/>
        <v>45834</v>
      </c>
      <c r="B1173" s="113">
        <f t="shared" si="603"/>
        <v>1310.7273286999998</v>
      </c>
      <c r="C1173" s="113">
        <f t="shared" si="616"/>
        <v>1116.6936172799999</v>
      </c>
      <c r="D1173" s="114">
        <f t="shared" si="611"/>
        <v>7245.38</v>
      </c>
      <c r="E1173" s="115">
        <f t="shared" si="599"/>
        <v>7276.54</v>
      </c>
      <c r="F1173" s="116">
        <f t="shared" si="600"/>
        <v>45797</v>
      </c>
      <c r="G1173" s="117">
        <f t="shared" si="604"/>
        <v>4.3006716003852752E-3</v>
      </c>
      <c r="H1173" s="118">
        <f t="shared" si="617"/>
        <v>45859</v>
      </c>
      <c r="I1173" s="118">
        <f t="shared" si="605"/>
        <v>45859</v>
      </c>
      <c r="J1173" s="119">
        <f t="shared" si="612"/>
        <v>21</v>
      </c>
      <c r="K1173" s="119">
        <f t="shared" si="601"/>
        <v>4</v>
      </c>
      <c r="L1173" s="8">
        <f t="shared" si="613"/>
        <v>1.00081775</v>
      </c>
      <c r="M1173" s="120">
        <f t="shared" si="602"/>
        <v>1.0043006699999999</v>
      </c>
      <c r="N1173" s="120">
        <f t="shared" si="596"/>
        <v>1.1705154498262915</v>
      </c>
      <c r="O1173" s="113">
        <f t="shared" si="598"/>
        <v>1.17147263</v>
      </c>
      <c r="P1173" s="113">
        <f t="shared" si="606"/>
        <v>1308.1760087299999</v>
      </c>
      <c r="Q1173" s="11">
        <f t="shared" si="618"/>
        <v>0</v>
      </c>
      <c r="R1173" s="30">
        <f t="shared" si="614"/>
        <v>0</v>
      </c>
      <c r="S1173" s="8">
        <f t="shared" si="607"/>
        <v>0</v>
      </c>
      <c r="T1173" s="122">
        <f t="shared" si="615"/>
        <v>0.13059999999999999</v>
      </c>
      <c r="U1173" s="121">
        <f t="shared" si="597"/>
        <v>4</v>
      </c>
      <c r="V1173" s="121">
        <v>252</v>
      </c>
      <c r="W1173" s="120">
        <f t="shared" si="608"/>
        <v>1.001950288</v>
      </c>
      <c r="X1173" s="113">
        <f t="shared" si="595"/>
        <v>2.5513199700000002</v>
      </c>
      <c r="Y1173" s="113">
        <f t="shared" si="609"/>
        <v>0</v>
      </c>
      <c r="Z1173" s="125" t="str">
        <f t="shared" si="619"/>
        <v>A+J=</v>
      </c>
      <c r="AA1173" s="118">
        <f t="shared" si="620"/>
        <v>45859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>
        <f t="shared" si="610"/>
        <v>45835</v>
      </c>
      <c r="B1174" s="113">
        <f t="shared" si="603"/>
        <v>1311.6339464800001</v>
      </c>
      <c r="C1174" s="113">
        <f t="shared" si="616"/>
        <v>1116.6936172799999</v>
      </c>
      <c r="D1174" s="114">
        <f t="shared" si="611"/>
        <v>7245.38</v>
      </c>
      <c r="E1174" s="115">
        <f t="shared" si="599"/>
        <v>7276.54</v>
      </c>
      <c r="F1174" s="116">
        <f t="shared" si="600"/>
        <v>45797</v>
      </c>
      <c r="G1174" s="117">
        <f t="shared" si="604"/>
        <v>4.3006716003852752E-3</v>
      </c>
      <c r="H1174" s="118">
        <f t="shared" si="617"/>
        <v>45859</v>
      </c>
      <c r="I1174" s="118">
        <f t="shared" si="605"/>
        <v>45859</v>
      </c>
      <c r="J1174" s="119">
        <f t="shared" si="612"/>
        <v>21</v>
      </c>
      <c r="K1174" s="119">
        <f t="shared" si="601"/>
        <v>5</v>
      </c>
      <c r="L1174" s="8">
        <f t="shared" si="613"/>
        <v>1.0010222900000001</v>
      </c>
      <c r="M1174" s="120">
        <f t="shared" si="602"/>
        <v>1.0043006699999999</v>
      </c>
      <c r="N1174" s="120">
        <f t="shared" si="596"/>
        <v>1.1705154498262915</v>
      </c>
      <c r="O1174" s="113">
        <f t="shared" si="598"/>
        <v>1.17171205</v>
      </c>
      <c r="P1174" s="113">
        <f t="shared" si="606"/>
        <v>1308.44336752</v>
      </c>
      <c r="Q1174" s="11">
        <f t="shared" si="618"/>
        <v>0</v>
      </c>
      <c r="R1174" s="30">
        <f t="shared" si="614"/>
        <v>0</v>
      </c>
      <c r="S1174" s="8">
        <f t="shared" si="607"/>
        <v>0</v>
      </c>
      <c r="T1174" s="122">
        <f t="shared" si="615"/>
        <v>0.13059999999999999</v>
      </c>
      <c r="U1174" s="121">
        <f t="shared" si="597"/>
        <v>5</v>
      </c>
      <c r="V1174" s="121">
        <v>252</v>
      </c>
      <c r="W1174" s="120">
        <f t="shared" si="608"/>
        <v>1.002438454</v>
      </c>
      <c r="X1174" s="113">
        <f t="shared" si="595"/>
        <v>3.1905789599999999</v>
      </c>
      <c r="Y1174" s="113">
        <f t="shared" si="609"/>
        <v>0</v>
      </c>
      <c r="Z1174" s="125" t="str">
        <f t="shared" si="619"/>
        <v>A+J=</v>
      </c>
      <c r="AA1174" s="118">
        <f t="shared" si="620"/>
        <v>45859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>
        <f t="shared" si="610"/>
        <v>45836</v>
      </c>
      <c r="B1175" s="113">
        <f t="shared" si="603"/>
        <v>1312.5412026500001</v>
      </c>
      <c r="C1175" s="113">
        <f t="shared" si="616"/>
        <v>1116.6936172799999</v>
      </c>
      <c r="D1175" s="114">
        <f t="shared" si="611"/>
        <v>7245.38</v>
      </c>
      <c r="E1175" s="115">
        <f t="shared" si="599"/>
        <v>7276.54</v>
      </c>
      <c r="F1175" s="116">
        <f t="shared" si="600"/>
        <v>45797</v>
      </c>
      <c r="G1175" s="117">
        <f t="shared" si="604"/>
        <v>4.3006716003852752E-3</v>
      </c>
      <c r="H1175" s="118">
        <f t="shared" si="617"/>
        <v>45859</v>
      </c>
      <c r="I1175" s="118">
        <f t="shared" si="605"/>
        <v>45859</v>
      </c>
      <c r="J1175" s="119">
        <f t="shared" si="612"/>
        <v>21</v>
      </c>
      <c r="K1175" s="119">
        <f t="shared" si="601"/>
        <v>6</v>
      </c>
      <c r="L1175" s="8">
        <f t="shared" si="613"/>
        <v>1.0012268799999999</v>
      </c>
      <c r="M1175" s="120">
        <f t="shared" si="602"/>
        <v>1.0043006699999999</v>
      </c>
      <c r="N1175" s="120">
        <f t="shared" si="596"/>
        <v>1.1705154498262915</v>
      </c>
      <c r="O1175" s="113">
        <f t="shared" si="598"/>
        <v>1.1719515300000001</v>
      </c>
      <c r="P1175" s="113">
        <f t="shared" si="606"/>
        <v>1308.7107933100001</v>
      </c>
      <c r="Q1175" s="11">
        <f t="shared" si="618"/>
        <v>0</v>
      </c>
      <c r="R1175" s="30">
        <f t="shared" si="614"/>
        <v>0</v>
      </c>
      <c r="S1175" s="8">
        <f t="shared" si="607"/>
        <v>0</v>
      </c>
      <c r="T1175" s="122">
        <f t="shared" si="615"/>
        <v>0.13059999999999999</v>
      </c>
      <c r="U1175" s="121">
        <f t="shared" si="597"/>
        <v>6</v>
      </c>
      <c r="V1175" s="121">
        <v>252</v>
      </c>
      <c r="W1175" s="120">
        <f t="shared" si="608"/>
        <v>1.0029268570000001</v>
      </c>
      <c r="X1175" s="113">
        <f t="shared" si="595"/>
        <v>3.8304093400000001</v>
      </c>
      <c r="Y1175" s="113">
        <f t="shared" si="609"/>
        <v>0</v>
      </c>
      <c r="Z1175" s="125" t="str">
        <f t="shared" si="619"/>
        <v>A+J=</v>
      </c>
      <c r="AA1175" s="118">
        <f t="shared" si="620"/>
        <v>45859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>
        <f t="shared" si="610"/>
        <v>45837</v>
      </c>
      <c r="B1176" s="113">
        <f t="shared" si="603"/>
        <v>1312.5412026500001</v>
      </c>
      <c r="C1176" s="113">
        <f t="shared" si="616"/>
        <v>1116.6936172799999</v>
      </c>
      <c r="D1176" s="114">
        <f t="shared" si="611"/>
        <v>7245.38</v>
      </c>
      <c r="E1176" s="115">
        <f t="shared" si="599"/>
        <v>7276.54</v>
      </c>
      <c r="F1176" s="116">
        <f t="shared" si="600"/>
        <v>45797</v>
      </c>
      <c r="G1176" s="117">
        <f t="shared" si="604"/>
        <v>4.3006716003852752E-3</v>
      </c>
      <c r="H1176" s="118">
        <f t="shared" si="617"/>
        <v>45859</v>
      </c>
      <c r="I1176" s="118">
        <f t="shared" si="605"/>
        <v>45859</v>
      </c>
      <c r="J1176" s="119">
        <f t="shared" si="612"/>
        <v>21</v>
      </c>
      <c r="K1176" s="119">
        <f t="shared" si="601"/>
        <v>6</v>
      </c>
      <c r="L1176" s="8">
        <f t="shared" si="613"/>
        <v>1.0012268799999999</v>
      </c>
      <c r="M1176" s="120">
        <f t="shared" si="602"/>
        <v>1.0043006699999999</v>
      </c>
      <c r="N1176" s="120">
        <f t="shared" si="596"/>
        <v>1.1705154498262915</v>
      </c>
      <c r="O1176" s="113">
        <f t="shared" si="598"/>
        <v>1.1719515300000001</v>
      </c>
      <c r="P1176" s="113">
        <f t="shared" si="606"/>
        <v>1308.7107933100001</v>
      </c>
      <c r="Q1176" s="11">
        <f t="shared" si="618"/>
        <v>0</v>
      </c>
      <c r="R1176" s="30">
        <f t="shared" si="614"/>
        <v>0</v>
      </c>
      <c r="S1176" s="8">
        <f t="shared" si="607"/>
        <v>0</v>
      </c>
      <c r="T1176" s="122">
        <f t="shared" si="615"/>
        <v>0.13059999999999999</v>
      </c>
      <c r="U1176" s="121">
        <f t="shared" si="597"/>
        <v>6</v>
      </c>
      <c r="V1176" s="121">
        <v>252</v>
      </c>
      <c r="W1176" s="120">
        <f t="shared" si="608"/>
        <v>1.0029268570000001</v>
      </c>
      <c r="X1176" s="113">
        <f t="shared" si="595"/>
        <v>3.8304093400000001</v>
      </c>
      <c r="Y1176" s="113">
        <f t="shared" si="609"/>
        <v>0</v>
      </c>
      <c r="Z1176" s="125" t="str">
        <f t="shared" si="619"/>
        <v>A+J=</v>
      </c>
      <c r="AA1176" s="118">
        <f t="shared" si="620"/>
        <v>45859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>
        <f t="shared" si="610"/>
        <v>45838</v>
      </c>
      <c r="B1177" s="113">
        <f t="shared" si="603"/>
        <v>1312.5412026500001</v>
      </c>
      <c r="C1177" s="113">
        <f t="shared" si="616"/>
        <v>1116.6936172799999</v>
      </c>
      <c r="D1177" s="114">
        <f t="shared" si="611"/>
        <v>7245.38</v>
      </c>
      <c r="E1177" s="115">
        <f t="shared" si="599"/>
        <v>7276.54</v>
      </c>
      <c r="F1177" s="116">
        <f t="shared" si="600"/>
        <v>45797</v>
      </c>
      <c r="G1177" s="117">
        <f t="shared" si="604"/>
        <v>4.3006716003852752E-3</v>
      </c>
      <c r="H1177" s="118">
        <f t="shared" si="617"/>
        <v>45859</v>
      </c>
      <c r="I1177" s="118">
        <f t="shared" si="605"/>
        <v>45859</v>
      </c>
      <c r="J1177" s="119">
        <f t="shared" si="612"/>
        <v>21</v>
      </c>
      <c r="K1177" s="119">
        <f t="shared" si="601"/>
        <v>6</v>
      </c>
      <c r="L1177" s="8">
        <f t="shared" si="613"/>
        <v>1.0012268799999999</v>
      </c>
      <c r="M1177" s="120">
        <f t="shared" si="602"/>
        <v>1.0043006699999999</v>
      </c>
      <c r="N1177" s="120">
        <f t="shared" si="596"/>
        <v>1.1705154498262915</v>
      </c>
      <c r="O1177" s="113">
        <f t="shared" si="598"/>
        <v>1.1719515300000001</v>
      </c>
      <c r="P1177" s="113">
        <f t="shared" si="606"/>
        <v>1308.7107933100001</v>
      </c>
      <c r="Q1177" s="11">
        <f t="shared" si="618"/>
        <v>0</v>
      </c>
      <c r="R1177" s="30">
        <f t="shared" si="614"/>
        <v>0</v>
      </c>
      <c r="S1177" s="8">
        <f t="shared" si="607"/>
        <v>0</v>
      </c>
      <c r="T1177" s="122">
        <f t="shared" si="615"/>
        <v>0.13059999999999999</v>
      </c>
      <c r="U1177" s="121">
        <f t="shared" si="597"/>
        <v>6</v>
      </c>
      <c r="V1177" s="121">
        <v>252</v>
      </c>
      <c r="W1177" s="120">
        <f t="shared" si="608"/>
        <v>1.0029268570000001</v>
      </c>
      <c r="X1177" s="113">
        <f t="shared" si="595"/>
        <v>3.8304093400000001</v>
      </c>
      <c r="Y1177" s="113">
        <f t="shared" si="609"/>
        <v>0</v>
      </c>
      <c r="Z1177" s="125" t="str">
        <f t="shared" si="619"/>
        <v>A+J=</v>
      </c>
      <c r="AA1177" s="118">
        <f t="shared" si="620"/>
        <v>45859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>
        <f t="shared" si="610"/>
        <v>45839</v>
      </c>
      <c r="B1178" s="113">
        <f t="shared" si="603"/>
        <v>1313.44906651</v>
      </c>
      <c r="C1178" s="113">
        <f t="shared" si="616"/>
        <v>1116.6936172799999</v>
      </c>
      <c r="D1178" s="114">
        <f t="shared" si="611"/>
        <v>7245.38</v>
      </c>
      <c r="E1178" s="115">
        <f t="shared" si="599"/>
        <v>7276.54</v>
      </c>
      <c r="F1178" s="116">
        <f t="shared" si="600"/>
        <v>45797</v>
      </c>
      <c r="G1178" s="117">
        <f t="shared" si="604"/>
        <v>4.3006716003852752E-3</v>
      </c>
      <c r="H1178" s="118">
        <f t="shared" si="617"/>
        <v>45859</v>
      </c>
      <c r="I1178" s="118">
        <f t="shared" si="605"/>
        <v>45859</v>
      </c>
      <c r="J1178" s="119">
        <f t="shared" si="612"/>
        <v>21</v>
      </c>
      <c r="K1178" s="119">
        <f t="shared" si="601"/>
        <v>7</v>
      </c>
      <c r="L1178" s="8">
        <f t="shared" si="613"/>
        <v>1.0014315</v>
      </c>
      <c r="M1178" s="120">
        <f t="shared" si="602"/>
        <v>1.0043006699999999</v>
      </c>
      <c r="N1178" s="120">
        <f t="shared" si="596"/>
        <v>1.1705154498262915</v>
      </c>
      <c r="O1178" s="113">
        <f t="shared" si="598"/>
        <v>1.17219104</v>
      </c>
      <c r="P1178" s="113">
        <f t="shared" si="606"/>
        <v>1308.9782525999999</v>
      </c>
      <c r="Q1178" s="11">
        <f t="shared" si="618"/>
        <v>0</v>
      </c>
      <c r="R1178" s="30">
        <f t="shared" si="614"/>
        <v>0</v>
      </c>
      <c r="S1178" s="8">
        <f t="shared" si="607"/>
        <v>0</v>
      </c>
      <c r="T1178" s="122">
        <f t="shared" si="615"/>
        <v>0.13059999999999999</v>
      </c>
      <c r="U1178" s="121">
        <f t="shared" si="597"/>
        <v>7</v>
      </c>
      <c r="V1178" s="121">
        <v>252</v>
      </c>
      <c r="W1178" s="120">
        <f t="shared" si="608"/>
        <v>1.0034154989999999</v>
      </c>
      <c r="X1178" s="113">
        <f t="shared" si="595"/>
        <v>4.4708139100000004</v>
      </c>
      <c r="Y1178" s="113">
        <f t="shared" si="609"/>
        <v>0</v>
      </c>
      <c r="Z1178" s="125" t="str">
        <f t="shared" si="619"/>
        <v>A+J=</v>
      </c>
      <c r="AA1178" s="118">
        <f t="shared" si="620"/>
        <v>45859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>
        <f t="shared" si="610"/>
        <v>45840</v>
      </c>
      <c r="B1179" s="113">
        <f t="shared" si="603"/>
        <v>1314.35757061</v>
      </c>
      <c r="C1179" s="113">
        <f t="shared" si="616"/>
        <v>1116.6936172799999</v>
      </c>
      <c r="D1179" s="114">
        <f t="shared" si="611"/>
        <v>7245.38</v>
      </c>
      <c r="E1179" s="115">
        <f t="shared" si="599"/>
        <v>7276.54</v>
      </c>
      <c r="F1179" s="116">
        <f t="shared" si="600"/>
        <v>45797</v>
      </c>
      <c r="G1179" s="117">
        <f t="shared" si="604"/>
        <v>4.3006716003852752E-3</v>
      </c>
      <c r="H1179" s="118">
        <f t="shared" si="617"/>
        <v>45859</v>
      </c>
      <c r="I1179" s="118">
        <f t="shared" si="605"/>
        <v>45859</v>
      </c>
      <c r="J1179" s="119">
        <f t="shared" si="612"/>
        <v>21</v>
      </c>
      <c r="K1179" s="119">
        <f t="shared" si="601"/>
        <v>8</v>
      </c>
      <c r="L1179" s="8">
        <f t="shared" si="613"/>
        <v>1.00163617</v>
      </c>
      <c r="M1179" s="120">
        <f t="shared" si="602"/>
        <v>1.0043006699999999</v>
      </c>
      <c r="N1179" s="120">
        <f t="shared" si="596"/>
        <v>1.1705154498262915</v>
      </c>
      <c r="O1179" s="113">
        <f t="shared" si="598"/>
        <v>1.1724306099999999</v>
      </c>
      <c r="P1179" s="113">
        <f t="shared" si="606"/>
        <v>1309.2457788900001</v>
      </c>
      <c r="Q1179" s="11">
        <f t="shared" si="618"/>
        <v>0</v>
      </c>
      <c r="R1179" s="30">
        <f t="shared" si="614"/>
        <v>0</v>
      </c>
      <c r="S1179" s="8">
        <f t="shared" si="607"/>
        <v>0</v>
      </c>
      <c r="T1179" s="122">
        <f t="shared" si="615"/>
        <v>0.13059999999999999</v>
      </c>
      <c r="U1179" s="121">
        <f t="shared" si="597"/>
        <v>8</v>
      </c>
      <c r="V1179" s="121">
        <v>252</v>
      </c>
      <c r="W1179" s="120">
        <f t="shared" si="608"/>
        <v>1.003904379</v>
      </c>
      <c r="X1179" s="113">
        <f t="shared" si="595"/>
        <v>5.1117917200000003</v>
      </c>
      <c r="Y1179" s="113">
        <f t="shared" si="609"/>
        <v>0</v>
      </c>
      <c r="Z1179" s="125" t="str">
        <f t="shared" si="619"/>
        <v>A+J=</v>
      </c>
      <c r="AA1179" s="118">
        <f t="shared" si="620"/>
        <v>45859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>
        <f t="shared" si="610"/>
        <v>45841</v>
      </c>
      <c r="B1180" s="113">
        <f t="shared" si="603"/>
        <v>1315.26669281</v>
      </c>
      <c r="C1180" s="113">
        <f t="shared" si="616"/>
        <v>1116.6936172799999</v>
      </c>
      <c r="D1180" s="114">
        <f t="shared" si="611"/>
        <v>7245.38</v>
      </c>
      <c r="E1180" s="115">
        <f t="shared" si="599"/>
        <v>7276.54</v>
      </c>
      <c r="F1180" s="116">
        <f t="shared" si="600"/>
        <v>45797</v>
      </c>
      <c r="G1180" s="117">
        <f t="shared" si="604"/>
        <v>4.3006716003852752E-3</v>
      </c>
      <c r="H1180" s="118">
        <f t="shared" si="617"/>
        <v>45859</v>
      </c>
      <c r="I1180" s="118">
        <f t="shared" si="605"/>
        <v>45859</v>
      </c>
      <c r="J1180" s="119">
        <f t="shared" si="612"/>
        <v>21</v>
      </c>
      <c r="K1180" s="119">
        <f t="shared" si="601"/>
        <v>9</v>
      </c>
      <c r="L1180" s="8">
        <f t="shared" si="613"/>
        <v>1.00184088</v>
      </c>
      <c r="M1180" s="120">
        <f t="shared" si="602"/>
        <v>1.0043006699999999</v>
      </c>
      <c r="N1180" s="120">
        <f t="shared" si="596"/>
        <v>1.1705154498262915</v>
      </c>
      <c r="O1180" s="113">
        <f t="shared" si="598"/>
        <v>1.1726702200000001</v>
      </c>
      <c r="P1180" s="113">
        <f t="shared" si="606"/>
        <v>1309.51334984</v>
      </c>
      <c r="Q1180" s="11">
        <f t="shared" si="618"/>
        <v>0</v>
      </c>
      <c r="R1180" s="30">
        <f t="shared" si="614"/>
        <v>0</v>
      </c>
      <c r="S1180" s="8">
        <f t="shared" si="607"/>
        <v>0</v>
      </c>
      <c r="T1180" s="122">
        <f t="shared" si="615"/>
        <v>0.13059999999999999</v>
      </c>
      <c r="U1180" s="121">
        <f t="shared" si="597"/>
        <v>9</v>
      </c>
      <c r="V1180" s="121">
        <v>252</v>
      </c>
      <c r="W1180" s="120">
        <f t="shared" si="608"/>
        <v>1.0043934969999999</v>
      </c>
      <c r="X1180" s="113">
        <f t="shared" si="595"/>
        <v>5.7533429700000003</v>
      </c>
      <c r="Y1180" s="113">
        <f t="shared" si="609"/>
        <v>0</v>
      </c>
      <c r="Z1180" s="125" t="str">
        <f t="shared" si="619"/>
        <v>A+J=</v>
      </c>
      <c r="AA1180" s="118">
        <f t="shared" si="620"/>
        <v>45859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>
        <f t="shared" si="610"/>
        <v>45842</v>
      </c>
      <c r="B1181" s="113">
        <f t="shared" si="603"/>
        <v>1316.17645582</v>
      </c>
      <c r="C1181" s="113">
        <f t="shared" si="616"/>
        <v>1116.6936172799999</v>
      </c>
      <c r="D1181" s="114">
        <f t="shared" si="611"/>
        <v>7245.38</v>
      </c>
      <c r="E1181" s="115">
        <f t="shared" si="599"/>
        <v>7276.54</v>
      </c>
      <c r="F1181" s="116">
        <f t="shared" si="600"/>
        <v>45797</v>
      </c>
      <c r="G1181" s="117">
        <f t="shared" si="604"/>
        <v>4.3006716003852752E-3</v>
      </c>
      <c r="H1181" s="118">
        <f t="shared" si="617"/>
        <v>45859</v>
      </c>
      <c r="I1181" s="118">
        <f t="shared" si="605"/>
        <v>45859</v>
      </c>
      <c r="J1181" s="119">
        <f t="shared" si="612"/>
        <v>21</v>
      </c>
      <c r="K1181" s="119">
        <f t="shared" si="601"/>
        <v>10</v>
      </c>
      <c r="L1181" s="8">
        <f t="shared" si="613"/>
        <v>1.00204563</v>
      </c>
      <c r="M1181" s="120">
        <f t="shared" si="602"/>
        <v>1.0043006699999999</v>
      </c>
      <c r="N1181" s="120">
        <f t="shared" si="596"/>
        <v>1.1705154498262915</v>
      </c>
      <c r="O1181" s="113">
        <f t="shared" si="598"/>
        <v>1.1729098899999999</v>
      </c>
      <c r="P1181" s="113">
        <f t="shared" si="606"/>
        <v>1309.7809878</v>
      </c>
      <c r="Q1181" s="11">
        <f t="shared" si="618"/>
        <v>0</v>
      </c>
      <c r="R1181" s="30">
        <f t="shared" si="614"/>
        <v>0</v>
      </c>
      <c r="S1181" s="8">
        <f t="shared" si="607"/>
        <v>0</v>
      </c>
      <c r="T1181" s="122">
        <f t="shared" si="615"/>
        <v>0.13059999999999999</v>
      </c>
      <c r="U1181" s="121">
        <f t="shared" si="597"/>
        <v>10</v>
      </c>
      <c r="V1181" s="121">
        <v>252</v>
      </c>
      <c r="W1181" s="120">
        <f t="shared" si="608"/>
        <v>1.004882853</v>
      </c>
      <c r="X1181" s="113">
        <f t="shared" si="595"/>
        <v>6.39546802</v>
      </c>
      <c r="Y1181" s="113">
        <f t="shared" si="609"/>
        <v>0</v>
      </c>
      <c r="Z1181" s="125" t="str">
        <f t="shared" si="619"/>
        <v>A+J=</v>
      </c>
      <c r="AA1181" s="118">
        <f t="shared" si="620"/>
        <v>45859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>
        <f t="shared" si="610"/>
        <v>45843</v>
      </c>
      <c r="B1182" s="113">
        <f t="shared" si="603"/>
        <v>1317.08685001</v>
      </c>
      <c r="C1182" s="113">
        <f t="shared" si="616"/>
        <v>1116.6936172799999</v>
      </c>
      <c r="D1182" s="114">
        <f t="shared" si="611"/>
        <v>7245.38</v>
      </c>
      <c r="E1182" s="115">
        <f t="shared" si="599"/>
        <v>7276.54</v>
      </c>
      <c r="F1182" s="116">
        <f t="shared" si="600"/>
        <v>45797</v>
      </c>
      <c r="G1182" s="117">
        <f t="shared" si="604"/>
        <v>4.3006716003852752E-3</v>
      </c>
      <c r="H1182" s="118">
        <f t="shared" si="617"/>
        <v>45859</v>
      </c>
      <c r="I1182" s="118">
        <f t="shared" si="605"/>
        <v>45859</v>
      </c>
      <c r="J1182" s="119">
        <f t="shared" si="612"/>
        <v>21</v>
      </c>
      <c r="K1182" s="119">
        <f t="shared" si="601"/>
        <v>11</v>
      </c>
      <c r="L1182" s="8">
        <f t="shared" si="613"/>
        <v>1.0022504299999999</v>
      </c>
      <c r="M1182" s="120">
        <f t="shared" si="602"/>
        <v>1.0043006699999999</v>
      </c>
      <c r="N1182" s="120">
        <f t="shared" si="596"/>
        <v>1.1705154498262915</v>
      </c>
      <c r="O1182" s="113">
        <f t="shared" si="598"/>
        <v>1.1731496100000001</v>
      </c>
      <c r="P1182" s="113">
        <f t="shared" si="606"/>
        <v>1310.0486816</v>
      </c>
      <c r="Q1182" s="11">
        <f t="shared" si="618"/>
        <v>0</v>
      </c>
      <c r="R1182" s="30">
        <f t="shared" si="614"/>
        <v>0</v>
      </c>
      <c r="S1182" s="8">
        <f t="shared" si="607"/>
        <v>0</v>
      </c>
      <c r="T1182" s="122">
        <f t="shared" si="615"/>
        <v>0.13059999999999999</v>
      </c>
      <c r="U1182" s="121">
        <f t="shared" si="597"/>
        <v>11</v>
      </c>
      <c r="V1182" s="121">
        <v>252</v>
      </c>
      <c r="W1182" s="120">
        <f t="shared" si="608"/>
        <v>1.0053724479999999</v>
      </c>
      <c r="X1182" s="113">
        <f t="shared" ref="X1182:X1245" si="621">TRUNC((P1182*(W1182-1)),8)</f>
        <v>7.0381684099999999</v>
      </c>
      <c r="Y1182" s="113">
        <f t="shared" si="609"/>
        <v>0</v>
      </c>
      <c r="Z1182" s="125" t="str">
        <f t="shared" si="619"/>
        <v>A+J=</v>
      </c>
      <c r="AA1182" s="118">
        <f t="shared" si="620"/>
        <v>45859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>
        <f t="shared" si="610"/>
        <v>45844</v>
      </c>
      <c r="B1183" s="113">
        <f t="shared" si="603"/>
        <v>1317.08685001</v>
      </c>
      <c r="C1183" s="113">
        <f t="shared" si="616"/>
        <v>1116.6936172799999</v>
      </c>
      <c r="D1183" s="114">
        <f t="shared" si="611"/>
        <v>7245.38</v>
      </c>
      <c r="E1183" s="115">
        <f t="shared" si="599"/>
        <v>7276.54</v>
      </c>
      <c r="F1183" s="116">
        <f t="shared" si="600"/>
        <v>45797</v>
      </c>
      <c r="G1183" s="117">
        <f t="shared" si="604"/>
        <v>4.3006716003852752E-3</v>
      </c>
      <c r="H1183" s="118">
        <f t="shared" si="617"/>
        <v>45859</v>
      </c>
      <c r="I1183" s="118">
        <f t="shared" si="605"/>
        <v>45859</v>
      </c>
      <c r="J1183" s="119">
        <f t="shared" si="612"/>
        <v>21</v>
      </c>
      <c r="K1183" s="119">
        <f t="shared" si="601"/>
        <v>11</v>
      </c>
      <c r="L1183" s="8">
        <f t="shared" si="613"/>
        <v>1.0022504299999999</v>
      </c>
      <c r="M1183" s="120">
        <f t="shared" si="602"/>
        <v>1.0043006699999999</v>
      </c>
      <c r="N1183" s="120">
        <f t="shared" ref="N1183:N1246" si="622">IF(I1183&gt;I1182,N1182*M1183,N1182)</f>
        <v>1.1705154498262915</v>
      </c>
      <c r="O1183" s="113">
        <f t="shared" si="598"/>
        <v>1.1731496100000001</v>
      </c>
      <c r="P1183" s="113">
        <f t="shared" si="606"/>
        <v>1310.0486816</v>
      </c>
      <c r="Q1183" s="11">
        <f t="shared" si="618"/>
        <v>0</v>
      </c>
      <c r="R1183" s="30">
        <f t="shared" si="614"/>
        <v>0</v>
      </c>
      <c r="S1183" s="8">
        <f t="shared" si="607"/>
        <v>0</v>
      </c>
      <c r="T1183" s="122">
        <f t="shared" si="615"/>
        <v>0.13059999999999999</v>
      </c>
      <c r="U1183" s="121">
        <f t="shared" si="597"/>
        <v>11</v>
      </c>
      <c r="V1183" s="121">
        <v>252</v>
      </c>
      <c r="W1183" s="120">
        <f t="shared" si="608"/>
        <v>1.0053724479999999</v>
      </c>
      <c r="X1183" s="113">
        <f t="shared" si="621"/>
        <v>7.0381684099999999</v>
      </c>
      <c r="Y1183" s="113">
        <f t="shared" si="609"/>
        <v>0</v>
      </c>
      <c r="Z1183" s="125" t="str">
        <f t="shared" si="619"/>
        <v>A+J=</v>
      </c>
      <c r="AA1183" s="118">
        <f t="shared" si="620"/>
        <v>45859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>
        <f t="shared" si="610"/>
        <v>45845</v>
      </c>
      <c r="B1184" s="113">
        <f t="shared" si="603"/>
        <v>1317.08685001</v>
      </c>
      <c r="C1184" s="113">
        <f t="shared" si="616"/>
        <v>1116.6936172799999</v>
      </c>
      <c r="D1184" s="114">
        <f t="shared" si="611"/>
        <v>7245.38</v>
      </c>
      <c r="E1184" s="115">
        <f t="shared" si="599"/>
        <v>7276.54</v>
      </c>
      <c r="F1184" s="116">
        <f t="shared" si="600"/>
        <v>45797</v>
      </c>
      <c r="G1184" s="117">
        <f t="shared" si="604"/>
        <v>4.3006716003852752E-3</v>
      </c>
      <c r="H1184" s="118">
        <f t="shared" si="617"/>
        <v>45859</v>
      </c>
      <c r="I1184" s="118">
        <f t="shared" si="605"/>
        <v>45859</v>
      </c>
      <c r="J1184" s="119">
        <f t="shared" si="612"/>
        <v>21</v>
      </c>
      <c r="K1184" s="119">
        <f t="shared" si="601"/>
        <v>11</v>
      </c>
      <c r="L1184" s="8">
        <f t="shared" si="613"/>
        <v>1.0022504299999999</v>
      </c>
      <c r="M1184" s="120">
        <f t="shared" si="602"/>
        <v>1.0043006699999999</v>
      </c>
      <c r="N1184" s="120">
        <f t="shared" si="622"/>
        <v>1.1705154498262915</v>
      </c>
      <c r="O1184" s="113">
        <f t="shared" si="598"/>
        <v>1.1731496100000001</v>
      </c>
      <c r="P1184" s="113">
        <f t="shared" si="606"/>
        <v>1310.0486816</v>
      </c>
      <c r="Q1184" s="11">
        <f t="shared" si="618"/>
        <v>0</v>
      </c>
      <c r="R1184" s="30">
        <f t="shared" si="614"/>
        <v>0</v>
      </c>
      <c r="S1184" s="8">
        <f t="shared" si="607"/>
        <v>0</v>
      </c>
      <c r="T1184" s="122">
        <f t="shared" si="615"/>
        <v>0.13059999999999999</v>
      </c>
      <c r="U1184" s="121">
        <f t="shared" si="597"/>
        <v>11</v>
      </c>
      <c r="V1184" s="121">
        <v>252</v>
      </c>
      <c r="W1184" s="120">
        <f t="shared" si="608"/>
        <v>1.0053724479999999</v>
      </c>
      <c r="X1184" s="113">
        <f t="shared" si="621"/>
        <v>7.0381684099999999</v>
      </c>
      <c r="Y1184" s="113">
        <f t="shared" si="609"/>
        <v>0</v>
      </c>
      <c r="Z1184" s="125" t="str">
        <f t="shared" si="619"/>
        <v>A+J=</v>
      </c>
      <c r="AA1184" s="118">
        <f t="shared" si="620"/>
        <v>45859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>
        <f t="shared" si="610"/>
        <v>45846</v>
      </c>
      <c r="B1185" s="113">
        <f t="shared" si="603"/>
        <v>1317.99785187</v>
      </c>
      <c r="C1185" s="113">
        <f t="shared" si="616"/>
        <v>1116.6936172799999</v>
      </c>
      <c r="D1185" s="114">
        <f t="shared" si="611"/>
        <v>7245.38</v>
      </c>
      <c r="E1185" s="115">
        <f t="shared" si="599"/>
        <v>7276.54</v>
      </c>
      <c r="F1185" s="116">
        <f t="shared" si="600"/>
        <v>45797</v>
      </c>
      <c r="G1185" s="117">
        <f t="shared" si="604"/>
        <v>4.3006716003852752E-3</v>
      </c>
      <c r="H1185" s="118">
        <f t="shared" si="617"/>
        <v>45859</v>
      </c>
      <c r="I1185" s="118">
        <f t="shared" si="605"/>
        <v>45859</v>
      </c>
      <c r="J1185" s="119">
        <f t="shared" si="612"/>
        <v>21</v>
      </c>
      <c r="K1185" s="119">
        <f t="shared" si="601"/>
        <v>12</v>
      </c>
      <c r="L1185" s="8">
        <f t="shared" si="613"/>
        <v>1.0024552600000001</v>
      </c>
      <c r="M1185" s="120">
        <f t="shared" si="602"/>
        <v>1.0043006699999999</v>
      </c>
      <c r="N1185" s="120">
        <f t="shared" si="622"/>
        <v>1.1705154498262915</v>
      </c>
      <c r="O1185" s="113">
        <f t="shared" si="598"/>
        <v>1.17338936</v>
      </c>
      <c r="P1185" s="113">
        <f t="shared" si="606"/>
        <v>1310.31640889</v>
      </c>
      <c r="Q1185" s="11">
        <f t="shared" si="618"/>
        <v>0</v>
      </c>
      <c r="R1185" s="30">
        <f t="shared" si="614"/>
        <v>0</v>
      </c>
      <c r="S1185" s="8">
        <f t="shared" si="607"/>
        <v>0</v>
      </c>
      <c r="T1185" s="122">
        <f t="shared" si="615"/>
        <v>0.13059999999999999</v>
      </c>
      <c r="U1185" s="121">
        <f t="shared" si="597"/>
        <v>12</v>
      </c>
      <c r="V1185" s="121">
        <v>252</v>
      </c>
      <c r="W1185" s="120">
        <f t="shared" si="608"/>
        <v>1.005862281</v>
      </c>
      <c r="X1185" s="113">
        <f t="shared" si="621"/>
        <v>7.6814429799999999</v>
      </c>
      <c r="Y1185" s="113">
        <f t="shared" si="609"/>
        <v>0</v>
      </c>
      <c r="Z1185" s="125" t="str">
        <f t="shared" si="619"/>
        <v>A+J=</v>
      </c>
      <c r="AA1185" s="118">
        <f t="shared" si="620"/>
        <v>45859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>
        <f t="shared" si="610"/>
        <v>45847</v>
      </c>
      <c r="B1186" s="113">
        <f t="shared" si="603"/>
        <v>1318.90950791</v>
      </c>
      <c r="C1186" s="113">
        <f t="shared" si="616"/>
        <v>1116.6936172799999</v>
      </c>
      <c r="D1186" s="114">
        <f t="shared" si="611"/>
        <v>7245.38</v>
      </c>
      <c r="E1186" s="115">
        <f t="shared" si="599"/>
        <v>7276.54</v>
      </c>
      <c r="F1186" s="116">
        <f t="shared" si="600"/>
        <v>45797</v>
      </c>
      <c r="G1186" s="117">
        <f t="shared" si="604"/>
        <v>4.3006716003852752E-3</v>
      </c>
      <c r="H1186" s="118">
        <f t="shared" si="617"/>
        <v>45859</v>
      </c>
      <c r="I1186" s="118">
        <f t="shared" si="605"/>
        <v>45859</v>
      </c>
      <c r="J1186" s="119">
        <f t="shared" si="612"/>
        <v>21</v>
      </c>
      <c r="K1186" s="119">
        <f t="shared" si="601"/>
        <v>13</v>
      </c>
      <c r="L1186" s="8">
        <f t="shared" si="613"/>
        <v>1.0026601399999999</v>
      </c>
      <c r="M1186" s="120">
        <f t="shared" si="602"/>
        <v>1.0043006699999999</v>
      </c>
      <c r="N1186" s="120">
        <f t="shared" si="622"/>
        <v>1.1705154498262915</v>
      </c>
      <c r="O1186" s="113">
        <f t="shared" si="598"/>
        <v>1.17362918</v>
      </c>
      <c r="P1186" s="113">
        <f t="shared" si="606"/>
        <v>1310.5842143499999</v>
      </c>
      <c r="Q1186" s="11">
        <f t="shared" si="618"/>
        <v>0</v>
      </c>
      <c r="R1186" s="30">
        <f t="shared" si="614"/>
        <v>0</v>
      </c>
      <c r="S1186" s="8">
        <f t="shared" si="607"/>
        <v>0</v>
      </c>
      <c r="T1186" s="122">
        <f t="shared" si="615"/>
        <v>0.13059999999999999</v>
      </c>
      <c r="U1186" s="121">
        <f t="shared" si="597"/>
        <v>13</v>
      </c>
      <c r="V1186" s="121">
        <v>252</v>
      </c>
      <c r="W1186" s="120">
        <f t="shared" si="608"/>
        <v>1.006352353</v>
      </c>
      <c r="X1186" s="113">
        <f t="shared" si="621"/>
        <v>8.3252935600000004</v>
      </c>
      <c r="Y1186" s="113">
        <f t="shared" si="609"/>
        <v>0</v>
      </c>
      <c r="Z1186" s="125" t="str">
        <f t="shared" si="619"/>
        <v>A+J=</v>
      </c>
      <c r="AA1186" s="118">
        <f t="shared" si="620"/>
        <v>45859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>
        <f t="shared" si="610"/>
        <v>45848</v>
      </c>
      <c r="B1187" s="113">
        <f t="shared" si="603"/>
        <v>1319.8217847199999</v>
      </c>
      <c r="C1187" s="113">
        <f t="shared" si="616"/>
        <v>1116.6936172799999</v>
      </c>
      <c r="D1187" s="114">
        <f t="shared" si="611"/>
        <v>7245.38</v>
      </c>
      <c r="E1187" s="115">
        <f t="shared" si="599"/>
        <v>7276.54</v>
      </c>
      <c r="F1187" s="116">
        <f t="shared" si="600"/>
        <v>45797</v>
      </c>
      <c r="G1187" s="117">
        <f t="shared" si="604"/>
        <v>4.3006716003852752E-3</v>
      </c>
      <c r="H1187" s="118">
        <f t="shared" si="617"/>
        <v>45859</v>
      </c>
      <c r="I1187" s="118">
        <f t="shared" si="605"/>
        <v>45859</v>
      </c>
      <c r="J1187" s="119">
        <f t="shared" si="612"/>
        <v>21</v>
      </c>
      <c r="K1187" s="119">
        <f t="shared" si="601"/>
        <v>14</v>
      </c>
      <c r="L1187" s="8">
        <f t="shared" si="613"/>
        <v>1.00286506</v>
      </c>
      <c r="M1187" s="120">
        <f t="shared" si="602"/>
        <v>1.0043006699999999</v>
      </c>
      <c r="N1187" s="120">
        <f t="shared" si="622"/>
        <v>1.1705154498262915</v>
      </c>
      <c r="O1187" s="113">
        <f t="shared" si="598"/>
        <v>1.17386904</v>
      </c>
      <c r="P1187" s="113">
        <f t="shared" si="606"/>
        <v>1310.85206449</v>
      </c>
      <c r="Q1187" s="11">
        <f t="shared" si="618"/>
        <v>0</v>
      </c>
      <c r="R1187" s="30">
        <f t="shared" si="614"/>
        <v>0</v>
      </c>
      <c r="S1187" s="8">
        <f t="shared" si="607"/>
        <v>0</v>
      </c>
      <c r="T1187" s="122">
        <f t="shared" si="615"/>
        <v>0.13059999999999999</v>
      </c>
      <c r="U1187" s="121">
        <f t="shared" si="597"/>
        <v>14</v>
      </c>
      <c r="V1187" s="121">
        <v>252</v>
      </c>
      <c r="W1187" s="120">
        <f t="shared" si="608"/>
        <v>1.0068426640000001</v>
      </c>
      <c r="X1187" s="113">
        <f t="shared" si="621"/>
        <v>8.9697202300000001</v>
      </c>
      <c r="Y1187" s="113">
        <f t="shared" si="609"/>
        <v>0</v>
      </c>
      <c r="Z1187" s="125" t="str">
        <f t="shared" si="619"/>
        <v>A+J=</v>
      </c>
      <c r="AA1187" s="118">
        <f t="shared" si="620"/>
        <v>45859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>
        <f t="shared" si="610"/>
        <v>45849</v>
      </c>
      <c r="B1188" s="113">
        <f t="shared" si="603"/>
        <v>1320.7346924599999</v>
      </c>
      <c r="C1188" s="113">
        <f t="shared" si="616"/>
        <v>1116.6936172799999</v>
      </c>
      <c r="D1188" s="114">
        <f t="shared" si="611"/>
        <v>7245.38</v>
      </c>
      <c r="E1188" s="115">
        <f t="shared" si="599"/>
        <v>7276.54</v>
      </c>
      <c r="F1188" s="116">
        <f t="shared" si="600"/>
        <v>45797</v>
      </c>
      <c r="G1188" s="117">
        <f t="shared" si="604"/>
        <v>4.3006716003852752E-3</v>
      </c>
      <c r="H1188" s="118">
        <f t="shared" si="617"/>
        <v>45859</v>
      </c>
      <c r="I1188" s="118">
        <f t="shared" si="605"/>
        <v>45859</v>
      </c>
      <c r="J1188" s="119">
        <f t="shared" si="612"/>
        <v>21</v>
      </c>
      <c r="K1188" s="119">
        <f t="shared" si="601"/>
        <v>15</v>
      </c>
      <c r="L1188" s="8">
        <f t="shared" si="613"/>
        <v>1.00307002</v>
      </c>
      <c r="M1188" s="120">
        <f t="shared" si="602"/>
        <v>1.0043006699999999</v>
      </c>
      <c r="N1188" s="120">
        <f t="shared" si="622"/>
        <v>1.1705154498262915</v>
      </c>
      <c r="O1188" s="113">
        <f t="shared" si="598"/>
        <v>1.1741089499999999</v>
      </c>
      <c r="P1188" s="113">
        <f t="shared" si="606"/>
        <v>1311.11997045</v>
      </c>
      <c r="Q1188" s="11">
        <f t="shared" si="618"/>
        <v>0</v>
      </c>
      <c r="R1188" s="30">
        <f t="shared" si="614"/>
        <v>0</v>
      </c>
      <c r="S1188" s="8">
        <f t="shared" si="607"/>
        <v>0</v>
      </c>
      <c r="T1188" s="122">
        <f t="shared" si="615"/>
        <v>0.13059999999999999</v>
      </c>
      <c r="U1188" s="121">
        <f t="shared" si="597"/>
        <v>15</v>
      </c>
      <c r="V1188" s="121">
        <v>252</v>
      </c>
      <c r="W1188" s="120">
        <f t="shared" si="608"/>
        <v>1.0073332129999999</v>
      </c>
      <c r="X1188" s="113">
        <f t="shared" si="621"/>
        <v>9.6147220099999995</v>
      </c>
      <c r="Y1188" s="113">
        <f t="shared" si="609"/>
        <v>0</v>
      </c>
      <c r="Z1188" s="125" t="str">
        <f t="shared" si="619"/>
        <v>A+J=</v>
      </c>
      <c r="AA1188" s="118">
        <f t="shared" si="620"/>
        <v>45859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>
        <f t="shared" si="610"/>
        <v>45850</v>
      </c>
      <c r="B1189" s="113">
        <f t="shared" si="603"/>
        <v>1321.6482340499999</v>
      </c>
      <c r="C1189" s="113">
        <f t="shared" si="616"/>
        <v>1116.6936172799999</v>
      </c>
      <c r="D1189" s="114">
        <f t="shared" si="611"/>
        <v>7245.38</v>
      </c>
      <c r="E1189" s="115">
        <f t="shared" si="599"/>
        <v>7276.54</v>
      </c>
      <c r="F1189" s="116">
        <f t="shared" si="600"/>
        <v>45797</v>
      </c>
      <c r="G1189" s="117">
        <f t="shared" si="604"/>
        <v>4.3006716003852752E-3</v>
      </c>
      <c r="H1189" s="118">
        <f t="shared" si="617"/>
        <v>45859</v>
      </c>
      <c r="I1189" s="118">
        <f t="shared" si="605"/>
        <v>45859</v>
      </c>
      <c r="J1189" s="119">
        <f t="shared" si="612"/>
        <v>21</v>
      </c>
      <c r="K1189" s="119">
        <f t="shared" si="601"/>
        <v>16</v>
      </c>
      <c r="L1189" s="8">
        <f t="shared" si="613"/>
        <v>1.00327502</v>
      </c>
      <c r="M1189" s="120">
        <f t="shared" si="602"/>
        <v>1.0043006699999999</v>
      </c>
      <c r="N1189" s="120">
        <f t="shared" si="622"/>
        <v>1.1705154498262915</v>
      </c>
      <c r="O1189" s="113">
        <f t="shared" si="598"/>
        <v>1.17434891</v>
      </c>
      <c r="P1189" s="113">
        <f t="shared" si="606"/>
        <v>1311.3879322499999</v>
      </c>
      <c r="Q1189" s="11">
        <f t="shared" si="618"/>
        <v>0</v>
      </c>
      <c r="R1189" s="30">
        <f t="shared" si="614"/>
        <v>0</v>
      </c>
      <c r="S1189" s="8">
        <f t="shared" si="607"/>
        <v>0</v>
      </c>
      <c r="T1189" s="122">
        <f t="shared" si="615"/>
        <v>0.13059999999999999</v>
      </c>
      <c r="U1189" s="121">
        <f t="shared" ref="U1189:U1252" si="623">IF(Q1188&gt;0,1,IF(K1189=K1188,U1188,U1188+1))</f>
        <v>16</v>
      </c>
      <c r="V1189" s="121">
        <v>252</v>
      </c>
      <c r="W1189" s="120">
        <f t="shared" si="608"/>
        <v>1.007824002</v>
      </c>
      <c r="X1189" s="113">
        <f t="shared" si="621"/>
        <v>10.260301800000001</v>
      </c>
      <c r="Y1189" s="113">
        <f t="shared" si="609"/>
        <v>0</v>
      </c>
      <c r="Z1189" s="125" t="str">
        <f t="shared" si="619"/>
        <v>A+J=</v>
      </c>
      <c r="AA1189" s="118">
        <f t="shared" si="620"/>
        <v>45859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>
        <f t="shared" si="610"/>
        <v>45851</v>
      </c>
      <c r="B1190" s="113">
        <f t="shared" si="603"/>
        <v>1321.6482340499999</v>
      </c>
      <c r="C1190" s="113">
        <f t="shared" si="616"/>
        <v>1116.6936172799999</v>
      </c>
      <c r="D1190" s="114">
        <f t="shared" si="611"/>
        <v>7245.38</v>
      </c>
      <c r="E1190" s="115">
        <f t="shared" si="599"/>
        <v>7276.54</v>
      </c>
      <c r="F1190" s="116">
        <f t="shared" si="600"/>
        <v>45797</v>
      </c>
      <c r="G1190" s="117">
        <f t="shared" si="604"/>
        <v>4.3006716003852752E-3</v>
      </c>
      <c r="H1190" s="118">
        <f t="shared" si="617"/>
        <v>45859</v>
      </c>
      <c r="I1190" s="118">
        <f t="shared" si="605"/>
        <v>45859</v>
      </c>
      <c r="J1190" s="119">
        <f t="shared" si="612"/>
        <v>21</v>
      </c>
      <c r="K1190" s="119">
        <f t="shared" si="601"/>
        <v>16</v>
      </c>
      <c r="L1190" s="8">
        <f t="shared" si="613"/>
        <v>1.00327502</v>
      </c>
      <c r="M1190" s="120">
        <f t="shared" si="602"/>
        <v>1.0043006699999999</v>
      </c>
      <c r="N1190" s="120">
        <f t="shared" si="622"/>
        <v>1.1705154498262915</v>
      </c>
      <c r="O1190" s="113">
        <f t="shared" si="598"/>
        <v>1.17434891</v>
      </c>
      <c r="P1190" s="113">
        <f t="shared" si="606"/>
        <v>1311.3879322499999</v>
      </c>
      <c r="Q1190" s="11">
        <f t="shared" si="618"/>
        <v>0</v>
      </c>
      <c r="R1190" s="30">
        <f t="shared" si="614"/>
        <v>0</v>
      </c>
      <c r="S1190" s="8">
        <f t="shared" si="607"/>
        <v>0</v>
      </c>
      <c r="T1190" s="122">
        <f t="shared" si="615"/>
        <v>0.13059999999999999</v>
      </c>
      <c r="U1190" s="121">
        <f t="shared" si="623"/>
        <v>16</v>
      </c>
      <c r="V1190" s="121">
        <v>252</v>
      </c>
      <c r="W1190" s="120">
        <f t="shared" si="608"/>
        <v>1.007824002</v>
      </c>
      <c r="X1190" s="113">
        <f t="shared" si="621"/>
        <v>10.260301800000001</v>
      </c>
      <c r="Y1190" s="113">
        <f t="shared" si="609"/>
        <v>0</v>
      </c>
      <c r="Z1190" s="125" t="str">
        <f t="shared" si="619"/>
        <v>A+J=</v>
      </c>
      <c r="AA1190" s="118">
        <f t="shared" si="620"/>
        <v>45859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>
        <f t="shared" si="610"/>
        <v>45852</v>
      </c>
      <c r="B1191" s="113">
        <f t="shared" si="603"/>
        <v>1321.6482340499999</v>
      </c>
      <c r="C1191" s="113">
        <f t="shared" si="616"/>
        <v>1116.6936172799999</v>
      </c>
      <c r="D1191" s="114">
        <f t="shared" si="611"/>
        <v>7245.38</v>
      </c>
      <c r="E1191" s="115">
        <f t="shared" si="599"/>
        <v>7276.54</v>
      </c>
      <c r="F1191" s="116">
        <f t="shared" si="600"/>
        <v>45797</v>
      </c>
      <c r="G1191" s="117">
        <f t="shared" si="604"/>
        <v>4.3006716003852752E-3</v>
      </c>
      <c r="H1191" s="118">
        <f t="shared" si="617"/>
        <v>45859</v>
      </c>
      <c r="I1191" s="118">
        <f t="shared" si="605"/>
        <v>45859</v>
      </c>
      <c r="J1191" s="119">
        <f t="shared" si="612"/>
        <v>21</v>
      </c>
      <c r="K1191" s="119">
        <f t="shared" si="601"/>
        <v>16</v>
      </c>
      <c r="L1191" s="8">
        <f t="shared" si="613"/>
        <v>1.00327502</v>
      </c>
      <c r="M1191" s="120">
        <f t="shared" si="602"/>
        <v>1.0043006699999999</v>
      </c>
      <c r="N1191" s="120">
        <f t="shared" si="622"/>
        <v>1.1705154498262915</v>
      </c>
      <c r="O1191" s="113">
        <f t="shared" si="598"/>
        <v>1.17434891</v>
      </c>
      <c r="P1191" s="113">
        <f t="shared" si="606"/>
        <v>1311.3879322499999</v>
      </c>
      <c r="Q1191" s="11">
        <f t="shared" si="618"/>
        <v>0</v>
      </c>
      <c r="R1191" s="30">
        <f t="shared" si="614"/>
        <v>0</v>
      </c>
      <c r="S1191" s="8">
        <f t="shared" si="607"/>
        <v>0</v>
      </c>
      <c r="T1191" s="122">
        <f t="shared" si="615"/>
        <v>0.13059999999999999</v>
      </c>
      <c r="U1191" s="121">
        <f t="shared" si="623"/>
        <v>16</v>
      </c>
      <c r="V1191" s="121">
        <v>252</v>
      </c>
      <c r="W1191" s="120">
        <f t="shared" si="608"/>
        <v>1.007824002</v>
      </c>
      <c r="X1191" s="113">
        <f t="shared" si="621"/>
        <v>10.260301800000001</v>
      </c>
      <c r="Y1191" s="113">
        <f t="shared" si="609"/>
        <v>0</v>
      </c>
      <c r="Z1191" s="125" t="str">
        <f t="shared" si="619"/>
        <v>A+J=</v>
      </c>
      <c r="AA1191" s="118">
        <f t="shared" si="620"/>
        <v>45859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>
        <f t="shared" si="610"/>
        <v>45853</v>
      </c>
      <c r="B1192" s="113">
        <f t="shared" si="603"/>
        <v>1322.5624084600001</v>
      </c>
      <c r="C1192" s="113">
        <f t="shared" si="616"/>
        <v>1116.6936172799999</v>
      </c>
      <c r="D1192" s="114">
        <f t="shared" si="611"/>
        <v>7245.38</v>
      </c>
      <c r="E1192" s="115">
        <f t="shared" si="599"/>
        <v>7276.54</v>
      </c>
      <c r="F1192" s="116">
        <f t="shared" si="600"/>
        <v>45797</v>
      </c>
      <c r="G1192" s="117">
        <f t="shared" si="604"/>
        <v>4.3006716003852752E-3</v>
      </c>
      <c r="H1192" s="118">
        <f t="shared" si="617"/>
        <v>45859</v>
      </c>
      <c r="I1192" s="118">
        <f t="shared" si="605"/>
        <v>45859</v>
      </c>
      <c r="J1192" s="119">
        <f t="shared" si="612"/>
        <v>21</v>
      </c>
      <c r="K1192" s="119">
        <f t="shared" si="601"/>
        <v>17</v>
      </c>
      <c r="L1192" s="8">
        <f t="shared" si="613"/>
        <v>1.0034800699999999</v>
      </c>
      <c r="M1192" s="120">
        <f t="shared" si="602"/>
        <v>1.0043006699999999</v>
      </c>
      <c r="N1192" s="120">
        <f t="shared" si="622"/>
        <v>1.1705154498262915</v>
      </c>
      <c r="O1192" s="113">
        <f t="shared" si="598"/>
        <v>1.1745889199999999</v>
      </c>
      <c r="P1192" s="113">
        <f t="shared" si="606"/>
        <v>1311.6559498900001</v>
      </c>
      <c r="Q1192" s="11">
        <f t="shared" si="618"/>
        <v>0</v>
      </c>
      <c r="R1192" s="30">
        <f t="shared" si="614"/>
        <v>0</v>
      </c>
      <c r="S1192" s="8">
        <f t="shared" si="607"/>
        <v>0</v>
      </c>
      <c r="T1192" s="122">
        <f t="shared" si="615"/>
        <v>0.13059999999999999</v>
      </c>
      <c r="U1192" s="121">
        <f t="shared" si="623"/>
        <v>17</v>
      </c>
      <c r="V1192" s="121">
        <v>252</v>
      </c>
      <c r="W1192" s="120">
        <f t="shared" si="608"/>
        <v>1.0083150299999999</v>
      </c>
      <c r="X1192" s="113">
        <f t="shared" si="621"/>
        <v>10.90645857</v>
      </c>
      <c r="Y1192" s="113">
        <f t="shared" si="609"/>
        <v>0</v>
      </c>
      <c r="Z1192" s="125" t="str">
        <f t="shared" si="619"/>
        <v>A+J=</v>
      </c>
      <c r="AA1192" s="118">
        <f t="shared" si="620"/>
        <v>45859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>
        <f t="shared" si="610"/>
        <v>45854</v>
      </c>
      <c r="B1193" s="113">
        <f t="shared" si="603"/>
        <v>1323.4772046799999</v>
      </c>
      <c r="C1193" s="113">
        <f t="shared" si="616"/>
        <v>1116.6936172799999</v>
      </c>
      <c r="D1193" s="114">
        <f t="shared" si="611"/>
        <v>7245.38</v>
      </c>
      <c r="E1193" s="115">
        <f t="shared" si="599"/>
        <v>7276.54</v>
      </c>
      <c r="F1193" s="116">
        <f t="shared" si="600"/>
        <v>45797</v>
      </c>
      <c r="G1193" s="117">
        <f t="shared" si="604"/>
        <v>4.3006716003852752E-3</v>
      </c>
      <c r="H1193" s="118">
        <f t="shared" si="617"/>
        <v>45859</v>
      </c>
      <c r="I1193" s="118">
        <f t="shared" si="605"/>
        <v>45859</v>
      </c>
      <c r="J1193" s="119">
        <f t="shared" si="612"/>
        <v>21</v>
      </c>
      <c r="K1193" s="119">
        <f t="shared" si="601"/>
        <v>18</v>
      </c>
      <c r="L1193" s="8">
        <f t="shared" si="613"/>
        <v>1.0036851499999999</v>
      </c>
      <c r="M1193" s="120">
        <f t="shared" si="602"/>
        <v>1.0043006699999999</v>
      </c>
      <c r="N1193" s="120">
        <f t="shared" si="622"/>
        <v>1.1705154498262915</v>
      </c>
      <c r="O1193" s="113">
        <f t="shared" ref="O1193:O1256" si="624">TRUNC(TRUNC((L1193*N1193),15),8)</f>
        <v>1.1748289700000001</v>
      </c>
      <c r="P1193" s="113">
        <f t="shared" si="606"/>
        <v>1311.92401219</v>
      </c>
      <c r="Q1193" s="11">
        <f t="shared" si="618"/>
        <v>0</v>
      </c>
      <c r="R1193" s="30">
        <f t="shared" si="614"/>
        <v>0</v>
      </c>
      <c r="S1193" s="8">
        <f t="shared" si="607"/>
        <v>0</v>
      </c>
      <c r="T1193" s="122">
        <f t="shared" si="615"/>
        <v>0.13059999999999999</v>
      </c>
      <c r="U1193" s="121">
        <f t="shared" si="623"/>
        <v>18</v>
      </c>
      <c r="V1193" s="121">
        <v>252</v>
      </c>
      <c r="W1193" s="120">
        <f t="shared" si="608"/>
        <v>1.008806297</v>
      </c>
      <c r="X1193" s="113">
        <f t="shared" si="621"/>
        <v>11.553192490000001</v>
      </c>
      <c r="Y1193" s="113">
        <f t="shared" si="609"/>
        <v>0</v>
      </c>
      <c r="Z1193" s="125" t="str">
        <f t="shared" si="619"/>
        <v>A+J=</v>
      </c>
      <c r="AA1193" s="118">
        <f t="shared" si="620"/>
        <v>45859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>
        <f t="shared" si="610"/>
        <v>45855</v>
      </c>
      <c r="B1194" s="113">
        <f t="shared" si="603"/>
        <v>1324.39264551</v>
      </c>
      <c r="C1194" s="113">
        <f t="shared" si="616"/>
        <v>1116.6936172799999</v>
      </c>
      <c r="D1194" s="114">
        <f t="shared" si="611"/>
        <v>7245.38</v>
      </c>
      <c r="E1194" s="115">
        <f t="shared" ref="E1194:E1257" si="625">IF($K1194=1,VLOOKUP($A1193,$AO$10:$AS$131,4),E1193)</f>
        <v>7276.54</v>
      </c>
      <c r="F1194" s="116">
        <f t="shared" ref="F1194:F1257" si="626">IF($K1194=1,VLOOKUP($A1193,$AO$10:$AS$131,5),F1193)</f>
        <v>45797</v>
      </c>
      <c r="G1194" s="117">
        <f t="shared" si="604"/>
        <v>4.3006716003852752E-3</v>
      </c>
      <c r="H1194" s="118">
        <f t="shared" si="617"/>
        <v>45859</v>
      </c>
      <c r="I1194" s="118">
        <f t="shared" si="605"/>
        <v>45859</v>
      </c>
      <c r="J1194" s="119">
        <f t="shared" si="612"/>
        <v>21</v>
      </c>
      <c r="K1194" s="119">
        <f t="shared" ref="K1194:K1257" si="627">(J1194-(NETWORKDAYS(A1194,I1194,AD$176:AD$502)-1))</f>
        <v>19</v>
      </c>
      <c r="L1194" s="8">
        <f t="shared" si="613"/>
        <v>1.00389028</v>
      </c>
      <c r="M1194" s="120">
        <f t="shared" ref="M1194:M1257" si="628">IF(I1194&gt;I1193,L1193,M1193)</f>
        <v>1.0043006699999999</v>
      </c>
      <c r="N1194" s="120">
        <f t="shared" si="622"/>
        <v>1.1705154498262915</v>
      </c>
      <c r="O1194" s="113">
        <f t="shared" si="624"/>
        <v>1.1750690800000001</v>
      </c>
      <c r="P1194" s="113">
        <f t="shared" si="606"/>
        <v>1312.19214149</v>
      </c>
      <c r="Q1194" s="11">
        <f t="shared" si="618"/>
        <v>0</v>
      </c>
      <c r="R1194" s="30">
        <f t="shared" si="614"/>
        <v>0</v>
      </c>
      <c r="S1194" s="8">
        <f t="shared" si="607"/>
        <v>0</v>
      </c>
      <c r="T1194" s="122">
        <f t="shared" si="615"/>
        <v>0.13059999999999999</v>
      </c>
      <c r="U1194" s="121">
        <f t="shared" si="623"/>
        <v>19</v>
      </c>
      <c r="V1194" s="121">
        <v>252</v>
      </c>
      <c r="W1194" s="120">
        <f t="shared" si="608"/>
        <v>1.0092978029999999</v>
      </c>
      <c r="X1194" s="113">
        <f t="shared" si="621"/>
        <v>12.20050402</v>
      </c>
      <c r="Y1194" s="113">
        <f t="shared" si="609"/>
        <v>0</v>
      </c>
      <c r="Z1194" s="125" t="str">
        <f t="shared" si="619"/>
        <v>A+J=</v>
      </c>
      <c r="AA1194" s="118">
        <f t="shared" si="620"/>
        <v>45859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>
        <f t="shared" si="610"/>
        <v>45856</v>
      </c>
      <c r="B1195" s="113">
        <f t="shared" si="603"/>
        <v>1325.3087100300002</v>
      </c>
      <c r="C1195" s="113">
        <f t="shared" si="616"/>
        <v>1116.6936172799999</v>
      </c>
      <c r="D1195" s="114">
        <f t="shared" si="611"/>
        <v>7245.38</v>
      </c>
      <c r="E1195" s="115">
        <f t="shared" si="625"/>
        <v>7276.54</v>
      </c>
      <c r="F1195" s="116">
        <f t="shared" si="626"/>
        <v>45797</v>
      </c>
      <c r="G1195" s="117">
        <f t="shared" si="604"/>
        <v>4.3006716003852752E-3</v>
      </c>
      <c r="H1195" s="118">
        <f t="shared" si="617"/>
        <v>45859</v>
      </c>
      <c r="I1195" s="118">
        <f t="shared" si="605"/>
        <v>45859</v>
      </c>
      <c r="J1195" s="119">
        <f t="shared" si="612"/>
        <v>21</v>
      </c>
      <c r="K1195" s="119">
        <f t="shared" si="627"/>
        <v>20</v>
      </c>
      <c r="L1195" s="8">
        <f t="shared" si="613"/>
        <v>1.0040954499999999</v>
      </c>
      <c r="M1195" s="120">
        <f t="shared" si="628"/>
        <v>1.0043006699999999</v>
      </c>
      <c r="N1195" s="120">
        <f t="shared" si="622"/>
        <v>1.1705154498262915</v>
      </c>
      <c r="O1195" s="113">
        <f t="shared" si="624"/>
        <v>1.1753092300000001</v>
      </c>
      <c r="P1195" s="113">
        <f t="shared" si="606"/>
        <v>1312.4603154700001</v>
      </c>
      <c r="Q1195" s="11">
        <f t="shared" si="618"/>
        <v>0</v>
      </c>
      <c r="R1195" s="30">
        <f t="shared" si="614"/>
        <v>0</v>
      </c>
      <c r="S1195" s="8">
        <f t="shared" si="607"/>
        <v>0</v>
      </c>
      <c r="T1195" s="122">
        <f t="shared" si="615"/>
        <v>0.13059999999999999</v>
      </c>
      <c r="U1195" s="121">
        <f t="shared" si="623"/>
        <v>20</v>
      </c>
      <c r="V1195" s="121">
        <v>252</v>
      </c>
      <c r="W1195" s="120">
        <f t="shared" si="608"/>
        <v>1.009789549</v>
      </c>
      <c r="X1195" s="113">
        <f t="shared" si="621"/>
        <v>12.848394559999999</v>
      </c>
      <c r="Y1195" s="113">
        <f t="shared" si="609"/>
        <v>0</v>
      </c>
      <c r="Z1195" s="125" t="str">
        <f t="shared" si="619"/>
        <v>A+J=</v>
      </c>
      <c r="AA1195" s="118">
        <f t="shared" si="620"/>
        <v>45859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>
        <f t="shared" si="610"/>
        <v>45857</v>
      </c>
      <c r="B1196" s="113">
        <f t="shared" si="603"/>
        <v>1326.22543101</v>
      </c>
      <c r="C1196" s="113">
        <f t="shared" si="616"/>
        <v>1116.6936172799999</v>
      </c>
      <c r="D1196" s="114">
        <f t="shared" si="611"/>
        <v>7245.38</v>
      </c>
      <c r="E1196" s="115">
        <f t="shared" si="625"/>
        <v>7276.54</v>
      </c>
      <c r="F1196" s="116">
        <f t="shared" si="626"/>
        <v>45797</v>
      </c>
      <c r="G1196" s="117">
        <f t="shared" si="604"/>
        <v>4.3006716003852752E-3</v>
      </c>
      <c r="H1196" s="118">
        <f t="shared" si="617"/>
        <v>45859</v>
      </c>
      <c r="I1196" s="118">
        <f t="shared" si="605"/>
        <v>45859</v>
      </c>
      <c r="J1196" s="119">
        <f t="shared" si="612"/>
        <v>21</v>
      </c>
      <c r="K1196" s="119">
        <f t="shared" si="627"/>
        <v>21</v>
      </c>
      <c r="L1196" s="8">
        <f t="shared" si="613"/>
        <v>1.0043006699999999</v>
      </c>
      <c r="M1196" s="120">
        <f t="shared" si="628"/>
        <v>1.0043006699999999</v>
      </c>
      <c r="N1196" s="120">
        <f t="shared" si="622"/>
        <v>1.1705154498262915</v>
      </c>
      <c r="O1196" s="113">
        <f t="shared" si="624"/>
        <v>1.1755494500000001</v>
      </c>
      <c r="P1196" s="113">
        <f t="shared" si="606"/>
        <v>1312.72856761</v>
      </c>
      <c r="Q1196" s="11">
        <f t="shared" si="618"/>
        <v>0</v>
      </c>
      <c r="R1196" s="30">
        <f t="shared" si="614"/>
        <v>0</v>
      </c>
      <c r="S1196" s="8">
        <f t="shared" si="607"/>
        <v>0</v>
      </c>
      <c r="T1196" s="122">
        <f t="shared" si="615"/>
        <v>0.13059999999999999</v>
      </c>
      <c r="U1196" s="121">
        <f t="shared" si="623"/>
        <v>21</v>
      </c>
      <c r="V1196" s="121">
        <v>252</v>
      </c>
      <c r="W1196" s="120">
        <f t="shared" si="608"/>
        <v>1.010281534</v>
      </c>
      <c r="X1196" s="113">
        <f t="shared" si="621"/>
        <v>13.496863400000001</v>
      </c>
      <c r="Y1196" s="113">
        <f t="shared" si="609"/>
        <v>0</v>
      </c>
      <c r="Z1196" s="125" t="str">
        <f t="shared" si="619"/>
        <v>A+J=</v>
      </c>
      <c r="AA1196" s="118">
        <f t="shared" si="620"/>
        <v>45859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2">
        <f t="shared" si="610"/>
        <v>45858</v>
      </c>
      <c r="B1197" s="113">
        <f t="shared" si="603"/>
        <v>1326.22543101</v>
      </c>
      <c r="C1197" s="113">
        <f t="shared" si="616"/>
        <v>1116.6936172799999</v>
      </c>
      <c r="D1197" s="114">
        <f t="shared" si="611"/>
        <v>7245.38</v>
      </c>
      <c r="E1197" s="115">
        <f t="shared" si="625"/>
        <v>7276.54</v>
      </c>
      <c r="F1197" s="116">
        <f t="shared" si="626"/>
        <v>45797</v>
      </c>
      <c r="G1197" s="117">
        <f t="shared" si="604"/>
        <v>4.3006716003852752E-3</v>
      </c>
      <c r="H1197" s="118">
        <f t="shared" si="617"/>
        <v>45889</v>
      </c>
      <c r="I1197" s="118">
        <f t="shared" si="605"/>
        <v>45859</v>
      </c>
      <c r="J1197" s="119">
        <f t="shared" si="612"/>
        <v>21</v>
      </c>
      <c r="K1197" s="119">
        <f t="shared" si="627"/>
        <v>21</v>
      </c>
      <c r="L1197" s="8">
        <f t="shared" si="613"/>
        <v>1.0043006699999999</v>
      </c>
      <c r="M1197" s="120">
        <f t="shared" si="628"/>
        <v>1.0043006699999999</v>
      </c>
      <c r="N1197" s="120">
        <f t="shared" si="622"/>
        <v>1.1705154498262915</v>
      </c>
      <c r="O1197" s="113">
        <f t="shared" si="624"/>
        <v>1.1755494500000001</v>
      </c>
      <c r="P1197" s="113">
        <f t="shared" si="606"/>
        <v>1312.72856761</v>
      </c>
      <c r="Q1197" s="11">
        <f t="shared" si="618"/>
        <v>0</v>
      </c>
      <c r="R1197" s="30">
        <f t="shared" si="614"/>
        <v>0</v>
      </c>
      <c r="S1197" s="8">
        <f t="shared" si="607"/>
        <v>0</v>
      </c>
      <c r="T1197" s="122">
        <f t="shared" si="615"/>
        <v>0.13059999999999999</v>
      </c>
      <c r="U1197" s="121">
        <f t="shared" si="623"/>
        <v>21</v>
      </c>
      <c r="V1197" s="121">
        <v>252</v>
      </c>
      <c r="W1197" s="120">
        <f t="shared" si="608"/>
        <v>1.010281534</v>
      </c>
      <c r="X1197" s="113">
        <f t="shared" si="621"/>
        <v>13.496863400000001</v>
      </c>
      <c r="Y1197" s="113">
        <f t="shared" si="609"/>
        <v>0</v>
      </c>
      <c r="Z1197" s="125" t="str">
        <f t="shared" si="619"/>
        <v>A+J=</v>
      </c>
      <c r="AA1197" s="118">
        <f t="shared" si="620"/>
        <v>45859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>
        <f t="shared" si="610"/>
        <v>45859</v>
      </c>
      <c r="B1198" s="113">
        <f t="shared" si="603"/>
        <v>1326.22543101</v>
      </c>
      <c r="C1198" s="113">
        <f t="shared" si="616"/>
        <v>1116.6936172799999</v>
      </c>
      <c r="D1198" s="114">
        <f t="shared" si="611"/>
        <v>7245.38</v>
      </c>
      <c r="E1198" s="115">
        <f t="shared" si="625"/>
        <v>7276.54</v>
      </c>
      <c r="F1198" s="116">
        <f t="shared" si="626"/>
        <v>45797</v>
      </c>
      <c r="G1198" s="117">
        <f t="shared" si="604"/>
        <v>4.3006716003852752E-3</v>
      </c>
      <c r="H1198" s="118">
        <f t="shared" si="617"/>
        <v>45889</v>
      </c>
      <c r="I1198" s="118">
        <f t="shared" si="605"/>
        <v>45859</v>
      </c>
      <c r="J1198" s="119">
        <f t="shared" si="612"/>
        <v>21</v>
      </c>
      <c r="K1198" s="119">
        <f t="shared" si="627"/>
        <v>21</v>
      </c>
      <c r="L1198" s="8">
        <f t="shared" si="613"/>
        <v>1.0043006699999999</v>
      </c>
      <c r="M1198" s="120">
        <f t="shared" si="628"/>
        <v>1.0043006699999999</v>
      </c>
      <c r="N1198" s="120">
        <f t="shared" si="622"/>
        <v>1.1705154498262915</v>
      </c>
      <c r="O1198" s="113">
        <f t="shared" si="624"/>
        <v>1.1755494500000001</v>
      </c>
      <c r="P1198" s="113">
        <f t="shared" si="606"/>
        <v>1312.72856761</v>
      </c>
      <c r="Q1198" s="11">
        <f t="shared" si="618"/>
        <v>39</v>
      </c>
      <c r="R1198" s="30">
        <f t="shared" si="614"/>
        <v>0</v>
      </c>
      <c r="S1198" s="8">
        <f t="shared" si="607"/>
        <v>0</v>
      </c>
      <c r="T1198" s="122">
        <f t="shared" si="615"/>
        <v>0.13059999999999999</v>
      </c>
      <c r="U1198" s="121">
        <f t="shared" si="623"/>
        <v>21</v>
      </c>
      <c r="V1198" s="121">
        <v>252</v>
      </c>
      <c r="W1198" s="120">
        <f t="shared" si="608"/>
        <v>1.010281534</v>
      </c>
      <c r="X1198" s="113">
        <f t="shared" si="621"/>
        <v>13.496863400000001</v>
      </c>
      <c r="Y1198" s="113">
        <f t="shared" si="609"/>
        <v>13.496863400000001</v>
      </c>
      <c r="Z1198" s="125" t="str">
        <f t="shared" si="619"/>
        <v>A+J=</v>
      </c>
      <c r="AA1198" s="118">
        <f t="shared" si="620"/>
        <v>45859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>
        <f t="shared" si="610"/>
        <v>45860</v>
      </c>
      <c r="B1199" s="113">
        <f t="shared" si="603"/>
        <v>1313.62435491</v>
      </c>
      <c r="C1199" s="113">
        <f t="shared" si="616"/>
        <v>1116.6936172799999</v>
      </c>
      <c r="D1199" s="114">
        <f t="shared" si="611"/>
        <v>7245.38</v>
      </c>
      <c r="E1199" s="115">
        <f t="shared" si="625"/>
        <v>7276.54</v>
      </c>
      <c r="F1199" s="116">
        <f t="shared" si="626"/>
        <v>45829</v>
      </c>
      <c r="G1199" s="117">
        <f t="shared" si="604"/>
        <v>4.3006716003852752E-3</v>
      </c>
      <c r="H1199" s="118">
        <f t="shared" si="617"/>
        <v>45889</v>
      </c>
      <c r="I1199" s="118">
        <f t="shared" si="605"/>
        <v>45889</v>
      </c>
      <c r="J1199" s="119">
        <f t="shared" si="612"/>
        <v>22</v>
      </c>
      <c r="K1199" s="119">
        <f t="shared" si="627"/>
        <v>1</v>
      </c>
      <c r="L1199" s="8">
        <f t="shared" si="613"/>
        <v>1.0001950799999999</v>
      </c>
      <c r="M1199" s="120">
        <f t="shared" si="628"/>
        <v>1.0043006699999999</v>
      </c>
      <c r="N1199" s="120">
        <f t="shared" si="622"/>
        <v>1.1755494505058959</v>
      </c>
      <c r="O1199" s="113">
        <f t="shared" si="624"/>
        <v>1.17577877</v>
      </c>
      <c r="P1199" s="113">
        <f t="shared" si="606"/>
        <v>1312.9846477900001</v>
      </c>
      <c r="Q1199" s="11">
        <f t="shared" si="618"/>
        <v>0</v>
      </c>
      <c r="R1199" s="30">
        <f t="shared" si="614"/>
        <v>0</v>
      </c>
      <c r="S1199" s="8">
        <f t="shared" si="607"/>
        <v>0</v>
      </c>
      <c r="T1199" s="122">
        <f t="shared" si="615"/>
        <v>0.13059999999999999</v>
      </c>
      <c r="U1199" s="121">
        <f t="shared" si="623"/>
        <v>1</v>
      </c>
      <c r="V1199" s="121">
        <v>252</v>
      </c>
      <c r="W1199" s="120">
        <f t="shared" si="608"/>
        <v>1.000487216</v>
      </c>
      <c r="X1199" s="113">
        <f t="shared" si="621"/>
        <v>0.63970711999999996</v>
      </c>
      <c r="Y1199" s="113">
        <f t="shared" si="609"/>
        <v>0</v>
      </c>
      <c r="Z1199" s="125" t="str">
        <f t="shared" si="619"/>
        <v>A+J=</v>
      </c>
      <c r="AA1199" s="118">
        <f t="shared" si="620"/>
        <v>45889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>
        <f t="shared" si="610"/>
        <v>45861</v>
      </c>
      <c r="B1200" s="113">
        <f t="shared" si="603"/>
        <v>1314.5207588799999</v>
      </c>
      <c r="C1200" s="113">
        <f t="shared" si="616"/>
        <v>1116.6936172799999</v>
      </c>
      <c r="D1200" s="114">
        <f t="shared" si="611"/>
        <v>7245.38</v>
      </c>
      <c r="E1200" s="115">
        <f t="shared" si="625"/>
        <v>7276.54</v>
      </c>
      <c r="F1200" s="116">
        <f t="shared" si="626"/>
        <v>45829</v>
      </c>
      <c r="G1200" s="117">
        <f t="shared" si="604"/>
        <v>4.3006716003852752E-3</v>
      </c>
      <c r="H1200" s="118">
        <f t="shared" si="617"/>
        <v>45889</v>
      </c>
      <c r="I1200" s="118">
        <f t="shared" si="605"/>
        <v>45889</v>
      </c>
      <c r="J1200" s="119">
        <f t="shared" si="612"/>
        <v>22</v>
      </c>
      <c r="K1200" s="119">
        <f t="shared" si="627"/>
        <v>2</v>
      </c>
      <c r="L1200" s="8">
        <f t="shared" si="613"/>
        <v>1.0003902</v>
      </c>
      <c r="M1200" s="120">
        <f t="shared" si="628"/>
        <v>1.0043006699999999</v>
      </c>
      <c r="N1200" s="120">
        <f t="shared" si="622"/>
        <v>1.1755494505058959</v>
      </c>
      <c r="O1200" s="113">
        <f t="shared" si="624"/>
        <v>1.17600814</v>
      </c>
      <c r="P1200" s="113">
        <f t="shared" si="606"/>
        <v>1313.2407837999999</v>
      </c>
      <c r="Q1200" s="11">
        <f t="shared" si="618"/>
        <v>0</v>
      </c>
      <c r="R1200" s="30">
        <f t="shared" si="614"/>
        <v>0</v>
      </c>
      <c r="S1200" s="8">
        <f t="shared" si="607"/>
        <v>0</v>
      </c>
      <c r="T1200" s="122">
        <f t="shared" si="615"/>
        <v>0.13059999999999999</v>
      </c>
      <c r="U1200" s="121">
        <f t="shared" si="623"/>
        <v>2</v>
      </c>
      <c r="V1200" s="121">
        <v>252</v>
      </c>
      <c r="W1200" s="120">
        <f t="shared" si="608"/>
        <v>1.0009746690000001</v>
      </c>
      <c r="X1200" s="113">
        <f t="shared" si="621"/>
        <v>1.27997508</v>
      </c>
      <c r="Y1200" s="113">
        <f t="shared" si="609"/>
        <v>0</v>
      </c>
      <c r="Z1200" s="125" t="str">
        <f t="shared" si="619"/>
        <v>A+J=</v>
      </c>
      <c r="AA1200" s="118">
        <f t="shared" si="620"/>
        <v>45889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>
        <f t="shared" si="610"/>
        <v>45862</v>
      </c>
      <c r="B1201" s="113">
        <f t="shared" si="603"/>
        <v>1315.41779096</v>
      </c>
      <c r="C1201" s="113">
        <f t="shared" si="616"/>
        <v>1116.6936172799999</v>
      </c>
      <c r="D1201" s="114">
        <f t="shared" si="611"/>
        <v>7245.38</v>
      </c>
      <c r="E1201" s="115">
        <f t="shared" si="625"/>
        <v>7276.54</v>
      </c>
      <c r="F1201" s="116">
        <f t="shared" si="626"/>
        <v>45829</v>
      </c>
      <c r="G1201" s="117">
        <f t="shared" si="604"/>
        <v>4.3006716003852752E-3</v>
      </c>
      <c r="H1201" s="118">
        <f t="shared" si="617"/>
        <v>45889</v>
      </c>
      <c r="I1201" s="118">
        <f t="shared" si="605"/>
        <v>45889</v>
      </c>
      <c r="J1201" s="119">
        <f t="shared" si="612"/>
        <v>22</v>
      </c>
      <c r="K1201" s="119">
        <f t="shared" si="627"/>
        <v>3</v>
      </c>
      <c r="L1201" s="8">
        <f t="shared" si="613"/>
        <v>1.0005853600000001</v>
      </c>
      <c r="M1201" s="120">
        <f t="shared" si="628"/>
        <v>1.0043006699999999</v>
      </c>
      <c r="N1201" s="120">
        <f t="shared" si="622"/>
        <v>1.1755494505058959</v>
      </c>
      <c r="O1201" s="113">
        <f t="shared" si="624"/>
        <v>1.1762375700000001</v>
      </c>
      <c r="P1201" s="113">
        <f t="shared" si="606"/>
        <v>1313.4969868200001</v>
      </c>
      <c r="Q1201" s="11">
        <f t="shared" si="618"/>
        <v>0</v>
      </c>
      <c r="R1201" s="30">
        <f t="shared" si="614"/>
        <v>0</v>
      </c>
      <c r="S1201" s="8">
        <f t="shared" si="607"/>
        <v>0</v>
      </c>
      <c r="T1201" s="122">
        <f t="shared" si="615"/>
        <v>0.13059999999999999</v>
      </c>
      <c r="U1201" s="121">
        <f t="shared" si="623"/>
        <v>3</v>
      </c>
      <c r="V1201" s="121">
        <v>252</v>
      </c>
      <c r="W1201" s="120">
        <f t="shared" si="608"/>
        <v>1.001462359</v>
      </c>
      <c r="X1201" s="113">
        <f t="shared" si="621"/>
        <v>1.92080414</v>
      </c>
      <c r="Y1201" s="113">
        <f t="shared" si="609"/>
        <v>0</v>
      </c>
      <c r="Z1201" s="125" t="str">
        <f t="shared" si="619"/>
        <v>A+J=</v>
      </c>
      <c r="AA1201" s="118">
        <f t="shared" si="620"/>
        <v>45889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>
        <f t="shared" si="610"/>
        <v>45863</v>
      </c>
      <c r="B1202" s="113">
        <f t="shared" si="603"/>
        <v>1316.3154204800001</v>
      </c>
      <c r="C1202" s="113">
        <f t="shared" si="616"/>
        <v>1116.6936172799999</v>
      </c>
      <c r="D1202" s="114">
        <f t="shared" si="611"/>
        <v>7245.38</v>
      </c>
      <c r="E1202" s="115">
        <f t="shared" si="625"/>
        <v>7276.54</v>
      </c>
      <c r="F1202" s="116">
        <f t="shared" si="626"/>
        <v>45829</v>
      </c>
      <c r="G1202" s="117">
        <f t="shared" si="604"/>
        <v>4.3006716003852752E-3</v>
      </c>
      <c r="H1202" s="118">
        <f t="shared" si="617"/>
        <v>45889</v>
      </c>
      <c r="I1202" s="118">
        <f t="shared" si="605"/>
        <v>45889</v>
      </c>
      <c r="J1202" s="119">
        <f t="shared" si="612"/>
        <v>22</v>
      </c>
      <c r="K1202" s="119">
        <f t="shared" si="627"/>
        <v>4</v>
      </c>
      <c r="L1202" s="8">
        <f t="shared" si="613"/>
        <v>1.0007805599999999</v>
      </c>
      <c r="M1202" s="120">
        <f t="shared" si="628"/>
        <v>1.0043006699999999</v>
      </c>
      <c r="N1202" s="120">
        <f t="shared" si="622"/>
        <v>1.1755494505058959</v>
      </c>
      <c r="O1202" s="113">
        <f t="shared" si="624"/>
        <v>1.17646703</v>
      </c>
      <c r="P1202" s="113">
        <f t="shared" si="606"/>
        <v>1313.75322334</v>
      </c>
      <c r="Q1202" s="11">
        <f t="shared" si="618"/>
        <v>0</v>
      </c>
      <c r="R1202" s="30">
        <f t="shared" si="614"/>
        <v>0</v>
      </c>
      <c r="S1202" s="8">
        <f t="shared" si="607"/>
        <v>0</v>
      </c>
      <c r="T1202" s="122">
        <f t="shared" si="615"/>
        <v>0.13059999999999999</v>
      </c>
      <c r="U1202" s="121">
        <f t="shared" si="623"/>
        <v>4</v>
      </c>
      <c r="V1202" s="121">
        <v>252</v>
      </c>
      <c r="W1202" s="120">
        <f t="shared" si="608"/>
        <v>1.001950288</v>
      </c>
      <c r="X1202" s="113">
        <f t="shared" si="621"/>
        <v>2.5621971399999999</v>
      </c>
      <c r="Y1202" s="113">
        <f t="shared" si="609"/>
        <v>0</v>
      </c>
      <c r="Z1202" s="125" t="str">
        <f t="shared" si="619"/>
        <v>A+J=</v>
      </c>
      <c r="AA1202" s="118">
        <f t="shared" si="620"/>
        <v>45889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>
        <f t="shared" si="610"/>
        <v>45864</v>
      </c>
      <c r="B1203" s="113">
        <f t="shared" si="603"/>
        <v>1317.2136786400001</v>
      </c>
      <c r="C1203" s="113">
        <f t="shared" si="616"/>
        <v>1116.6936172799999</v>
      </c>
      <c r="D1203" s="114">
        <f t="shared" si="611"/>
        <v>7245.38</v>
      </c>
      <c r="E1203" s="115">
        <f t="shared" si="625"/>
        <v>7276.54</v>
      </c>
      <c r="F1203" s="116">
        <f t="shared" si="626"/>
        <v>45829</v>
      </c>
      <c r="G1203" s="117">
        <f t="shared" si="604"/>
        <v>4.3006716003852752E-3</v>
      </c>
      <c r="H1203" s="118">
        <f t="shared" si="617"/>
        <v>45889</v>
      </c>
      <c r="I1203" s="118">
        <f t="shared" si="605"/>
        <v>45889</v>
      </c>
      <c r="J1203" s="119">
        <f t="shared" si="612"/>
        <v>22</v>
      </c>
      <c r="K1203" s="119">
        <f t="shared" si="627"/>
        <v>5</v>
      </c>
      <c r="L1203" s="8">
        <f t="shared" si="613"/>
        <v>1.0009758</v>
      </c>
      <c r="M1203" s="120">
        <f t="shared" si="628"/>
        <v>1.0043006699999999</v>
      </c>
      <c r="N1203" s="120">
        <f t="shared" si="622"/>
        <v>1.1755494505058959</v>
      </c>
      <c r="O1203" s="113">
        <f t="shared" si="624"/>
        <v>1.17669655</v>
      </c>
      <c r="P1203" s="113">
        <f t="shared" si="606"/>
        <v>1314.0095268600001</v>
      </c>
      <c r="Q1203" s="11">
        <f t="shared" si="618"/>
        <v>0</v>
      </c>
      <c r="R1203" s="30">
        <f t="shared" si="614"/>
        <v>0</v>
      </c>
      <c r="S1203" s="8">
        <f t="shared" si="607"/>
        <v>0</v>
      </c>
      <c r="T1203" s="122">
        <f t="shared" si="615"/>
        <v>0.13059999999999999</v>
      </c>
      <c r="U1203" s="121">
        <f t="shared" si="623"/>
        <v>5</v>
      </c>
      <c r="V1203" s="121">
        <v>252</v>
      </c>
      <c r="W1203" s="120">
        <f t="shared" si="608"/>
        <v>1.002438454</v>
      </c>
      <c r="X1203" s="113">
        <f t="shared" si="621"/>
        <v>3.2041517800000001</v>
      </c>
      <c r="Y1203" s="113">
        <f t="shared" si="609"/>
        <v>0</v>
      </c>
      <c r="Z1203" s="125" t="str">
        <f t="shared" si="619"/>
        <v>A+J=</v>
      </c>
      <c r="AA1203" s="118">
        <f t="shared" si="620"/>
        <v>45889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>
        <f t="shared" si="610"/>
        <v>45865</v>
      </c>
      <c r="B1204" s="113">
        <f t="shared" si="603"/>
        <v>1317.2136786400001</v>
      </c>
      <c r="C1204" s="113">
        <f t="shared" si="616"/>
        <v>1116.6936172799999</v>
      </c>
      <c r="D1204" s="114">
        <f t="shared" si="611"/>
        <v>7245.38</v>
      </c>
      <c r="E1204" s="115">
        <f t="shared" si="625"/>
        <v>7276.54</v>
      </c>
      <c r="F1204" s="116">
        <f t="shared" si="626"/>
        <v>45829</v>
      </c>
      <c r="G1204" s="117">
        <f t="shared" si="604"/>
        <v>4.3006716003852752E-3</v>
      </c>
      <c r="H1204" s="118">
        <f t="shared" si="617"/>
        <v>45889</v>
      </c>
      <c r="I1204" s="118">
        <f t="shared" si="605"/>
        <v>45889</v>
      </c>
      <c r="J1204" s="119">
        <f t="shared" si="612"/>
        <v>22</v>
      </c>
      <c r="K1204" s="119">
        <f t="shared" si="627"/>
        <v>5</v>
      </c>
      <c r="L1204" s="8">
        <f t="shared" si="613"/>
        <v>1.0009758</v>
      </c>
      <c r="M1204" s="120">
        <f t="shared" si="628"/>
        <v>1.0043006699999999</v>
      </c>
      <c r="N1204" s="120">
        <f t="shared" si="622"/>
        <v>1.1755494505058959</v>
      </c>
      <c r="O1204" s="113">
        <f t="shared" si="624"/>
        <v>1.17669655</v>
      </c>
      <c r="P1204" s="113">
        <f t="shared" si="606"/>
        <v>1314.0095268600001</v>
      </c>
      <c r="Q1204" s="11">
        <f t="shared" si="618"/>
        <v>0</v>
      </c>
      <c r="R1204" s="30">
        <f t="shared" si="614"/>
        <v>0</v>
      </c>
      <c r="S1204" s="8">
        <f t="shared" si="607"/>
        <v>0</v>
      </c>
      <c r="T1204" s="122">
        <f t="shared" si="615"/>
        <v>0.13059999999999999</v>
      </c>
      <c r="U1204" s="121">
        <f t="shared" si="623"/>
        <v>5</v>
      </c>
      <c r="V1204" s="121">
        <v>252</v>
      </c>
      <c r="W1204" s="120">
        <f t="shared" si="608"/>
        <v>1.002438454</v>
      </c>
      <c r="X1204" s="113">
        <f t="shared" si="621"/>
        <v>3.2041517800000001</v>
      </c>
      <c r="Y1204" s="113">
        <f t="shared" si="609"/>
        <v>0</v>
      </c>
      <c r="Z1204" s="125" t="str">
        <f t="shared" si="619"/>
        <v>A+J=</v>
      </c>
      <c r="AA1204" s="118">
        <f t="shared" si="620"/>
        <v>45889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>
        <f t="shared" si="610"/>
        <v>45866</v>
      </c>
      <c r="B1205" s="113">
        <f t="shared" si="603"/>
        <v>1317.2136786400001</v>
      </c>
      <c r="C1205" s="113">
        <f t="shared" si="616"/>
        <v>1116.6936172799999</v>
      </c>
      <c r="D1205" s="114">
        <f t="shared" si="611"/>
        <v>7245.38</v>
      </c>
      <c r="E1205" s="115">
        <f t="shared" si="625"/>
        <v>7276.54</v>
      </c>
      <c r="F1205" s="116">
        <f t="shared" si="626"/>
        <v>45829</v>
      </c>
      <c r="G1205" s="117">
        <f t="shared" si="604"/>
        <v>4.3006716003852752E-3</v>
      </c>
      <c r="H1205" s="118">
        <f t="shared" si="617"/>
        <v>45889</v>
      </c>
      <c r="I1205" s="118">
        <f t="shared" si="605"/>
        <v>45889</v>
      </c>
      <c r="J1205" s="119">
        <f t="shared" si="612"/>
        <v>22</v>
      </c>
      <c r="K1205" s="119">
        <f t="shared" si="627"/>
        <v>5</v>
      </c>
      <c r="L1205" s="8">
        <f t="shared" si="613"/>
        <v>1.0009758</v>
      </c>
      <c r="M1205" s="120">
        <f t="shared" si="628"/>
        <v>1.0043006699999999</v>
      </c>
      <c r="N1205" s="120">
        <f t="shared" si="622"/>
        <v>1.1755494505058959</v>
      </c>
      <c r="O1205" s="113">
        <f t="shared" si="624"/>
        <v>1.17669655</v>
      </c>
      <c r="P1205" s="113">
        <f t="shared" si="606"/>
        <v>1314.0095268600001</v>
      </c>
      <c r="Q1205" s="11">
        <f t="shared" si="618"/>
        <v>0</v>
      </c>
      <c r="R1205" s="30">
        <f t="shared" si="614"/>
        <v>0</v>
      </c>
      <c r="S1205" s="8">
        <f t="shared" si="607"/>
        <v>0</v>
      </c>
      <c r="T1205" s="122">
        <f t="shared" si="615"/>
        <v>0.13059999999999999</v>
      </c>
      <c r="U1205" s="121">
        <f t="shared" si="623"/>
        <v>5</v>
      </c>
      <c r="V1205" s="121">
        <v>252</v>
      </c>
      <c r="W1205" s="120">
        <f t="shared" si="608"/>
        <v>1.002438454</v>
      </c>
      <c r="X1205" s="113">
        <f t="shared" si="621"/>
        <v>3.2041517800000001</v>
      </c>
      <c r="Y1205" s="113">
        <f t="shared" si="609"/>
        <v>0</v>
      </c>
      <c r="Z1205" s="125" t="str">
        <f t="shared" si="619"/>
        <v>A+J=</v>
      </c>
      <c r="AA1205" s="118">
        <f t="shared" si="620"/>
        <v>45889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>
        <f t="shared" si="610"/>
        <v>45867</v>
      </c>
      <c r="B1206" s="113">
        <f t="shared" si="603"/>
        <v>1318.1125433100001</v>
      </c>
      <c r="C1206" s="113">
        <f t="shared" si="616"/>
        <v>1116.6936172799999</v>
      </c>
      <c r="D1206" s="114">
        <f t="shared" si="611"/>
        <v>7245.38</v>
      </c>
      <c r="E1206" s="115">
        <f t="shared" si="625"/>
        <v>7276.54</v>
      </c>
      <c r="F1206" s="116">
        <f t="shared" si="626"/>
        <v>45829</v>
      </c>
      <c r="G1206" s="117">
        <f t="shared" si="604"/>
        <v>4.3006716003852752E-3</v>
      </c>
      <c r="H1206" s="118">
        <f t="shared" si="617"/>
        <v>45889</v>
      </c>
      <c r="I1206" s="118">
        <f t="shared" si="605"/>
        <v>45889</v>
      </c>
      <c r="J1206" s="119">
        <f t="shared" si="612"/>
        <v>22</v>
      </c>
      <c r="K1206" s="119">
        <f t="shared" si="627"/>
        <v>6</v>
      </c>
      <c r="L1206" s="8">
        <f t="shared" si="613"/>
        <v>1.00117108</v>
      </c>
      <c r="M1206" s="120">
        <f t="shared" si="628"/>
        <v>1.0043006699999999</v>
      </c>
      <c r="N1206" s="120">
        <f t="shared" si="622"/>
        <v>1.1755494505058959</v>
      </c>
      <c r="O1206" s="113">
        <f t="shared" si="624"/>
        <v>1.1769261099999999</v>
      </c>
      <c r="P1206" s="113">
        <f t="shared" si="606"/>
        <v>1314.2658750400001</v>
      </c>
      <c r="Q1206" s="11">
        <f t="shared" si="618"/>
        <v>0</v>
      </c>
      <c r="R1206" s="30">
        <f t="shared" si="614"/>
        <v>0</v>
      </c>
      <c r="S1206" s="8">
        <f t="shared" si="607"/>
        <v>0</v>
      </c>
      <c r="T1206" s="122">
        <f t="shared" si="615"/>
        <v>0.13059999999999999</v>
      </c>
      <c r="U1206" s="121">
        <f t="shared" si="623"/>
        <v>6</v>
      </c>
      <c r="V1206" s="121">
        <v>252</v>
      </c>
      <c r="W1206" s="120">
        <f t="shared" si="608"/>
        <v>1.0029268570000001</v>
      </c>
      <c r="X1206" s="113">
        <f t="shared" si="621"/>
        <v>3.8466682699999999</v>
      </c>
      <c r="Y1206" s="113">
        <f t="shared" si="609"/>
        <v>0</v>
      </c>
      <c r="Z1206" s="125" t="str">
        <f t="shared" si="619"/>
        <v>A+J=</v>
      </c>
      <c r="AA1206" s="118">
        <f t="shared" si="620"/>
        <v>45889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>
        <f t="shared" si="610"/>
        <v>45868</v>
      </c>
      <c r="B1207" s="113">
        <f t="shared" si="603"/>
        <v>1319.0120061800001</v>
      </c>
      <c r="C1207" s="113">
        <f t="shared" si="616"/>
        <v>1116.6936172799999</v>
      </c>
      <c r="D1207" s="114">
        <f t="shared" si="611"/>
        <v>7245.38</v>
      </c>
      <c r="E1207" s="115">
        <f t="shared" si="625"/>
        <v>7276.54</v>
      </c>
      <c r="F1207" s="116">
        <f t="shared" si="626"/>
        <v>45829</v>
      </c>
      <c r="G1207" s="117">
        <f t="shared" si="604"/>
        <v>4.3006716003852752E-3</v>
      </c>
      <c r="H1207" s="118">
        <f t="shared" si="617"/>
        <v>45889</v>
      </c>
      <c r="I1207" s="118">
        <f t="shared" si="605"/>
        <v>45889</v>
      </c>
      <c r="J1207" s="119">
        <f t="shared" si="612"/>
        <v>22</v>
      </c>
      <c r="K1207" s="119">
        <f t="shared" si="627"/>
        <v>7</v>
      </c>
      <c r="L1207" s="8">
        <f t="shared" si="613"/>
        <v>1.0013663900000001</v>
      </c>
      <c r="M1207" s="120">
        <f t="shared" si="628"/>
        <v>1.0043006699999999</v>
      </c>
      <c r="N1207" s="120">
        <f t="shared" si="622"/>
        <v>1.1755494505058959</v>
      </c>
      <c r="O1207" s="113">
        <f t="shared" si="624"/>
        <v>1.1771556999999999</v>
      </c>
      <c r="P1207" s="113">
        <f t="shared" si="606"/>
        <v>1314.52225673</v>
      </c>
      <c r="Q1207" s="11">
        <f t="shared" si="618"/>
        <v>0</v>
      </c>
      <c r="R1207" s="30">
        <f t="shared" si="614"/>
        <v>0</v>
      </c>
      <c r="S1207" s="8">
        <f t="shared" si="607"/>
        <v>0</v>
      </c>
      <c r="T1207" s="122">
        <f t="shared" si="615"/>
        <v>0.13059999999999999</v>
      </c>
      <c r="U1207" s="121">
        <f t="shared" si="623"/>
        <v>7</v>
      </c>
      <c r="V1207" s="121">
        <v>252</v>
      </c>
      <c r="W1207" s="120">
        <f t="shared" si="608"/>
        <v>1.0034154989999999</v>
      </c>
      <c r="X1207" s="113">
        <f t="shared" si="621"/>
        <v>4.4897494499999997</v>
      </c>
      <c r="Y1207" s="113">
        <f t="shared" si="609"/>
        <v>0</v>
      </c>
      <c r="Z1207" s="125" t="str">
        <f t="shared" si="619"/>
        <v>A+J=</v>
      </c>
      <c r="AA1207" s="118">
        <f t="shared" si="620"/>
        <v>45889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>
        <f t="shared" si="610"/>
        <v>45869</v>
      </c>
      <c r="B1208" s="113">
        <f t="shared" si="603"/>
        <v>1319.9120997800001</v>
      </c>
      <c r="C1208" s="113">
        <f t="shared" si="616"/>
        <v>1116.6936172799999</v>
      </c>
      <c r="D1208" s="114">
        <f t="shared" si="611"/>
        <v>7245.38</v>
      </c>
      <c r="E1208" s="115">
        <f t="shared" si="625"/>
        <v>7276.54</v>
      </c>
      <c r="F1208" s="116">
        <f t="shared" si="626"/>
        <v>45829</v>
      </c>
      <c r="G1208" s="117">
        <f t="shared" si="604"/>
        <v>4.3006716003852752E-3</v>
      </c>
      <c r="H1208" s="118">
        <f t="shared" si="617"/>
        <v>45889</v>
      </c>
      <c r="I1208" s="118">
        <f t="shared" si="605"/>
        <v>45889</v>
      </c>
      <c r="J1208" s="119">
        <f t="shared" si="612"/>
        <v>22</v>
      </c>
      <c r="K1208" s="119">
        <f t="shared" si="627"/>
        <v>8</v>
      </c>
      <c r="L1208" s="8">
        <f t="shared" si="613"/>
        <v>1.0015617400000001</v>
      </c>
      <c r="M1208" s="120">
        <f t="shared" si="628"/>
        <v>1.0043006699999999</v>
      </c>
      <c r="N1208" s="120">
        <f t="shared" si="622"/>
        <v>1.1755494505058959</v>
      </c>
      <c r="O1208" s="113">
        <f t="shared" si="624"/>
        <v>1.17738535</v>
      </c>
      <c r="P1208" s="113">
        <f t="shared" si="606"/>
        <v>1314.7787054200001</v>
      </c>
      <c r="Q1208" s="11">
        <f t="shared" si="618"/>
        <v>0</v>
      </c>
      <c r="R1208" s="30">
        <f t="shared" si="614"/>
        <v>0</v>
      </c>
      <c r="S1208" s="8">
        <f t="shared" si="607"/>
        <v>0</v>
      </c>
      <c r="T1208" s="122">
        <f t="shared" si="615"/>
        <v>0.13059999999999999</v>
      </c>
      <c r="U1208" s="121">
        <f t="shared" si="623"/>
        <v>8</v>
      </c>
      <c r="V1208" s="121">
        <v>252</v>
      </c>
      <c r="W1208" s="120">
        <f t="shared" si="608"/>
        <v>1.003904379</v>
      </c>
      <c r="X1208" s="113">
        <f t="shared" si="621"/>
        <v>5.1333943599999996</v>
      </c>
      <c r="Y1208" s="113">
        <f t="shared" si="609"/>
        <v>0</v>
      </c>
      <c r="Z1208" s="125" t="str">
        <f t="shared" si="619"/>
        <v>A+J=</v>
      </c>
      <c r="AA1208" s="118">
        <f t="shared" si="620"/>
        <v>45889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>
        <f t="shared" si="610"/>
        <v>45870</v>
      </c>
      <c r="B1209" s="113">
        <f t="shared" si="603"/>
        <v>1320.8128019799999</v>
      </c>
      <c r="C1209" s="113">
        <f t="shared" si="616"/>
        <v>1116.6936172799999</v>
      </c>
      <c r="D1209" s="114">
        <f t="shared" si="611"/>
        <v>7245.38</v>
      </c>
      <c r="E1209" s="115">
        <f t="shared" si="625"/>
        <v>7276.54</v>
      </c>
      <c r="F1209" s="116">
        <f t="shared" si="626"/>
        <v>45829</v>
      </c>
      <c r="G1209" s="117">
        <f t="shared" si="604"/>
        <v>4.3006716003852752E-3</v>
      </c>
      <c r="H1209" s="118">
        <f t="shared" si="617"/>
        <v>45889</v>
      </c>
      <c r="I1209" s="118">
        <f t="shared" si="605"/>
        <v>45889</v>
      </c>
      <c r="J1209" s="119">
        <f t="shared" si="612"/>
        <v>22</v>
      </c>
      <c r="K1209" s="119">
        <f t="shared" si="627"/>
        <v>9</v>
      </c>
      <c r="L1209" s="8">
        <f t="shared" si="613"/>
        <v>1.0017571300000001</v>
      </c>
      <c r="M1209" s="120">
        <f t="shared" si="628"/>
        <v>1.0043006699999999</v>
      </c>
      <c r="N1209" s="120">
        <f t="shared" si="622"/>
        <v>1.1755494505058959</v>
      </c>
      <c r="O1209" s="113">
        <f t="shared" si="624"/>
        <v>1.1776150400000001</v>
      </c>
      <c r="P1209" s="113">
        <f t="shared" si="606"/>
        <v>1315.03519878</v>
      </c>
      <c r="Q1209" s="11">
        <f t="shared" si="618"/>
        <v>0</v>
      </c>
      <c r="R1209" s="30">
        <f t="shared" si="614"/>
        <v>0</v>
      </c>
      <c r="S1209" s="8">
        <f t="shared" si="607"/>
        <v>0</v>
      </c>
      <c r="T1209" s="122">
        <f t="shared" si="615"/>
        <v>0.13059999999999999</v>
      </c>
      <c r="U1209" s="121">
        <f t="shared" si="623"/>
        <v>9</v>
      </c>
      <c r="V1209" s="121">
        <v>252</v>
      </c>
      <c r="W1209" s="120">
        <f t="shared" si="608"/>
        <v>1.0043934969999999</v>
      </c>
      <c r="X1209" s="113">
        <f t="shared" si="621"/>
        <v>5.7776031999999997</v>
      </c>
      <c r="Y1209" s="113">
        <f t="shared" si="609"/>
        <v>0</v>
      </c>
      <c r="Z1209" s="125" t="str">
        <f t="shared" si="619"/>
        <v>A+J=</v>
      </c>
      <c r="AA1209" s="118">
        <f t="shared" si="620"/>
        <v>45889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>
        <f t="shared" si="610"/>
        <v>45871</v>
      </c>
      <c r="B1210" s="113">
        <f t="shared" si="603"/>
        <v>1321.71412422</v>
      </c>
      <c r="C1210" s="113">
        <f t="shared" si="616"/>
        <v>1116.6936172799999</v>
      </c>
      <c r="D1210" s="114">
        <f t="shared" si="611"/>
        <v>7245.38</v>
      </c>
      <c r="E1210" s="115">
        <f t="shared" si="625"/>
        <v>7276.54</v>
      </c>
      <c r="F1210" s="116">
        <f t="shared" si="626"/>
        <v>45829</v>
      </c>
      <c r="G1210" s="117">
        <f t="shared" si="604"/>
        <v>4.3006716003852752E-3</v>
      </c>
      <c r="H1210" s="118">
        <f t="shared" si="617"/>
        <v>45889</v>
      </c>
      <c r="I1210" s="118">
        <f t="shared" si="605"/>
        <v>45889</v>
      </c>
      <c r="J1210" s="119">
        <f t="shared" si="612"/>
        <v>22</v>
      </c>
      <c r="K1210" s="119">
        <f t="shared" si="627"/>
        <v>10</v>
      </c>
      <c r="L1210" s="8">
        <f t="shared" si="613"/>
        <v>1.0019525600000001</v>
      </c>
      <c r="M1210" s="120">
        <f t="shared" si="628"/>
        <v>1.0043006699999999</v>
      </c>
      <c r="N1210" s="120">
        <f t="shared" si="622"/>
        <v>1.1755494505058959</v>
      </c>
      <c r="O1210" s="113">
        <f t="shared" si="624"/>
        <v>1.17784478</v>
      </c>
      <c r="P1210" s="113">
        <f t="shared" si="606"/>
        <v>1315.29174797</v>
      </c>
      <c r="Q1210" s="11">
        <f t="shared" si="618"/>
        <v>0</v>
      </c>
      <c r="R1210" s="30">
        <f t="shared" si="614"/>
        <v>0</v>
      </c>
      <c r="S1210" s="8">
        <f t="shared" si="607"/>
        <v>0</v>
      </c>
      <c r="T1210" s="122">
        <f t="shared" si="615"/>
        <v>0.13059999999999999</v>
      </c>
      <c r="U1210" s="121">
        <f t="shared" si="623"/>
        <v>10</v>
      </c>
      <c r="V1210" s="121">
        <v>252</v>
      </c>
      <c r="W1210" s="120">
        <f t="shared" si="608"/>
        <v>1.004882853</v>
      </c>
      <c r="X1210" s="113">
        <f t="shared" si="621"/>
        <v>6.4223762500000001</v>
      </c>
      <c r="Y1210" s="113">
        <f t="shared" si="609"/>
        <v>0</v>
      </c>
      <c r="Z1210" s="125" t="str">
        <f t="shared" si="619"/>
        <v>A+J=</v>
      </c>
      <c r="AA1210" s="118">
        <f t="shared" si="620"/>
        <v>45889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>
        <f t="shared" si="610"/>
        <v>45872</v>
      </c>
      <c r="B1211" s="113">
        <f t="shared" si="603"/>
        <v>1321.71412422</v>
      </c>
      <c r="C1211" s="113">
        <f t="shared" si="616"/>
        <v>1116.6936172799999</v>
      </c>
      <c r="D1211" s="114">
        <f t="shared" si="611"/>
        <v>7245.38</v>
      </c>
      <c r="E1211" s="115">
        <f t="shared" si="625"/>
        <v>7276.54</v>
      </c>
      <c r="F1211" s="116">
        <f t="shared" si="626"/>
        <v>45829</v>
      </c>
      <c r="G1211" s="117">
        <f t="shared" si="604"/>
        <v>4.3006716003852752E-3</v>
      </c>
      <c r="H1211" s="118">
        <f t="shared" si="617"/>
        <v>45889</v>
      </c>
      <c r="I1211" s="118">
        <f t="shared" si="605"/>
        <v>45889</v>
      </c>
      <c r="J1211" s="119">
        <f t="shared" si="612"/>
        <v>22</v>
      </c>
      <c r="K1211" s="119">
        <f t="shared" si="627"/>
        <v>10</v>
      </c>
      <c r="L1211" s="8">
        <f t="shared" si="613"/>
        <v>1.0019525600000001</v>
      </c>
      <c r="M1211" s="120">
        <f t="shared" si="628"/>
        <v>1.0043006699999999</v>
      </c>
      <c r="N1211" s="120">
        <f t="shared" si="622"/>
        <v>1.1755494505058959</v>
      </c>
      <c r="O1211" s="113">
        <f t="shared" si="624"/>
        <v>1.17784478</v>
      </c>
      <c r="P1211" s="113">
        <f t="shared" si="606"/>
        <v>1315.29174797</v>
      </c>
      <c r="Q1211" s="11">
        <f t="shared" si="618"/>
        <v>0</v>
      </c>
      <c r="R1211" s="30">
        <f t="shared" si="614"/>
        <v>0</v>
      </c>
      <c r="S1211" s="8">
        <f t="shared" si="607"/>
        <v>0</v>
      </c>
      <c r="T1211" s="122">
        <f t="shared" si="615"/>
        <v>0.13059999999999999</v>
      </c>
      <c r="U1211" s="121">
        <f t="shared" si="623"/>
        <v>10</v>
      </c>
      <c r="V1211" s="121">
        <v>252</v>
      </c>
      <c r="W1211" s="120">
        <f t="shared" si="608"/>
        <v>1.004882853</v>
      </c>
      <c r="X1211" s="113">
        <f t="shared" si="621"/>
        <v>6.4223762500000001</v>
      </c>
      <c r="Y1211" s="113">
        <f t="shared" si="609"/>
        <v>0</v>
      </c>
      <c r="Z1211" s="125" t="str">
        <f t="shared" si="619"/>
        <v>A+J=</v>
      </c>
      <c r="AA1211" s="118">
        <f t="shared" si="620"/>
        <v>45889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>
        <f t="shared" si="610"/>
        <v>45873</v>
      </c>
      <c r="B1212" s="113">
        <f t="shared" si="603"/>
        <v>1321.71412422</v>
      </c>
      <c r="C1212" s="113">
        <f t="shared" si="616"/>
        <v>1116.6936172799999</v>
      </c>
      <c r="D1212" s="114">
        <f t="shared" si="611"/>
        <v>7245.38</v>
      </c>
      <c r="E1212" s="115">
        <f t="shared" si="625"/>
        <v>7276.54</v>
      </c>
      <c r="F1212" s="116">
        <f t="shared" si="626"/>
        <v>45829</v>
      </c>
      <c r="G1212" s="117">
        <f t="shared" si="604"/>
        <v>4.3006716003852752E-3</v>
      </c>
      <c r="H1212" s="118">
        <f t="shared" si="617"/>
        <v>45889</v>
      </c>
      <c r="I1212" s="118">
        <f t="shared" si="605"/>
        <v>45889</v>
      </c>
      <c r="J1212" s="119">
        <f t="shared" si="612"/>
        <v>22</v>
      </c>
      <c r="K1212" s="119">
        <f t="shared" si="627"/>
        <v>10</v>
      </c>
      <c r="L1212" s="8">
        <f t="shared" si="613"/>
        <v>1.0019525600000001</v>
      </c>
      <c r="M1212" s="120">
        <f t="shared" si="628"/>
        <v>1.0043006699999999</v>
      </c>
      <c r="N1212" s="120">
        <f t="shared" si="622"/>
        <v>1.1755494505058959</v>
      </c>
      <c r="O1212" s="113">
        <f t="shared" si="624"/>
        <v>1.17784478</v>
      </c>
      <c r="P1212" s="113">
        <f t="shared" si="606"/>
        <v>1315.29174797</v>
      </c>
      <c r="Q1212" s="11">
        <f t="shared" si="618"/>
        <v>0</v>
      </c>
      <c r="R1212" s="30">
        <f t="shared" si="614"/>
        <v>0</v>
      </c>
      <c r="S1212" s="8">
        <f t="shared" si="607"/>
        <v>0</v>
      </c>
      <c r="T1212" s="122">
        <f t="shared" si="615"/>
        <v>0.13059999999999999</v>
      </c>
      <c r="U1212" s="121">
        <f t="shared" si="623"/>
        <v>10</v>
      </c>
      <c r="V1212" s="121">
        <v>252</v>
      </c>
      <c r="W1212" s="120">
        <f t="shared" si="608"/>
        <v>1.004882853</v>
      </c>
      <c r="X1212" s="113">
        <f t="shared" si="621"/>
        <v>6.4223762500000001</v>
      </c>
      <c r="Y1212" s="113">
        <f t="shared" si="609"/>
        <v>0</v>
      </c>
      <c r="Z1212" s="125" t="str">
        <f t="shared" si="619"/>
        <v>A+J=</v>
      </c>
      <c r="AA1212" s="118">
        <f t="shared" si="620"/>
        <v>45889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>
        <f t="shared" si="610"/>
        <v>45874</v>
      </c>
      <c r="B1213" s="113">
        <f t="shared" si="603"/>
        <v>1322.6160456499999</v>
      </c>
      <c r="C1213" s="113">
        <f t="shared" si="616"/>
        <v>1116.6936172799999</v>
      </c>
      <c r="D1213" s="114">
        <f t="shared" si="611"/>
        <v>7245.38</v>
      </c>
      <c r="E1213" s="115">
        <f t="shared" si="625"/>
        <v>7276.54</v>
      </c>
      <c r="F1213" s="116">
        <f t="shared" si="626"/>
        <v>45829</v>
      </c>
      <c r="G1213" s="117">
        <f t="shared" si="604"/>
        <v>4.3006716003852752E-3</v>
      </c>
      <c r="H1213" s="118">
        <f t="shared" si="617"/>
        <v>45889</v>
      </c>
      <c r="I1213" s="118">
        <f t="shared" si="605"/>
        <v>45889</v>
      </c>
      <c r="J1213" s="119">
        <f t="shared" si="612"/>
        <v>22</v>
      </c>
      <c r="K1213" s="119">
        <f t="shared" si="627"/>
        <v>11</v>
      </c>
      <c r="L1213" s="8">
        <f t="shared" si="613"/>
        <v>1.0021480199999999</v>
      </c>
      <c r="M1213" s="120">
        <f t="shared" si="628"/>
        <v>1.0043006699999999</v>
      </c>
      <c r="N1213" s="120">
        <f t="shared" si="622"/>
        <v>1.1755494505058959</v>
      </c>
      <c r="O1213" s="113">
        <f t="shared" si="624"/>
        <v>1.1780745500000001</v>
      </c>
      <c r="P1213" s="113">
        <f t="shared" si="606"/>
        <v>1315.5483306599999</v>
      </c>
      <c r="Q1213" s="11">
        <f t="shared" si="618"/>
        <v>0</v>
      </c>
      <c r="R1213" s="30">
        <f t="shared" si="614"/>
        <v>0</v>
      </c>
      <c r="S1213" s="8">
        <f t="shared" si="607"/>
        <v>0</v>
      </c>
      <c r="T1213" s="122">
        <f t="shared" si="615"/>
        <v>0.13059999999999999</v>
      </c>
      <c r="U1213" s="121">
        <f t="shared" si="623"/>
        <v>11</v>
      </c>
      <c r="V1213" s="121">
        <v>252</v>
      </c>
      <c r="W1213" s="120">
        <f t="shared" si="608"/>
        <v>1.0053724479999999</v>
      </c>
      <c r="X1213" s="113">
        <f t="shared" si="621"/>
        <v>7.0677149899999998</v>
      </c>
      <c r="Y1213" s="113">
        <f t="shared" si="609"/>
        <v>0</v>
      </c>
      <c r="Z1213" s="125" t="str">
        <f t="shared" si="619"/>
        <v>A+J=</v>
      </c>
      <c r="AA1213" s="118">
        <f t="shared" si="620"/>
        <v>45889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>
        <f t="shared" si="610"/>
        <v>45875</v>
      </c>
      <c r="B1214" s="113">
        <f t="shared" si="603"/>
        <v>1323.5185988800001</v>
      </c>
      <c r="C1214" s="113">
        <f t="shared" si="616"/>
        <v>1116.6936172799999</v>
      </c>
      <c r="D1214" s="114">
        <f t="shared" si="611"/>
        <v>7245.38</v>
      </c>
      <c r="E1214" s="115">
        <f t="shared" si="625"/>
        <v>7276.54</v>
      </c>
      <c r="F1214" s="116">
        <f t="shared" si="626"/>
        <v>45829</v>
      </c>
      <c r="G1214" s="117">
        <f t="shared" si="604"/>
        <v>4.3006716003852752E-3</v>
      </c>
      <c r="H1214" s="118">
        <f t="shared" si="617"/>
        <v>45889</v>
      </c>
      <c r="I1214" s="118">
        <f t="shared" si="605"/>
        <v>45889</v>
      </c>
      <c r="J1214" s="119">
        <f t="shared" si="612"/>
        <v>22</v>
      </c>
      <c r="K1214" s="119">
        <f t="shared" si="627"/>
        <v>12</v>
      </c>
      <c r="L1214" s="8">
        <f t="shared" si="613"/>
        <v>1.0023435300000001</v>
      </c>
      <c r="M1214" s="120">
        <f t="shared" si="628"/>
        <v>1.0043006699999999</v>
      </c>
      <c r="N1214" s="120">
        <f t="shared" si="622"/>
        <v>1.1755494505058959</v>
      </c>
      <c r="O1214" s="113">
        <f t="shared" si="624"/>
        <v>1.1783043799999999</v>
      </c>
      <c r="P1214" s="113">
        <f t="shared" si="606"/>
        <v>1315.8049803500001</v>
      </c>
      <c r="Q1214" s="11">
        <f t="shared" si="618"/>
        <v>0</v>
      </c>
      <c r="R1214" s="30">
        <f t="shared" si="614"/>
        <v>0</v>
      </c>
      <c r="S1214" s="8">
        <f t="shared" si="607"/>
        <v>0</v>
      </c>
      <c r="T1214" s="122">
        <f t="shared" si="615"/>
        <v>0.13059999999999999</v>
      </c>
      <c r="U1214" s="121">
        <f t="shared" si="623"/>
        <v>12</v>
      </c>
      <c r="V1214" s="121">
        <v>252</v>
      </c>
      <c r="W1214" s="120">
        <f t="shared" si="608"/>
        <v>1.005862281</v>
      </c>
      <c r="X1214" s="113">
        <f t="shared" si="621"/>
        <v>7.7136185299999998</v>
      </c>
      <c r="Y1214" s="113">
        <f t="shared" si="609"/>
        <v>0</v>
      </c>
      <c r="Z1214" s="125" t="str">
        <f t="shared" si="619"/>
        <v>A+J=</v>
      </c>
      <c r="AA1214" s="118">
        <f t="shared" si="620"/>
        <v>45889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>
        <f t="shared" si="610"/>
        <v>45876</v>
      </c>
      <c r="B1215" s="113">
        <f t="shared" si="603"/>
        <v>1324.4217630399999</v>
      </c>
      <c r="C1215" s="113">
        <f t="shared" si="616"/>
        <v>1116.6936172799999</v>
      </c>
      <c r="D1215" s="114">
        <f t="shared" si="611"/>
        <v>7245.38</v>
      </c>
      <c r="E1215" s="115">
        <f t="shared" si="625"/>
        <v>7276.54</v>
      </c>
      <c r="F1215" s="116">
        <f t="shared" si="626"/>
        <v>45829</v>
      </c>
      <c r="G1215" s="117">
        <f t="shared" si="604"/>
        <v>4.3006716003852752E-3</v>
      </c>
      <c r="H1215" s="118">
        <f t="shared" si="617"/>
        <v>45889</v>
      </c>
      <c r="I1215" s="118">
        <f t="shared" si="605"/>
        <v>45889</v>
      </c>
      <c r="J1215" s="119">
        <f t="shared" si="612"/>
        <v>22</v>
      </c>
      <c r="K1215" s="119">
        <f t="shared" si="627"/>
        <v>13</v>
      </c>
      <c r="L1215" s="8">
        <f t="shared" si="613"/>
        <v>1.0025390700000001</v>
      </c>
      <c r="M1215" s="120">
        <f t="shared" si="628"/>
        <v>1.0043006699999999</v>
      </c>
      <c r="N1215" s="120">
        <f t="shared" si="622"/>
        <v>1.1755494505058959</v>
      </c>
      <c r="O1215" s="113">
        <f t="shared" si="624"/>
        <v>1.17853425</v>
      </c>
      <c r="P1215" s="113">
        <f t="shared" si="606"/>
        <v>1316.0616747199999</v>
      </c>
      <c r="Q1215" s="11">
        <f t="shared" si="618"/>
        <v>0</v>
      </c>
      <c r="R1215" s="30">
        <f t="shared" si="614"/>
        <v>0</v>
      </c>
      <c r="S1215" s="8">
        <f t="shared" si="607"/>
        <v>0</v>
      </c>
      <c r="T1215" s="122">
        <f t="shared" si="615"/>
        <v>0.13059999999999999</v>
      </c>
      <c r="U1215" s="121">
        <f t="shared" si="623"/>
        <v>13</v>
      </c>
      <c r="V1215" s="121">
        <v>252</v>
      </c>
      <c r="W1215" s="120">
        <f t="shared" si="608"/>
        <v>1.006352353</v>
      </c>
      <c r="X1215" s="113">
        <f t="shared" si="621"/>
        <v>8.3600883199999991</v>
      </c>
      <c r="Y1215" s="113">
        <f t="shared" si="609"/>
        <v>0</v>
      </c>
      <c r="Z1215" s="125" t="str">
        <f t="shared" si="619"/>
        <v>A+J=</v>
      </c>
      <c r="AA1215" s="118">
        <f t="shared" si="620"/>
        <v>45889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>
        <f t="shared" si="610"/>
        <v>45877</v>
      </c>
      <c r="B1216" s="113">
        <f t="shared" si="603"/>
        <v>1325.32553837</v>
      </c>
      <c r="C1216" s="113">
        <f t="shared" si="616"/>
        <v>1116.6936172799999</v>
      </c>
      <c r="D1216" s="114">
        <f t="shared" si="611"/>
        <v>7245.38</v>
      </c>
      <c r="E1216" s="115">
        <f t="shared" si="625"/>
        <v>7276.54</v>
      </c>
      <c r="F1216" s="116">
        <f t="shared" si="626"/>
        <v>45829</v>
      </c>
      <c r="G1216" s="117">
        <f t="shared" si="604"/>
        <v>4.3006716003852752E-3</v>
      </c>
      <c r="H1216" s="118">
        <f t="shared" si="617"/>
        <v>45889</v>
      </c>
      <c r="I1216" s="118">
        <f t="shared" si="605"/>
        <v>45889</v>
      </c>
      <c r="J1216" s="119">
        <f t="shared" si="612"/>
        <v>22</v>
      </c>
      <c r="K1216" s="119">
        <f t="shared" si="627"/>
        <v>14</v>
      </c>
      <c r="L1216" s="8">
        <f t="shared" si="613"/>
        <v>1.0027346500000001</v>
      </c>
      <c r="M1216" s="120">
        <f t="shared" si="628"/>
        <v>1.0043006699999999</v>
      </c>
      <c r="N1216" s="120">
        <f t="shared" si="622"/>
        <v>1.1755494505058959</v>
      </c>
      <c r="O1216" s="113">
        <f t="shared" si="624"/>
        <v>1.1787641600000001</v>
      </c>
      <c r="P1216" s="113">
        <f t="shared" si="606"/>
        <v>1316.31841375</v>
      </c>
      <c r="Q1216" s="11">
        <f t="shared" si="618"/>
        <v>0</v>
      </c>
      <c r="R1216" s="30">
        <f t="shared" si="614"/>
        <v>0</v>
      </c>
      <c r="S1216" s="8">
        <f t="shared" si="607"/>
        <v>0</v>
      </c>
      <c r="T1216" s="122">
        <f t="shared" si="615"/>
        <v>0.13059999999999999</v>
      </c>
      <c r="U1216" s="121">
        <f t="shared" si="623"/>
        <v>14</v>
      </c>
      <c r="V1216" s="121">
        <v>252</v>
      </c>
      <c r="W1216" s="120">
        <f t="shared" si="608"/>
        <v>1.0068426640000001</v>
      </c>
      <c r="X1216" s="113">
        <f t="shared" si="621"/>
        <v>9.0071246200000008</v>
      </c>
      <c r="Y1216" s="113">
        <f t="shared" si="609"/>
        <v>0</v>
      </c>
      <c r="Z1216" s="125" t="str">
        <f t="shared" si="619"/>
        <v>A+J=</v>
      </c>
      <c r="AA1216" s="118">
        <f t="shared" si="620"/>
        <v>45889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>
        <f t="shared" si="610"/>
        <v>45878</v>
      </c>
      <c r="B1217" s="113">
        <f t="shared" si="603"/>
        <v>1326.2299350399999</v>
      </c>
      <c r="C1217" s="113">
        <f t="shared" si="616"/>
        <v>1116.6936172799999</v>
      </c>
      <c r="D1217" s="114">
        <f t="shared" si="611"/>
        <v>7245.38</v>
      </c>
      <c r="E1217" s="115">
        <f t="shared" si="625"/>
        <v>7276.54</v>
      </c>
      <c r="F1217" s="116">
        <f t="shared" si="626"/>
        <v>45829</v>
      </c>
      <c r="G1217" s="117">
        <f t="shared" si="604"/>
        <v>4.3006716003852752E-3</v>
      </c>
      <c r="H1217" s="118">
        <f t="shared" si="617"/>
        <v>45889</v>
      </c>
      <c r="I1217" s="118">
        <f t="shared" si="605"/>
        <v>45889</v>
      </c>
      <c r="J1217" s="119">
        <f t="shared" si="612"/>
        <v>22</v>
      </c>
      <c r="K1217" s="119">
        <f t="shared" si="627"/>
        <v>15</v>
      </c>
      <c r="L1217" s="8">
        <f t="shared" si="613"/>
        <v>1.00293027</v>
      </c>
      <c r="M1217" s="120">
        <f t="shared" si="628"/>
        <v>1.0043006699999999</v>
      </c>
      <c r="N1217" s="120">
        <f t="shared" si="622"/>
        <v>1.1755494505058959</v>
      </c>
      <c r="O1217" s="113">
        <f t="shared" si="624"/>
        <v>1.17899412</v>
      </c>
      <c r="P1217" s="113">
        <f t="shared" si="606"/>
        <v>1316.5752086099999</v>
      </c>
      <c r="Q1217" s="11">
        <f t="shared" si="618"/>
        <v>0</v>
      </c>
      <c r="R1217" s="30">
        <f t="shared" si="614"/>
        <v>0</v>
      </c>
      <c r="S1217" s="8">
        <f t="shared" si="607"/>
        <v>0</v>
      </c>
      <c r="T1217" s="122">
        <f t="shared" si="615"/>
        <v>0.13059999999999999</v>
      </c>
      <c r="U1217" s="121">
        <f t="shared" si="623"/>
        <v>15</v>
      </c>
      <c r="V1217" s="121">
        <v>252</v>
      </c>
      <c r="W1217" s="120">
        <f t="shared" si="608"/>
        <v>1.0073332129999999</v>
      </c>
      <c r="X1217" s="113">
        <f t="shared" si="621"/>
        <v>9.6547264300000002</v>
      </c>
      <c r="Y1217" s="113">
        <f t="shared" si="609"/>
        <v>0</v>
      </c>
      <c r="Z1217" s="125" t="str">
        <f t="shared" si="619"/>
        <v>A+J=</v>
      </c>
      <c r="AA1217" s="118">
        <f t="shared" si="620"/>
        <v>45889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>
        <f t="shared" si="610"/>
        <v>45879</v>
      </c>
      <c r="B1218" s="113">
        <f t="shared" si="603"/>
        <v>1326.2299350399999</v>
      </c>
      <c r="C1218" s="113">
        <f t="shared" si="616"/>
        <v>1116.6936172799999</v>
      </c>
      <c r="D1218" s="114">
        <f t="shared" si="611"/>
        <v>7245.38</v>
      </c>
      <c r="E1218" s="115">
        <f t="shared" si="625"/>
        <v>7276.54</v>
      </c>
      <c r="F1218" s="116">
        <f t="shared" si="626"/>
        <v>45829</v>
      </c>
      <c r="G1218" s="117">
        <f t="shared" si="604"/>
        <v>4.3006716003852752E-3</v>
      </c>
      <c r="H1218" s="118">
        <f t="shared" si="617"/>
        <v>45889</v>
      </c>
      <c r="I1218" s="118">
        <f t="shared" si="605"/>
        <v>45889</v>
      </c>
      <c r="J1218" s="119">
        <f t="shared" si="612"/>
        <v>22</v>
      </c>
      <c r="K1218" s="119">
        <f t="shared" si="627"/>
        <v>15</v>
      </c>
      <c r="L1218" s="8">
        <f t="shared" si="613"/>
        <v>1.00293027</v>
      </c>
      <c r="M1218" s="120">
        <f t="shared" si="628"/>
        <v>1.0043006699999999</v>
      </c>
      <c r="N1218" s="120">
        <f t="shared" si="622"/>
        <v>1.1755494505058959</v>
      </c>
      <c r="O1218" s="113">
        <f t="shared" si="624"/>
        <v>1.17899412</v>
      </c>
      <c r="P1218" s="113">
        <f t="shared" si="606"/>
        <v>1316.5752086099999</v>
      </c>
      <c r="Q1218" s="11">
        <f t="shared" si="618"/>
        <v>0</v>
      </c>
      <c r="R1218" s="30">
        <f t="shared" si="614"/>
        <v>0</v>
      </c>
      <c r="S1218" s="8">
        <f t="shared" si="607"/>
        <v>0</v>
      </c>
      <c r="T1218" s="122">
        <f t="shared" si="615"/>
        <v>0.13059999999999999</v>
      </c>
      <c r="U1218" s="121">
        <f t="shared" si="623"/>
        <v>15</v>
      </c>
      <c r="V1218" s="121">
        <v>252</v>
      </c>
      <c r="W1218" s="120">
        <f t="shared" si="608"/>
        <v>1.0073332129999999</v>
      </c>
      <c r="X1218" s="113">
        <f t="shared" si="621"/>
        <v>9.6547264300000002</v>
      </c>
      <c r="Y1218" s="113">
        <f t="shared" si="609"/>
        <v>0</v>
      </c>
      <c r="Z1218" s="125" t="str">
        <f t="shared" si="619"/>
        <v>A+J=</v>
      </c>
      <c r="AA1218" s="118">
        <f t="shared" si="620"/>
        <v>45889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>
        <f t="shared" si="610"/>
        <v>45880</v>
      </c>
      <c r="B1219" s="113">
        <f t="shared" si="603"/>
        <v>1326.2299350399999</v>
      </c>
      <c r="C1219" s="113">
        <f t="shared" si="616"/>
        <v>1116.6936172799999</v>
      </c>
      <c r="D1219" s="114">
        <f t="shared" si="611"/>
        <v>7245.38</v>
      </c>
      <c r="E1219" s="115">
        <f t="shared" si="625"/>
        <v>7276.54</v>
      </c>
      <c r="F1219" s="116">
        <f t="shared" si="626"/>
        <v>45829</v>
      </c>
      <c r="G1219" s="117">
        <f t="shared" si="604"/>
        <v>4.3006716003852752E-3</v>
      </c>
      <c r="H1219" s="118">
        <f t="shared" si="617"/>
        <v>45889</v>
      </c>
      <c r="I1219" s="118">
        <f t="shared" si="605"/>
        <v>45889</v>
      </c>
      <c r="J1219" s="119">
        <f t="shared" si="612"/>
        <v>22</v>
      </c>
      <c r="K1219" s="119">
        <f t="shared" si="627"/>
        <v>15</v>
      </c>
      <c r="L1219" s="8">
        <f t="shared" si="613"/>
        <v>1.00293027</v>
      </c>
      <c r="M1219" s="120">
        <f t="shared" si="628"/>
        <v>1.0043006699999999</v>
      </c>
      <c r="N1219" s="120">
        <f t="shared" si="622"/>
        <v>1.1755494505058959</v>
      </c>
      <c r="O1219" s="113">
        <f t="shared" si="624"/>
        <v>1.17899412</v>
      </c>
      <c r="P1219" s="113">
        <f t="shared" si="606"/>
        <v>1316.5752086099999</v>
      </c>
      <c r="Q1219" s="11">
        <f t="shared" si="618"/>
        <v>0</v>
      </c>
      <c r="R1219" s="30">
        <f t="shared" si="614"/>
        <v>0</v>
      </c>
      <c r="S1219" s="8">
        <f t="shared" si="607"/>
        <v>0</v>
      </c>
      <c r="T1219" s="122">
        <f t="shared" si="615"/>
        <v>0.13059999999999999</v>
      </c>
      <c r="U1219" s="121">
        <f t="shared" si="623"/>
        <v>15</v>
      </c>
      <c r="V1219" s="121">
        <v>252</v>
      </c>
      <c r="W1219" s="120">
        <f t="shared" si="608"/>
        <v>1.0073332129999999</v>
      </c>
      <c r="X1219" s="113">
        <f t="shared" si="621"/>
        <v>9.6547264300000002</v>
      </c>
      <c r="Y1219" s="113">
        <f t="shared" si="609"/>
        <v>0</v>
      </c>
      <c r="Z1219" s="125" t="str">
        <f t="shared" si="619"/>
        <v>A+J=</v>
      </c>
      <c r="AA1219" s="118">
        <f t="shared" si="620"/>
        <v>45889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>
        <f t="shared" si="610"/>
        <v>45881</v>
      </c>
      <c r="B1220" s="113">
        <f t="shared" si="603"/>
        <v>1327.13495597</v>
      </c>
      <c r="C1220" s="113">
        <f t="shared" si="616"/>
        <v>1116.6936172799999</v>
      </c>
      <c r="D1220" s="114">
        <f t="shared" si="611"/>
        <v>7245.38</v>
      </c>
      <c r="E1220" s="115">
        <f t="shared" si="625"/>
        <v>7276.54</v>
      </c>
      <c r="F1220" s="116">
        <f t="shared" si="626"/>
        <v>45829</v>
      </c>
      <c r="G1220" s="117">
        <f t="shared" si="604"/>
        <v>4.3006716003852752E-3</v>
      </c>
      <c r="H1220" s="118">
        <f t="shared" si="617"/>
        <v>45889</v>
      </c>
      <c r="I1220" s="118">
        <f t="shared" si="605"/>
        <v>45889</v>
      </c>
      <c r="J1220" s="119">
        <f t="shared" si="612"/>
        <v>22</v>
      </c>
      <c r="K1220" s="119">
        <f t="shared" si="627"/>
        <v>16</v>
      </c>
      <c r="L1220" s="8">
        <f t="shared" si="613"/>
        <v>1.0031259299999999</v>
      </c>
      <c r="M1220" s="120">
        <f t="shared" si="628"/>
        <v>1.0043006699999999</v>
      </c>
      <c r="N1220" s="120">
        <f t="shared" si="622"/>
        <v>1.1755494505058959</v>
      </c>
      <c r="O1220" s="113">
        <f t="shared" si="624"/>
        <v>1.1792241299999999</v>
      </c>
      <c r="P1220" s="113">
        <f t="shared" si="606"/>
        <v>1316.83205931</v>
      </c>
      <c r="Q1220" s="11">
        <f t="shared" si="618"/>
        <v>0</v>
      </c>
      <c r="R1220" s="30">
        <f t="shared" si="614"/>
        <v>0</v>
      </c>
      <c r="S1220" s="8">
        <f t="shared" si="607"/>
        <v>0</v>
      </c>
      <c r="T1220" s="122">
        <f t="shared" si="615"/>
        <v>0.13059999999999999</v>
      </c>
      <c r="U1220" s="121">
        <f t="shared" si="623"/>
        <v>16</v>
      </c>
      <c r="V1220" s="121">
        <v>252</v>
      </c>
      <c r="W1220" s="120">
        <f t="shared" si="608"/>
        <v>1.007824002</v>
      </c>
      <c r="X1220" s="113">
        <f t="shared" si="621"/>
        <v>10.30289666</v>
      </c>
      <c r="Y1220" s="113">
        <f t="shared" si="609"/>
        <v>0</v>
      </c>
      <c r="Z1220" s="125" t="str">
        <f t="shared" si="619"/>
        <v>A+J=</v>
      </c>
      <c r="AA1220" s="118">
        <f t="shared" si="620"/>
        <v>45889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>
        <f t="shared" si="610"/>
        <v>45882</v>
      </c>
      <c r="B1221" s="113">
        <f t="shared" si="603"/>
        <v>1328.04057758</v>
      </c>
      <c r="C1221" s="113">
        <f t="shared" si="616"/>
        <v>1116.6936172799999</v>
      </c>
      <c r="D1221" s="114">
        <f t="shared" si="611"/>
        <v>7245.38</v>
      </c>
      <c r="E1221" s="115">
        <f t="shared" si="625"/>
        <v>7276.54</v>
      </c>
      <c r="F1221" s="116">
        <f t="shared" si="626"/>
        <v>45829</v>
      </c>
      <c r="G1221" s="117">
        <f t="shared" si="604"/>
        <v>4.3006716003852752E-3</v>
      </c>
      <c r="H1221" s="118">
        <f t="shared" si="617"/>
        <v>45889</v>
      </c>
      <c r="I1221" s="118">
        <f t="shared" si="605"/>
        <v>45889</v>
      </c>
      <c r="J1221" s="119">
        <f t="shared" si="612"/>
        <v>22</v>
      </c>
      <c r="K1221" s="119">
        <f t="shared" si="627"/>
        <v>17</v>
      </c>
      <c r="L1221" s="8">
        <f t="shared" si="613"/>
        <v>1.0033216199999999</v>
      </c>
      <c r="M1221" s="120">
        <f t="shared" si="628"/>
        <v>1.0043006699999999</v>
      </c>
      <c r="N1221" s="120">
        <f t="shared" si="622"/>
        <v>1.1755494505058959</v>
      </c>
      <c r="O1221" s="113">
        <f t="shared" si="624"/>
        <v>1.1794541700000001</v>
      </c>
      <c r="P1221" s="113">
        <f t="shared" si="606"/>
        <v>1317.08894351</v>
      </c>
      <c r="Q1221" s="11">
        <f t="shared" si="618"/>
        <v>0</v>
      </c>
      <c r="R1221" s="30">
        <f t="shared" si="614"/>
        <v>0</v>
      </c>
      <c r="S1221" s="8">
        <f t="shared" si="607"/>
        <v>0</v>
      </c>
      <c r="T1221" s="122">
        <f t="shared" si="615"/>
        <v>0.13059999999999999</v>
      </c>
      <c r="U1221" s="121">
        <f t="shared" si="623"/>
        <v>17</v>
      </c>
      <c r="V1221" s="121">
        <v>252</v>
      </c>
      <c r="W1221" s="120">
        <f t="shared" si="608"/>
        <v>1.0083150299999999</v>
      </c>
      <c r="X1221" s="113">
        <f t="shared" si="621"/>
        <v>10.951634070000001</v>
      </c>
      <c r="Y1221" s="113">
        <f t="shared" si="609"/>
        <v>0</v>
      </c>
      <c r="Z1221" s="125" t="str">
        <f t="shared" si="619"/>
        <v>A+J=</v>
      </c>
      <c r="AA1221" s="118">
        <f t="shared" si="620"/>
        <v>45889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>
        <f t="shared" si="610"/>
        <v>45883</v>
      </c>
      <c r="B1222" s="113">
        <f t="shared" si="603"/>
        <v>1328.9468226399999</v>
      </c>
      <c r="C1222" s="113">
        <f t="shared" si="616"/>
        <v>1116.6936172799999</v>
      </c>
      <c r="D1222" s="114">
        <f t="shared" si="611"/>
        <v>7245.38</v>
      </c>
      <c r="E1222" s="115">
        <f t="shared" si="625"/>
        <v>7276.54</v>
      </c>
      <c r="F1222" s="116">
        <f t="shared" si="626"/>
        <v>45829</v>
      </c>
      <c r="G1222" s="117">
        <f t="shared" si="604"/>
        <v>4.3006716003852752E-3</v>
      </c>
      <c r="H1222" s="118">
        <f t="shared" si="617"/>
        <v>45889</v>
      </c>
      <c r="I1222" s="118">
        <f t="shared" si="605"/>
        <v>45889</v>
      </c>
      <c r="J1222" s="119">
        <f t="shared" si="612"/>
        <v>22</v>
      </c>
      <c r="K1222" s="119">
        <f t="shared" si="627"/>
        <v>18</v>
      </c>
      <c r="L1222" s="8">
        <f t="shared" si="613"/>
        <v>1.0035173500000001</v>
      </c>
      <c r="M1222" s="120">
        <f t="shared" si="628"/>
        <v>1.0043006699999999</v>
      </c>
      <c r="N1222" s="120">
        <f t="shared" si="622"/>
        <v>1.1755494505058959</v>
      </c>
      <c r="O1222" s="113">
        <f t="shared" si="624"/>
        <v>1.1796842599999999</v>
      </c>
      <c r="P1222" s="113">
        <f t="shared" si="606"/>
        <v>1317.3458835399999</v>
      </c>
      <c r="Q1222" s="11">
        <f t="shared" si="618"/>
        <v>0</v>
      </c>
      <c r="R1222" s="30">
        <f t="shared" si="614"/>
        <v>0</v>
      </c>
      <c r="S1222" s="8">
        <f t="shared" si="607"/>
        <v>0</v>
      </c>
      <c r="T1222" s="122">
        <f t="shared" si="615"/>
        <v>0.13059999999999999</v>
      </c>
      <c r="U1222" s="121">
        <f t="shared" si="623"/>
        <v>18</v>
      </c>
      <c r="V1222" s="121">
        <v>252</v>
      </c>
      <c r="W1222" s="120">
        <f t="shared" si="608"/>
        <v>1.008806297</v>
      </c>
      <c r="X1222" s="113">
        <f t="shared" si="621"/>
        <v>11.6009391</v>
      </c>
      <c r="Y1222" s="113">
        <f t="shared" si="609"/>
        <v>0</v>
      </c>
      <c r="Z1222" s="125" t="str">
        <f t="shared" si="619"/>
        <v>A+J=</v>
      </c>
      <c r="AA1222" s="118">
        <f t="shared" si="620"/>
        <v>45889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>
        <f t="shared" si="610"/>
        <v>45884</v>
      </c>
      <c r="B1223" s="113">
        <f t="shared" si="603"/>
        <v>1329.85369141</v>
      </c>
      <c r="C1223" s="113">
        <f t="shared" si="616"/>
        <v>1116.6936172799999</v>
      </c>
      <c r="D1223" s="114">
        <f t="shared" si="611"/>
        <v>7245.38</v>
      </c>
      <c r="E1223" s="115">
        <f t="shared" si="625"/>
        <v>7276.54</v>
      </c>
      <c r="F1223" s="116">
        <f t="shared" si="626"/>
        <v>45829</v>
      </c>
      <c r="G1223" s="117">
        <f t="shared" si="604"/>
        <v>4.3006716003852752E-3</v>
      </c>
      <c r="H1223" s="118">
        <f t="shared" si="617"/>
        <v>45889</v>
      </c>
      <c r="I1223" s="118">
        <f t="shared" si="605"/>
        <v>45889</v>
      </c>
      <c r="J1223" s="119">
        <f t="shared" si="612"/>
        <v>22</v>
      </c>
      <c r="K1223" s="119">
        <f t="shared" si="627"/>
        <v>19</v>
      </c>
      <c r="L1223" s="8">
        <f t="shared" si="613"/>
        <v>1.00371312</v>
      </c>
      <c r="M1223" s="120">
        <f t="shared" si="628"/>
        <v>1.0043006699999999</v>
      </c>
      <c r="N1223" s="120">
        <f t="shared" si="622"/>
        <v>1.1755494505058959</v>
      </c>
      <c r="O1223" s="113">
        <f t="shared" si="624"/>
        <v>1.1799143999999999</v>
      </c>
      <c r="P1223" s="113">
        <f t="shared" si="606"/>
        <v>1317.60287941</v>
      </c>
      <c r="Q1223" s="11">
        <f t="shared" si="618"/>
        <v>0</v>
      </c>
      <c r="R1223" s="30">
        <f t="shared" si="614"/>
        <v>0</v>
      </c>
      <c r="S1223" s="8">
        <f t="shared" si="607"/>
        <v>0</v>
      </c>
      <c r="T1223" s="122">
        <f t="shared" si="615"/>
        <v>0.13059999999999999</v>
      </c>
      <c r="U1223" s="121">
        <f t="shared" si="623"/>
        <v>19</v>
      </c>
      <c r="V1223" s="121">
        <v>252</v>
      </c>
      <c r="W1223" s="120">
        <f t="shared" si="608"/>
        <v>1.0092978029999999</v>
      </c>
      <c r="X1223" s="113">
        <f t="shared" si="621"/>
        <v>12.250812</v>
      </c>
      <c r="Y1223" s="113">
        <f t="shared" si="609"/>
        <v>0</v>
      </c>
      <c r="Z1223" s="125" t="str">
        <f t="shared" si="619"/>
        <v>A+J=</v>
      </c>
      <c r="AA1223" s="118">
        <f t="shared" si="620"/>
        <v>45889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>
        <f t="shared" si="610"/>
        <v>45885</v>
      </c>
      <c r="B1224" s="113">
        <f t="shared" si="603"/>
        <v>1330.7611854900001</v>
      </c>
      <c r="C1224" s="113">
        <f t="shared" si="616"/>
        <v>1116.6936172799999</v>
      </c>
      <c r="D1224" s="114">
        <f t="shared" si="611"/>
        <v>7245.38</v>
      </c>
      <c r="E1224" s="115">
        <f t="shared" si="625"/>
        <v>7276.54</v>
      </c>
      <c r="F1224" s="116">
        <f t="shared" si="626"/>
        <v>45829</v>
      </c>
      <c r="G1224" s="117">
        <f t="shared" si="604"/>
        <v>4.3006716003852752E-3</v>
      </c>
      <c r="H1224" s="118">
        <f t="shared" si="617"/>
        <v>45889</v>
      </c>
      <c r="I1224" s="118">
        <f t="shared" si="605"/>
        <v>45889</v>
      </c>
      <c r="J1224" s="119">
        <f t="shared" si="612"/>
        <v>22</v>
      </c>
      <c r="K1224" s="119">
        <f t="shared" si="627"/>
        <v>20</v>
      </c>
      <c r="L1224" s="8">
        <f t="shared" si="613"/>
        <v>1.0039089299999999</v>
      </c>
      <c r="M1224" s="120">
        <f t="shared" si="628"/>
        <v>1.0043006699999999</v>
      </c>
      <c r="N1224" s="120">
        <f t="shared" si="622"/>
        <v>1.1755494505058959</v>
      </c>
      <c r="O1224" s="113">
        <f t="shared" si="624"/>
        <v>1.18014459</v>
      </c>
      <c r="P1224" s="113">
        <f t="shared" si="606"/>
        <v>1317.8599311200001</v>
      </c>
      <c r="Q1224" s="11">
        <f t="shared" si="618"/>
        <v>0</v>
      </c>
      <c r="R1224" s="30">
        <f t="shared" si="614"/>
        <v>0</v>
      </c>
      <c r="S1224" s="8">
        <f t="shared" si="607"/>
        <v>0</v>
      </c>
      <c r="T1224" s="122">
        <f t="shared" si="615"/>
        <v>0.13059999999999999</v>
      </c>
      <c r="U1224" s="121">
        <f t="shared" si="623"/>
        <v>20</v>
      </c>
      <c r="V1224" s="121">
        <v>252</v>
      </c>
      <c r="W1224" s="120">
        <f t="shared" si="608"/>
        <v>1.009789549</v>
      </c>
      <c r="X1224" s="113">
        <f t="shared" si="621"/>
        <v>12.90125437</v>
      </c>
      <c r="Y1224" s="113">
        <f t="shared" si="609"/>
        <v>0</v>
      </c>
      <c r="Z1224" s="125" t="str">
        <f t="shared" si="619"/>
        <v>A+J=</v>
      </c>
      <c r="AA1224" s="118">
        <f t="shared" si="620"/>
        <v>45889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>
        <f t="shared" si="610"/>
        <v>45886</v>
      </c>
      <c r="B1225" s="113">
        <f t="shared" si="603"/>
        <v>1330.7611854900001</v>
      </c>
      <c r="C1225" s="113">
        <f t="shared" si="616"/>
        <v>1116.6936172799999</v>
      </c>
      <c r="D1225" s="114">
        <f t="shared" si="611"/>
        <v>7245.38</v>
      </c>
      <c r="E1225" s="115">
        <f t="shared" si="625"/>
        <v>7276.54</v>
      </c>
      <c r="F1225" s="116">
        <f t="shared" si="626"/>
        <v>45829</v>
      </c>
      <c r="G1225" s="117">
        <f t="shared" si="604"/>
        <v>4.3006716003852752E-3</v>
      </c>
      <c r="H1225" s="118">
        <f t="shared" si="617"/>
        <v>45889</v>
      </c>
      <c r="I1225" s="118">
        <f t="shared" si="605"/>
        <v>45889</v>
      </c>
      <c r="J1225" s="119">
        <f t="shared" si="612"/>
        <v>22</v>
      </c>
      <c r="K1225" s="119">
        <f t="shared" si="627"/>
        <v>20</v>
      </c>
      <c r="L1225" s="8">
        <f t="shared" si="613"/>
        <v>1.0039089299999999</v>
      </c>
      <c r="M1225" s="120">
        <f t="shared" si="628"/>
        <v>1.0043006699999999</v>
      </c>
      <c r="N1225" s="120">
        <f t="shared" si="622"/>
        <v>1.1755494505058959</v>
      </c>
      <c r="O1225" s="113">
        <f t="shared" si="624"/>
        <v>1.18014459</v>
      </c>
      <c r="P1225" s="113">
        <f t="shared" si="606"/>
        <v>1317.8599311200001</v>
      </c>
      <c r="Q1225" s="11">
        <f t="shared" si="618"/>
        <v>0</v>
      </c>
      <c r="R1225" s="30">
        <f t="shared" si="614"/>
        <v>0</v>
      </c>
      <c r="S1225" s="8">
        <f t="shared" si="607"/>
        <v>0</v>
      </c>
      <c r="T1225" s="122">
        <f t="shared" si="615"/>
        <v>0.13059999999999999</v>
      </c>
      <c r="U1225" s="121">
        <f t="shared" si="623"/>
        <v>20</v>
      </c>
      <c r="V1225" s="121">
        <v>252</v>
      </c>
      <c r="W1225" s="120">
        <f t="shared" si="608"/>
        <v>1.009789549</v>
      </c>
      <c r="X1225" s="113">
        <f t="shared" si="621"/>
        <v>12.90125437</v>
      </c>
      <c r="Y1225" s="113">
        <f t="shared" si="609"/>
        <v>0</v>
      </c>
      <c r="Z1225" s="125" t="str">
        <f t="shared" si="619"/>
        <v>A+J=</v>
      </c>
      <c r="AA1225" s="118">
        <f t="shared" si="620"/>
        <v>45889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>
        <f t="shared" si="610"/>
        <v>45887</v>
      </c>
      <c r="B1226" s="113">
        <f t="shared" ref="B1226:B1289" si="629">(P1226+X1226)</f>
        <v>1330.7611854900001</v>
      </c>
      <c r="C1226" s="113">
        <f t="shared" si="616"/>
        <v>1116.6936172799999</v>
      </c>
      <c r="D1226" s="114">
        <f t="shared" si="611"/>
        <v>7245.38</v>
      </c>
      <c r="E1226" s="115">
        <f t="shared" si="625"/>
        <v>7276.54</v>
      </c>
      <c r="F1226" s="116">
        <f t="shared" si="626"/>
        <v>45829</v>
      </c>
      <c r="G1226" s="117">
        <f t="shared" ref="G1226:G1289" si="630">(E1226/D1226)-1</f>
        <v>4.3006716003852752E-3</v>
      </c>
      <c r="H1226" s="118">
        <f t="shared" si="617"/>
        <v>45889</v>
      </c>
      <c r="I1226" s="118">
        <f t="shared" ref="I1226:I1289" si="631">IF(A1226&gt;I1225,H1226,I1225)</f>
        <v>45889</v>
      </c>
      <c r="J1226" s="119">
        <f t="shared" si="612"/>
        <v>22</v>
      </c>
      <c r="K1226" s="119">
        <f t="shared" si="627"/>
        <v>20</v>
      </c>
      <c r="L1226" s="8">
        <f t="shared" si="613"/>
        <v>1.0039089299999999</v>
      </c>
      <c r="M1226" s="120">
        <f t="shared" si="628"/>
        <v>1.0043006699999999</v>
      </c>
      <c r="N1226" s="120">
        <f t="shared" si="622"/>
        <v>1.1755494505058959</v>
      </c>
      <c r="O1226" s="113">
        <f t="shared" si="624"/>
        <v>1.18014459</v>
      </c>
      <c r="P1226" s="113">
        <f t="shared" ref="P1226:P1289" si="632">TRUNC(C1226*O1226,8)</f>
        <v>1317.8599311200001</v>
      </c>
      <c r="Q1226" s="11">
        <f t="shared" si="618"/>
        <v>0</v>
      </c>
      <c r="R1226" s="30">
        <f t="shared" si="614"/>
        <v>0</v>
      </c>
      <c r="S1226" s="8">
        <f t="shared" ref="S1226:S1289" si="633">IF(R1226&gt;0,TRUNC(R1226*P1226,8),0)</f>
        <v>0</v>
      </c>
      <c r="T1226" s="122">
        <f t="shared" si="615"/>
        <v>0.13059999999999999</v>
      </c>
      <c r="U1226" s="121">
        <f t="shared" si="623"/>
        <v>20</v>
      </c>
      <c r="V1226" s="121">
        <v>252</v>
      </c>
      <c r="W1226" s="120">
        <f t="shared" ref="W1226:W1289" si="634">ROUND((1+T1226)^TRUNC((U1226/V1226),9),9)</f>
        <v>1.009789549</v>
      </c>
      <c r="X1226" s="113">
        <f t="shared" si="621"/>
        <v>12.90125437</v>
      </c>
      <c r="Y1226" s="113">
        <f t="shared" ref="Y1226:Y1289" si="635">IF(Q1226&gt;0,S1226+X1226,0)</f>
        <v>0</v>
      </c>
      <c r="Z1226" s="125" t="str">
        <f t="shared" si="619"/>
        <v>A+J=</v>
      </c>
      <c r="AA1226" s="118">
        <f t="shared" si="620"/>
        <v>45889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>
        <f t="shared" ref="A1227:A1290" si="636">(A1226+1)</f>
        <v>45888</v>
      </c>
      <c r="B1227" s="113">
        <f t="shared" si="629"/>
        <v>1331.66929252</v>
      </c>
      <c r="C1227" s="113">
        <f t="shared" si="616"/>
        <v>1116.6936172799999</v>
      </c>
      <c r="D1227" s="114">
        <f t="shared" ref="D1227:D1290" si="637">IF(E1227=E1226,D1226,E1226)</f>
        <v>7245.38</v>
      </c>
      <c r="E1227" s="115">
        <f t="shared" si="625"/>
        <v>7276.54</v>
      </c>
      <c r="F1227" s="116">
        <f t="shared" si="626"/>
        <v>45829</v>
      </c>
      <c r="G1227" s="117">
        <f t="shared" si="630"/>
        <v>4.3006716003852752E-3</v>
      </c>
      <c r="H1227" s="118">
        <f t="shared" si="617"/>
        <v>45889</v>
      </c>
      <c r="I1227" s="118">
        <f t="shared" si="631"/>
        <v>45889</v>
      </c>
      <c r="J1227" s="119">
        <f t="shared" ref="J1227:J1290" si="638">IF(I1227=I1226,J1226,NETWORKDAYS(I1226,I1227,$AD$176:$AD$502)-1)</f>
        <v>22</v>
      </c>
      <c r="K1227" s="119">
        <f t="shared" si="627"/>
        <v>21</v>
      </c>
      <c r="L1227" s="8">
        <f t="shared" ref="L1227:L1290" si="639">IF(E1227&lt;D1227,1,TRUNC((E1227/D1227)^TRUNC((K1227/J1227),9),8))</f>
        <v>1.00410478</v>
      </c>
      <c r="M1227" s="120">
        <f t="shared" si="628"/>
        <v>1.0043006699999999</v>
      </c>
      <c r="N1227" s="120">
        <f t="shared" si="622"/>
        <v>1.1755494505058959</v>
      </c>
      <c r="O1227" s="113">
        <f t="shared" si="624"/>
        <v>1.1803748199999999</v>
      </c>
      <c r="P1227" s="113">
        <f t="shared" si="632"/>
        <v>1318.1170274900001</v>
      </c>
      <c r="Q1227" s="11">
        <f t="shared" si="618"/>
        <v>0</v>
      </c>
      <c r="R1227" s="30">
        <f t="shared" ref="R1227:R1290" si="640">IF(Q1227&gt;0,VLOOKUP($A1227,$AD$10:$AI$170,6),0)</f>
        <v>0</v>
      </c>
      <c r="S1227" s="8">
        <f t="shared" si="633"/>
        <v>0</v>
      </c>
      <c r="T1227" s="122">
        <f t="shared" ref="T1227:T1290" si="641">(T1226)</f>
        <v>0.13059999999999999</v>
      </c>
      <c r="U1227" s="121">
        <f t="shared" si="623"/>
        <v>21</v>
      </c>
      <c r="V1227" s="121">
        <v>252</v>
      </c>
      <c r="W1227" s="120">
        <f t="shared" si="634"/>
        <v>1.010281534</v>
      </c>
      <c r="X1227" s="113">
        <f t="shared" si="621"/>
        <v>13.552265029999999</v>
      </c>
      <c r="Y1227" s="113">
        <f t="shared" si="635"/>
        <v>0</v>
      </c>
      <c r="Z1227" s="125" t="str">
        <f t="shared" si="619"/>
        <v>A+J=</v>
      </c>
      <c r="AA1227" s="118">
        <f t="shared" si="620"/>
        <v>45889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>
        <f t="shared" si="636"/>
        <v>45889</v>
      </c>
      <c r="B1228" s="113">
        <f t="shared" si="629"/>
        <v>1332.57802537</v>
      </c>
      <c r="C1228" s="113">
        <f t="shared" ref="C1228:C1291" si="642">TRUNC(IF(Q1227&gt;0,VLOOKUP(A1227,$AD$12:$AE$170,2),C1227),8)</f>
        <v>1116.6936172799999</v>
      </c>
      <c r="D1228" s="114">
        <f t="shared" si="637"/>
        <v>7245.38</v>
      </c>
      <c r="E1228" s="115">
        <f t="shared" si="625"/>
        <v>7276.54</v>
      </c>
      <c r="F1228" s="116">
        <f t="shared" si="626"/>
        <v>45829</v>
      </c>
      <c r="G1228" s="117">
        <f t="shared" si="630"/>
        <v>4.3006716003852752E-3</v>
      </c>
      <c r="H1228" s="118">
        <f t="shared" ref="H1228:H1291" si="643">IF(DAY(A1228)=H$9,VLOOKUP(A1228,AH$118:AN$450,4),H1227)</f>
        <v>45922</v>
      </c>
      <c r="I1228" s="118">
        <f t="shared" si="631"/>
        <v>45889</v>
      </c>
      <c r="J1228" s="119">
        <f t="shared" si="638"/>
        <v>22</v>
      </c>
      <c r="K1228" s="119">
        <f t="shared" si="627"/>
        <v>22</v>
      </c>
      <c r="L1228" s="8">
        <f t="shared" si="639"/>
        <v>1.0043006699999999</v>
      </c>
      <c r="M1228" s="120">
        <f t="shared" si="628"/>
        <v>1.0043006699999999</v>
      </c>
      <c r="N1228" s="120">
        <f t="shared" si="622"/>
        <v>1.1755494505058959</v>
      </c>
      <c r="O1228" s="113">
        <f t="shared" si="624"/>
        <v>1.1806051</v>
      </c>
      <c r="P1228" s="113">
        <f t="shared" si="632"/>
        <v>1318.3741796899999</v>
      </c>
      <c r="Q1228" s="11">
        <f t="shared" ref="Q1228:Q1291" si="644">IF(VLOOKUP(A1228,AD$10:AK$170,8)=VLOOKUP(A1227,AD$10:AK$170,8),0,VLOOKUP(A1228,AD$10:AK$170,8))</f>
        <v>40</v>
      </c>
      <c r="R1228" s="30">
        <f t="shared" si="640"/>
        <v>0</v>
      </c>
      <c r="S1228" s="8">
        <f t="shared" si="633"/>
        <v>0</v>
      </c>
      <c r="T1228" s="122">
        <f t="shared" si="641"/>
        <v>0.13059999999999999</v>
      </c>
      <c r="U1228" s="121">
        <f t="shared" si="623"/>
        <v>22</v>
      </c>
      <c r="V1228" s="121">
        <v>252</v>
      </c>
      <c r="W1228" s="120">
        <f t="shared" si="634"/>
        <v>1.0107737590000001</v>
      </c>
      <c r="X1228" s="113">
        <f t="shared" si="621"/>
        <v>14.203845680000001</v>
      </c>
      <c r="Y1228" s="113">
        <f t="shared" si="635"/>
        <v>14.203845680000001</v>
      </c>
      <c r="Z1228" s="125" t="str">
        <f t="shared" ref="Z1228:Z1291" si="645">IF($Q1227&gt;0,VLOOKUP($A1227,$AD$10:$AM$170,9),Z1227)</f>
        <v>A+J=</v>
      </c>
      <c r="AA1228" s="118">
        <f t="shared" ref="AA1228:AA1291" si="646">IF($Q1227&gt;0,VLOOKUP($A1227,$AD$10:$AM$170,10),AA1227)</f>
        <v>45889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>
        <f t="shared" si="636"/>
        <v>45890</v>
      </c>
      <c r="B1229" s="113">
        <f t="shared" si="629"/>
        <v>1319.2626401499999</v>
      </c>
      <c r="C1229" s="113">
        <f t="shared" si="642"/>
        <v>1116.6936172799999</v>
      </c>
      <c r="D1229" s="114">
        <f t="shared" si="637"/>
        <v>7245.38</v>
      </c>
      <c r="E1229" s="115">
        <f t="shared" si="625"/>
        <v>7276.54</v>
      </c>
      <c r="F1229" s="116">
        <f t="shared" si="626"/>
        <v>45858</v>
      </c>
      <c r="G1229" s="117">
        <f t="shared" si="630"/>
        <v>4.3006716003852752E-3</v>
      </c>
      <c r="H1229" s="118">
        <f t="shared" si="643"/>
        <v>45922</v>
      </c>
      <c r="I1229" s="118">
        <f t="shared" si="631"/>
        <v>45922</v>
      </c>
      <c r="J1229" s="119">
        <f t="shared" si="638"/>
        <v>23</v>
      </c>
      <c r="K1229" s="119">
        <f t="shared" si="627"/>
        <v>1</v>
      </c>
      <c r="L1229" s="8">
        <f t="shared" si="639"/>
        <v>1.0001865999999999</v>
      </c>
      <c r="M1229" s="120">
        <f t="shared" si="628"/>
        <v>1.0043006699999999</v>
      </c>
      <c r="N1229" s="120">
        <f t="shared" si="622"/>
        <v>1.1806051007612028</v>
      </c>
      <c r="O1229" s="113">
        <f t="shared" si="624"/>
        <v>1.1808254</v>
      </c>
      <c r="P1229" s="113">
        <f t="shared" si="632"/>
        <v>1318.6201873</v>
      </c>
      <c r="Q1229" s="11">
        <f t="shared" si="644"/>
        <v>0</v>
      </c>
      <c r="R1229" s="30">
        <f t="shared" si="640"/>
        <v>0</v>
      </c>
      <c r="S1229" s="8">
        <f t="shared" si="633"/>
        <v>0</v>
      </c>
      <c r="T1229" s="122">
        <f t="shared" si="641"/>
        <v>0.13059999999999999</v>
      </c>
      <c r="U1229" s="121">
        <f t="shared" si="623"/>
        <v>1</v>
      </c>
      <c r="V1229" s="121">
        <v>252</v>
      </c>
      <c r="W1229" s="120">
        <f t="shared" si="634"/>
        <v>1.000487216</v>
      </c>
      <c r="X1229" s="113">
        <f t="shared" si="621"/>
        <v>0.64245284999999996</v>
      </c>
      <c r="Y1229" s="113">
        <f t="shared" si="635"/>
        <v>0</v>
      </c>
      <c r="Z1229" s="125" t="str">
        <f t="shared" si="645"/>
        <v>A+J=</v>
      </c>
      <c r="AA1229" s="118">
        <f t="shared" si="646"/>
        <v>45922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>
        <f t="shared" si="636"/>
        <v>45891</v>
      </c>
      <c r="B1230" s="113">
        <f t="shared" si="629"/>
        <v>1320.15168642</v>
      </c>
      <c r="C1230" s="113">
        <f t="shared" si="642"/>
        <v>1116.6936172799999</v>
      </c>
      <c r="D1230" s="114">
        <f t="shared" si="637"/>
        <v>7245.38</v>
      </c>
      <c r="E1230" s="115">
        <f t="shared" si="625"/>
        <v>7276.54</v>
      </c>
      <c r="F1230" s="116">
        <f t="shared" si="626"/>
        <v>45858</v>
      </c>
      <c r="G1230" s="117">
        <f t="shared" si="630"/>
        <v>4.3006716003852752E-3</v>
      </c>
      <c r="H1230" s="118">
        <f t="shared" si="643"/>
        <v>45922</v>
      </c>
      <c r="I1230" s="118">
        <f t="shared" si="631"/>
        <v>45922</v>
      </c>
      <c r="J1230" s="119">
        <f t="shared" si="638"/>
        <v>23</v>
      </c>
      <c r="K1230" s="119">
        <f t="shared" si="627"/>
        <v>2</v>
      </c>
      <c r="L1230" s="8">
        <f t="shared" si="639"/>
        <v>1.0003732299999999</v>
      </c>
      <c r="M1230" s="120">
        <f t="shared" si="628"/>
        <v>1.0043006699999999</v>
      </c>
      <c r="N1230" s="120">
        <f t="shared" si="622"/>
        <v>1.1806051007612028</v>
      </c>
      <c r="O1230" s="113">
        <f t="shared" si="624"/>
        <v>1.1810457299999999</v>
      </c>
      <c r="P1230" s="113">
        <f t="shared" si="632"/>
        <v>1318.8662284</v>
      </c>
      <c r="Q1230" s="11">
        <f t="shared" si="644"/>
        <v>0</v>
      </c>
      <c r="R1230" s="30">
        <f t="shared" si="640"/>
        <v>0</v>
      </c>
      <c r="S1230" s="8">
        <f t="shared" si="633"/>
        <v>0</v>
      </c>
      <c r="T1230" s="122">
        <f t="shared" si="641"/>
        <v>0.13059999999999999</v>
      </c>
      <c r="U1230" s="121">
        <f t="shared" si="623"/>
        <v>2</v>
      </c>
      <c r="V1230" s="121">
        <v>252</v>
      </c>
      <c r="W1230" s="120">
        <f t="shared" si="634"/>
        <v>1.0009746690000001</v>
      </c>
      <c r="X1230" s="113">
        <f t="shared" si="621"/>
        <v>1.2854580200000001</v>
      </c>
      <c r="Y1230" s="113">
        <f t="shared" si="635"/>
        <v>0</v>
      </c>
      <c r="Z1230" s="125" t="str">
        <f t="shared" si="645"/>
        <v>A+J=</v>
      </c>
      <c r="AA1230" s="118">
        <f t="shared" si="646"/>
        <v>45922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>
        <f t="shared" si="636"/>
        <v>45892</v>
      </c>
      <c r="B1231" s="113">
        <f t="shared" si="629"/>
        <v>1321.0413634900001</v>
      </c>
      <c r="C1231" s="113">
        <f t="shared" si="642"/>
        <v>1116.6936172799999</v>
      </c>
      <c r="D1231" s="114">
        <f t="shared" si="637"/>
        <v>7245.38</v>
      </c>
      <c r="E1231" s="115">
        <f t="shared" si="625"/>
        <v>7276.54</v>
      </c>
      <c r="F1231" s="116">
        <f t="shared" si="626"/>
        <v>45858</v>
      </c>
      <c r="G1231" s="117">
        <f t="shared" si="630"/>
        <v>4.3006716003852752E-3</v>
      </c>
      <c r="H1231" s="118">
        <f t="shared" si="643"/>
        <v>45922</v>
      </c>
      <c r="I1231" s="118">
        <f t="shared" si="631"/>
        <v>45922</v>
      </c>
      <c r="J1231" s="119">
        <f t="shared" si="638"/>
        <v>23</v>
      </c>
      <c r="K1231" s="119">
        <f t="shared" si="627"/>
        <v>3</v>
      </c>
      <c r="L1231" s="8">
        <f t="shared" si="639"/>
        <v>1.00055991</v>
      </c>
      <c r="M1231" s="120">
        <f t="shared" si="628"/>
        <v>1.0043006699999999</v>
      </c>
      <c r="N1231" s="120">
        <f t="shared" si="622"/>
        <v>1.1806051007612028</v>
      </c>
      <c r="O1231" s="113">
        <f t="shared" si="624"/>
        <v>1.18126613</v>
      </c>
      <c r="P1231" s="113">
        <f t="shared" si="632"/>
        <v>1319.1123476800001</v>
      </c>
      <c r="Q1231" s="11">
        <f t="shared" si="644"/>
        <v>0</v>
      </c>
      <c r="R1231" s="30">
        <f t="shared" si="640"/>
        <v>0</v>
      </c>
      <c r="S1231" s="8">
        <f t="shared" si="633"/>
        <v>0</v>
      </c>
      <c r="T1231" s="122">
        <f t="shared" si="641"/>
        <v>0.13059999999999999</v>
      </c>
      <c r="U1231" s="121">
        <f t="shared" si="623"/>
        <v>3</v>
      </c>
      <c r="V1231" s="121">
        <v>252</v>
      </c>
      <c r="W1231" s="120">
        <f t="shared" si="634"/>
        <v>1.001462359</v>
      </c>
      <c r="X1231" s="113">
        <f t="shared" si="621"/>
        <v>1.9290158100000001</v>
      </c>
      <c r="Y1231" s="113">
        <f t="shared" si="635"/>
        <v>0</v>
      </c>
      <c r="Z1231" s="125" t="str">
        <f t="shared" si="645"/>
        <v>A+J=</v>
      </c>
      <c r="AA1231" s="118">
        <f t="shared" si="646"/>
        <v>45922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>
        <f t="shared" si="636"/>
        <v>45893</v>
      </c>
      <c r="B1232" s="113">
        <f t="shared" si="629"/>
        <v>1321.0413634900001</v>
      </c>
      <c r="C1232" s="113">
        <f t="shared" si="642"/>
        <v>1116.6936172799999</v>
      </c>
      <c r="D1232" s="114">
        <f t="shared" si="637"/>
        <v>7245.38</v>
      </c>
      <c r="E1232" s="115">
        <f t="shared" si="625"/>
        <v>7276.54</v>
      </c>
      <c r="F1232" s="116">
        <f t="shared" si="626"/>
        <v>45858</v>
      </c>
      <c r="G1232" s="117">
        <f t="shared" si="630"/>
        <v>4.3006716003852752E-3</v>
      </c>
      <c r="H1232" s="118">
        <f t="shared" si="643"/>
        <v>45922</v>
      </c>
      <c r="I1232" s="118">
        <f t="shared" si="631"/>
        <v>45922</v>
      </c>
      <c r="J1232" s="119">
        <f t="shared" si="638"/>
        <v>23</v>
      </c>
      <c r="K1232" s="119">
        <f t="shared" si="627"/>
        <v>3</v>
      </c>
      <c r="L1232" s="8">
        <f t="shared" si="639"/>
        <v>1.00055991</v>
      </c>
      <c r="M1232" s="120">
        <f t="shared" si="628"/>
        <v>1.0043006699999999</v>
      </c>
      <c r="N1232" s="120">
        <f t="shared" si="622"/>
        <v>1.1806051007612028</v>
      </c>
      <c r="O1232" s="113">
        <f t="shared" si="624"/>
        <v>1.18126613</v>
      </c>
      <c r="P1232" s="113">
        <f t="shared" si="632"/>
        <v>1319.1123476800001</v>
      </c>
      <c r="Q1232" s="11">
        <f t="shared" si="644"/>
        <v>0</v>
      </c>
      <c r="R1232" s="30">
        <f t="shared" si="640"/>
        <v>0</v>
      </c>
      <c r="S1232" s="8">
        <f t="shared" si="633"/>
        <v>0</v>
      </c>
      <c r="T1232" s="122">
        <f t="shared" si="641"/>
        <v>0.13059999999999999</v>
      </c>
      <c r="U1232" s="121">
        <f t="shared" si="623"/>
        <v>3</v>
      </c>
      <c r="V1232" s="121">
        <v>252</v>
      </c>
      <c r="W1232" s="120">
        <f t="shared" si="634"/>
        <v>1.001462359</v>
      </c>
      <c r="X1232" s="113">
        <f t="shared" si="621"/>
        <v>1.9290158100000001</v>
      </c>
      <c r="Y1232" s="113">
        <f t="shared" si="635"/>
        <v>0</v>
      </c>
      <c r="Z1232" s="125" t="str">
        <f t="shared" si="645"/>
        <v>A+J=</v>
      </c>
      <c r="AA1232" s="118">
        <f t="shared" si="646"/>
        <v>45922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>
        <f t="shared" si="636"/>
        <v>45894</v>
      </c>
      <c r="B1233" s="113">
        <f t="shared" si="629"/>
        <v>1321.0413634900001</v>
      </c>
      <c r="C1233" s="113">
        <f t="shared" si="642"/>
        <v>1116.6936172799999</v>
      </c>
      <c r="D1233" s="114">
        <f t="shared" si="637"/>
        <v>7245.38</v>
      </c>
      <c r="E1233" s="115">
        <f t="shared" si="625"/>
        <v>7276.54</v>
      </c>
      <c r="F1233" s="116">
        <f t="shared" si="626"/>
        <v>45858</v>
      </c>
      <c r="G1233" s="117">
        <f t="shared" si="630"/>
        <v>4.3006716003852752E-3</v>
      </c>
      <c r="H1233" s="118">
        <f t="shared" si="643"/>
        <v>45922</v>
      </c>
      <c r="I1233" s="118">
        <f t="shared" si="631"/>
        <v>45922</v>
      </c>
      <c r="J1233" s="119">
        <f t="shared" si="638"/>
        <v>23</v>
      </c>
      <c r="K1233" s="119">
        <f t="shared" si="627"/>
        <v>3</v>
      </c>
      <c r="L1233" s="8">
        <f t="shared" si="639"/>
        <v>1.00055991</v>
      </c>
      <c r="M1233" s="120">
        <f t="shared" si="628"/>
        <v>1.0043006699999999</v>
      </c>
      <c r="N1233" s="120">
        <f t="shared" si="622"/>
        <v>1.1806051007612028</v>
      </c>
      <c r="O1233" s="113">
        <f t="shared" si="624"/>
        <v>1.18126613</v>
      </c>
      <c r="P1233" s="113">
        <f t="shared" si="632"/>
        <v>1319.1123476800001</v>
      </c>
      <c r="Q1233" s="11">
        <f t="shared" si="644"/>
        <v>0</v>
      </c>
      <c r="R1233" s="30">
        <f t="shared" si="640"/>
        <v>0</v>
      </c>
      <c r="S1233" s="8">
        <f t="shared" si="633"/>
        <v>0</v>
      </c>
      <c r="T1233" s="122">
        <f t="shared" si="641"/>
        <v>0.13059999999999999</v>
      </c>
      <c r="U1233" s="121">
        <f t="shared" si="623"/>
        <v>3</v>
      </c>
      <c r="V1233" s="121">
        <v>252</v>
      </c>
      <c r="W1233" s="120">
        <f t="shared" si="634"/>
        <v>1.001462359</v>
      </c>
      <c r="X1233" s="113">
        <f t="shared" si="621"/>
        <v>1.9290158100000001</v>
      </c>
      <c r="Y1233" s="113">
        <f t="shared" si="635"/>
        <v>0</v>
      </c>
      <c r="Z1233" s="125" t="str">
        <f t="shared" si="645"/>
        <v>A+J=</v>
      </c>
      <c r="AA1233" s="118">
        <f t="shared" si="646"/>
        <v>45922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>
        <f t="shared" si="636"/>
        <v>45895</v>
      </c>
      <c r="B1234" s="113">
        <f t="shared" si="629"/>
        <v>1321.9316182999999</v>
      </c>
      <c r="C1234" s="113">
        <f t="shared" si="642"/>
        <v>1116.6936172799999</v>
      </c>
      <c r="D1234" s="114">
        <f t="shared" si="637"/>
        <v>7245.38</v>
      </c>
      <c r="E1234" s="115">
        <f t="shared" si="625"/>
        <v>7276.54</v>
      </c>
      <c r="F1234" s="116">
        <f t="shared" si="626"/>
        <v>45858</v>
      </c>
      <c r="G1234" s="117">
        <f t="shared" si="630"/>
        <v>4.3006716003852752E-3</v>
      </c>
      <c r="H1234" s="118">
        <f t="shared" si="643"/>
        <v>45922</v>
      </c>
      <c r="I1234" s="118">
        <f t="shared" si="631"/>
        <v>45922</v>
      </c>
      <c r="J1234" s="119">
        <f t="shared" si="638"/>
        <v>23</v>
      </c>
      <c r="K1234" s="119">
        <f t="shared" si="627"/>
        <v>4</v>
      </c>
      <c r="L1234" s="8">
        <f t="shared" si="639"/>
        <v>1.00074661</v>
      </c>
      <c r="M1234" s="120">
        <f t="shared" si="628"/>
        <v>1.0043006699999999</v>
      </c>
      <c r="N1234" s="120">
        <f t="shared" si="622"/>
        <v>1.1806051007612028</v>
      </c>
      <c r="O1234" s="113">
        <f t="shared" si="624"/>
        <v>1.18148655</v>
      </c>
      <c r="P1234" s="113">
        <f t="shared" si="632"/>
        <v>1319.35848928</v>
      </c>
      <c r="Q1234" s="11">
        <f t="shared" si="644"/>
        <v>0</v>
      </c>
      <c r="R1234" s="30">
        <f t="shared" si="640"/>
        <v>0</v>
      </c>
      <c r="S1234" s="8">
        <f t="shared" si="633"/>
        <v>0</v>
      </c>
      <c r="T1234" s="122">
        <f t="shared" si="641"/>
        <v>0.13059999999999999</v>
      </c>
      <c r="U1234" s="121">
        <f t="shared" si="623"/>
        <v>4</v>
      </c>
      <c r="V1234" s="121">
        <v>252</v>
      </c>
      <c r="W1234" s="120">
        <f t="shared" si="634"/>
        <v>1.001950288</v>
      </c>
      <c r="X1234" s="113">
        <f t="shared" si="621"/>
        <v>2.5731290200000001</v>
      </c>
      <c r="Y1234" s="113">
        <f t="shared" si="635"/>
        <v>0</v>
      </c>
      <c r="Z1234" s="125" t="str">
        <f t="shared" si="645"/>
        <v>A+J=</v>
      </c>
      <c r="AA1234" s="118">
        <f t="shared" si="646"/>
        <v>45922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>
        <f t="shared" si="636"/>
        <v>45896</v>
      </c>
      <c r="B1235" s="113">
        <f t="shared" si="629"/>
        <v>1322.8224708499999</v>
      </c>
      <c r="C1235" s="113">
        <f t="shared" si="642"/>
        <v>1116.6936172799999</v>
      </c>
      <c r="D1235" s="114">
        <f t="shared" si="637"/>
        <v>7245.38</v>
      </c>
      <c r="E1235" s="115">
        <f t="shared" si="625"/>
        <v>7276.54</v>
      </c>
      <c r="F1235" s="116">
        <f t="shared" si="626"/>
        <v>45858</v>
      </c>
      <c r="G1235" s="117">
        <f t="shared" si="630"/>
        <v>4.3006716003852752E-3</v>
      </c>
      <c r="H1235" s="118">
        <f t="shared" si="643"/>
        <v>45922</v>
      </c>
      <c r="I1235" s="118">
        <f t="shared" si="631"/>
        <v>45922</v>
      </c>
      <c r="J1235" s="119">
        <f t="shared" si="638"/>
        <v>23</v>
      </c>
      <c r="K1235" s="119">
        <f t="shared" si="627"/>
        <v>5</v>
      </c>
      <c r="L1235" s="8">
        <f t="shared" si="639"/>
        <v>1.0009333499999999</v>
      </c>
      <c r="M1235" s="120">
        <f t="shared" si="628"/>
        <v>1.0043006699999999</v>
      </c>
      <c r="N1235" s="120">
        <f t="shared" si="622"/>
        <v>1.1806051007612028</v>
      </c>
      <c r="O1235" s="113">
        <f t="shared" si="624"/>
        <v>1.18170701</v>
      </c>
      <c r="P1235" s="113">
        <f t="shared" si="632"/>
        <v>1319.60467556</v>
      </c>
      <c r="Q1235" s="11">
        <f t="shared" si="644"/>
        <v>0</v>
      </c>
      <c r="R1235" s="30">
        <f t="shared" si="640"/>
        <v>0</v>
      </c>
      <c r="S1235" s="8">
        <f t="shared" si="633"/>
        <v>0</v>
      </c>
      <c r="T1235" s="122">
        <f t="shared" si="641"/>
        <v>0.13059999999999999</v>
      </c>
      <c r="U1235" s="121">
        <f t="shared" si="623"/>
        <v>5</v>
      </c>
      <c r="V1235" s="121">
        <v>252</v>
      </c>
      <c r="W1235" s="120">
        <f t="shared" si="634"/>
        <v>1.002438454</v>
      </c>
      <c r="X1235" s="113">
        <f t="shared" si="621"/>
        <v>3.2177952900000002</v>
      </c>
      <c r="Y1235" s="113">
        <f t="shared" si="635"/>
        <v>0</v>
      </c>
      <c r="Z1235" s="125" t="str">
        <f t="shared" si="645"/>
        <v>A+J=</v>
      </c>
      <c r="AA1235" s="118">
        <f t="shared" si="646"/>
        <v>45922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>
        <f t="shared" si="636"/>
        <v>45897</v>
      </c>
      <c r="B1236" s="113">
        <f t="shared" si="629"/>
        <v>1323.7139437599999</v>
      </c>
      <c r="C1236" s="113">
        <f t="shared" si="642"/>
        <v>1116.6936172799999</v>
      </c>
      <c r="D1236" s="114">
        <f t="shared" si="637"/>
        <v>7245.38</v>
      </c>
      <c r="E1236" s="115">
        <f t="shared" si="625"/>
        <v>7276.54</v>
      </c>
      <c r="F1236" s="116">
        <f t="shared" si="626"/>
        <v>45858</v>
      </c>
      <c r="G1236" s="117">
        <f t="shared" si="630"/>
        <v>4.3006716003852752E-3</v>
      </c>
      <c r="H1236" s="118">
        <f t="shared" si="643"/>
        <v>45922</v>
      </c>
      <c r="I1236" s="118">
        <f t="shared" si="631"/>
        <v>45922</v>
      </c>
      <c r="J1236" s="119">
        <f t="shared" si="638"/>
        <v>23</v>
      </c>
      <c r="K1236" s="119">
        <f t="shared" si="627"/>
        <v>6</v>
      </c>
      <c r="L1236" s="8">
        <f t="shared" si="639"/>
        <v>1.0011201300000001</v>
      </c>
      <c r="M1236" s="120">
        <f t="shared" si="628"/>
        <v>1.0043006699999999</v>
      </c>
      <c r="N1236" s="120">
        <f t="shared" si="622"/>
        <v>1.1806051007612028</v>
      </c>
      <c r="O1236" s="113">
        <f t="shared" si="624"/>
        <v>1.1819275300000001</v>
      </c>
      <c r="P1236" s="113">
        <f t="shared" si="632"/>
        <v>1319.8509288299999</v>
      </c>
      <c r="Q1236" s="11">
        <f t="shared" si="644"/>
        <v>0</v>
      </c>
      <c r="R1236" s="30">
        <f t="shared" si="640"/>
        <v>0</v>
      </c>
      <c r="S1236" s="8">
        <f t="shared" si="633"/>
        <v>0</v>
      </c>
      <c r="T1236" s="122">
        <f t="shared" si="641"/>
        <v>0.13059999999999999</v>
      </c>
      <c r="U1236" s="121">
        <f t="shared" si="623"/>
        <v>6</v>
      </c>
      <c r="V1236" s="121">
        <v>252</v>
      </c>
      <c r="W1236" s="120">
        <f t="shared" si="634"/>
        <v>1.0029268570000001</v>
      </c>
      <c r="X1236" s="113">
        <f t="shared" si="621"/>
        <v>3.8630149299999998</v>
      </c>
      <c r="Y1236" s="113">
        <f t="shared" si="635"/>
        <v>0</v>
      </c>
      <c r="Z1236" s="125" t="str">
        <f t="shared" si="645"/>
        <v>A+J=</v>
      </c>
      <c r="AA1236" s="118">
        <f t="shared" si="646"/>
        <v>45922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>
        <f t="shared" si="636"/>
        <v>45898</v>
      </c>
      <c r="B1237" s="113">
        <f t="shared" si="629"/>
        <v>1324.60600632</v>
      </c>
      <c r="C1237" s="113">
        <f t="shared" si="642"/>
        <v>1116.6936172799999</v>
      </c>
      <c r="D1237" s="114">
        <f t="shared" si="637"/>
        <v>7245.38</v>
      </c>
      <c r="E1237" s="115">
        <f t="shared" si="625"/>
        <v>7276.54</v>
      </c>
      <c r="F1237" s="116">
        <f t="shared" si="626"/>
        <v>45858</v>
      </c>
      <c r="G1237" s="117">
        <f t="shared" si="630"/>
        <v>4.3006716003852752E-3</v>
      </c>
      <c r="H1237" s="118">
        <f t="shared" si="643"/>
        <v>45922</v>
      </c>
      <c r="I1237" s="118">
        <f t="shared" si="631"/>
        <v>45922</v>
      </c>
      <c r="J1237" s="119">
        <f t="shared" si="638"/>
        <v>23</v>
      </c>
      <c r="K1237" s="119">
        <f t="shared" si="627"/>
        <v>7</v>
      </c>
      <c r="L1237" s="8">
        <f t="shared" si="639"/>
        <v>1.0013069400000001</v>
      </c>
      <c r="M1237" s="120">
        <f t="shared" si="628"/>
        <v>1.0043006699999999</v>
      </c>
      <c r="N1237" s="120">
        <f t="shared" si="622"/>
        <v>1.1806051007612028</v>
      </c>
      <c r="O1237" s="113">
        <f t="shared" si="624"/>
        <v>1.1821480799999999</v>
      </c>
      <c r="P1237" s="113">
        <f t="shared" si="632"/>
        <v>1320.0972156099999</v>
      </c>
      <c r="Q1237" s="11">
        <f t="shared" si="644"/>
        <v>0</v>
      </c>
      <c r="R1237" s="30">
        <f t="shared" si="640"/>
        <v>0</v>
      </c>
      <c r="S1237" s="8">
        <f t="shared" si="633"/>
        <v>0</v>
      </c>
      <c r="T1237" s="122">
        <f t="shared" si="641"/>
        <v>0.13059999999999999</v>
      </c>
      <c r="U1237" s="121">
        <f t="shared" si="623"/>
        <v>7</v>
      </c>
      <c r="V1237" s="121">
        <v>252</v>
      </c>
      <c r="W1237" s="120">
        <f t="shared" si="634"/>
        <v>1.0034154989999999</v>
      </c>
      <c r="X1237" s="113">
        <f t="shared" si="621"/>
        <v>4.5087907100000004</v>
      </c>
      <c r="Y1237" s="113">
        <f t="shared" si="635"/>
        <v>0</v>
      </c>
      <c r="Z1237" s="125" t="str">
        <f t="shared" si="645"/>
        <v>A+J=</v>
      </c>
      <c r="AA1237" s="118">
        <f t="shared" si="646"/>
        <v>45922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>
        <f t="shared" si="636"/>
        <v>45899</v>
      </c>
      <c r="B1238" s="113">
        <f t="shared" si="629"/>
        <v>1325.4986686699999</v>
      </c>
      <c r="C1238" s="113">
        <f t="shared" si="642"/>
        <v>1116.6936172799999</v>
      </c>
      <c r="D1238" s="114">
        <f t="shared" si="637"/>
        <v>7245.38</v>
      </c>
      <c r="E1238" s="115">
        <f t="shared" si="625"/>
        <v>7276.54</v>
      </c>
      <c r="F1238" s="116">
        <f t="shared" si="626"/>
        <v>45858</v>
      </c>
      <c r="G1238" s="117">
        <f t="shared" si="630"/>
        <v>4.3006716003852752E-3</v>
      </c>
      <c r="H1238" s="118">
        <f t="shared" si="643"/>
        <v>45922</v>
      </c>
      <c r="I1238" s="118">
        <f t="shared" si="631"/>
        <v>45922</v>
      </c>
      <c r="J1238" s="119">
        <f t="shared" si="638"/>
        <v>23</v>
      </c>
      <c r="K1238" s="119">
        <f t="shared" si="627"/>
        <v>8</v>
      </c>
      <c r="L1238" s="8">
        <f t="shared" si="639"/>
        <v>1.0014937900000001</v>
      </c>
      <c r="M1238" s="120">
        <f t="shared" si="628"/>
        <v>1.0043006699999999</v>
      </c>
      <c r="N1238" s="120">
        <f t="shared" si="622"/>
        <v>1.1806051007612028</v>
      </c>
      <c r="O1238" s="113">
        <f t="shared" si="624"/>
        <v>1.18236867</v>
      </c>
      <c r="P1238" s="113">
        <f t="shared" si="632"/>
        <v>1320.34354706</v>
      </c>
      <c r="Q1238" s="11">
        <f t="shared" si="644"/>
        <v>0</v>
      </c>
      <c r="R1238" s="30">
        <f t="shared" si="640"/>
        <v>0</v>
      </c>
      <c r="S1238" s="8">
        <f t="shared" si="633"/>
        <v>0</v>
      </c>
      <c r="T1238" s="122">
        <f t="shared" si="641"/>
        <v>0.13059999999999999</v>
      </c>
      <c r="U1238" s="121">
        <f t="shared" si="623"/>
        <v>8</v>
      </c>
      <c r="V1238" s="121">
        <v>252</v>
      </c>
      <c r="W1238" s="120">
        <f t="shared" si="634"/>
        <v>1.003904379</v>
      </c>
      <c r="X1238" s="113">
        <f t="shared" si="621"/>
        <v>5.1551216100000001</v>
      </c>
      <c r="Y1238" s="113">
        <f t="shared" si="635"/>
        <v>0</v>
      </c>
      <c r="Z1238" s="125" t="str">
        <f t="shared" si="645"/>
        <v>A+J=</v>
      </c>
      <c r="AA1238" s="118">
        <f t="shared" si="646"/>
        <v>45922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>
        <f t="shared" si="636"/>
        <v>45900</v>
      </c>
      <c r="B1239" s="113">
        <f t="shared" si="629"/>
        <v>1325.4986686699999</v>
      </c>
      <c r="C1239" s="113">
        <f t="shared" si="642"/>
        <v>1116.6936172799999</v>
      </c>
      <c r="D1239" s="114">
        <f t="shared" si="637"/>
        <v>7245.38</v>
      </c>
      <c r="E1239" s="115">
        <f t="shared" si="625"/>
        <v>7276.54</v>
      </c>
      <c r="F1239" s="116">
        <f t="shared" si="626"/>
        <v>45858</v>
      </c>
      <c r="G1239" s="117">
        <f t="shared" si="630"/>
        <v>4.3006716003852752E-3</v>
      </c>
      <c r="H1239" s="118">
        <f t="shared" si="643"/>
        <v>45922</v>
      </c>
      <c r="I1239" s="118">
        <f t="shared" si="631"/>
        <v>45922</v>
      </c>
      <c r="J1239" s="119">
        <f t="shared" si="638"/>
        <v>23</v>
      </c>
      <c r="K1239" s="119">
        <f t="shared" si="627"/>
        <v>8</v>
      </c>
      <c r="L1239" s="8">
        <f t="shared" si="639"/>
        <v>1.0014937900000001</v>
      </c>
      <c r="M1239" s="120">
        <f t="shared" si="628"/>
        <v>1.0043006699999999</v>
      </c>
      <c r="N1239" s="120">
        <f t="shared" si="622"/>
        <v>1.1806051007612028</v>
      </c>
      <c r="O1239" s="113">
        <f t="shared" si="624"/>
        <v>1.18236867</v>
      </c>
      <c r="P1239" s="113">
        <f t="shared" si="632"/>
        <v>1320.34354706</v>
      </c>
      <c r="Q1239" s="11">
        <f t="shared" si="644"/>
        <v>0</v>
      </c>
      <c r="R1239" s="30">
        <f t="shared" si="640"/>
        <v>0</v>
      </c>
      <c r="S1239" s="8">
        <f t="shared" si="633"/>
        <v>0</v>
      </c>
      <c r="T1239" s="122">
        <f t="shared" si="641"/>
        <v>0.13059999999999999</v>
      </c>
      <c r="U1239" s="121">
        <f t="shared" si="623"/>
        <v>8</v>
      </c>
      <c r="V1239" s="121">
        <v>252</v>
      </c>
      <c r="W1239" s="120">
        <f t="shared" si="634"/>
        <v>1.003904379</v>
      </c>
      <c r="X1239" s="113">
        <f t="shared" si="621"/>
        <v>5.1551216100000001</v>
      </c>
      <c r="Y1239" s="113">
        <f t="shared" si="635"/>
        <v>0</v>
      </c>
      <c r="Z1239" s="125" t="str">
        <f t="shared" si="645"/>
        <v>A+J=</v>
      </c>
      <c r="AA1239" s="118">
        <f t="shared" si="646"/>
        <v>45922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>
        <f t="shared" si="636"/>
        <v>45901</v>
      </c>
      <c r="B1240" s="113">
        <f t="shared" si="629"/>
        <v>1325.4986686699999</v>
      </c>
      <c r="C1240" s="113">
        <f t="shared" si="642"/>
        <v>1116.6936172799999</v>
      </c>
      <c r="D1240" s="114">
        <f t="shared" si="637"/>
        <v>7245.38</v>
      </c>
      <c r="E1240" s="115">
        <f t="shared" si="625"/>
        <v>7276.54</v>
      </c>
      <c r="F1240" s="116">
        <f t="shared" si="626"/>
        <v>45858</v>
      </c>
      <c r="G1240" s="117">
        <f t="shared" si="630"/>
        <v>4.3006716003852752E-3</v>
      </c>
      <c r="H1240" s="118">
        <f t="shared" si="643"/>
        <v>45922</v>
      </c>
      <c r="I1240" s="118">
        <f t="shared" si="631"/>
        <v>45922</v>
      </c>
      <c r="J1240" s="119">
        <f t="shared" si="638"/>
        <v>23</v>
      </c>
      <c r="K1240" s="119">
        <f t="shared" si="627"/>
        <v>8</v>
      </c>
      <c r="L1240" s="8">
        <f t="shared" si="639"/>
        <v>1.0014937900000001</v>
      </c>
      <c r="M1240" s="120">
        <f t="shared" si="628"/>
        <v>1.0043006699999999</v>
      </c>
      <c r="N1240" s="120">
        <f t="shared" si="622"/>
        <v>1.1806051007612028</v>
      </c>
      <c r="O1240" s="113">
        <f t="shared" si="624"/>
        <v>1.18236867</v>
      </c>
      <c r="P1240" s="113">
        <f t="shared" si="632"/>
        <v>1320.34354706</v>
      </c>
      <c r="Q1240" s="11">
        <f t="shared" si="644"/>
        <v>0</v>
      </c>
      <c r="R1240" s="30">
        <f t="shared" si="640"/>
        <v>0</v>
      </c>
      <c r="S1240" s="8">
        <f t="shared" si="633"/>
        <v>0</v>
      </c>
      <c r="T1240" s="122">
        <f t="shared" si="641"/>
        <v>0.13059999999999999</v>
      </c>
      <c r="U1240" s="121">
        <f t="shared" si="623"/>
        <v>8</v>
      </c>
      <c r="V1240" s="121">
        <v>252</v>
      </c>
      <c r="W1240" s="120">
        <f t="shared" si="634"/>
        <v>1.003904379</v>
      </c>
      <c r="X1240" s="113">
        <f t="shared" si="621"/>
        <v>5.1551216100000001</v>
      </c>
      <c r="Y1240" s="113">
        <f t="shared" si="635"/>
        <v>0</v>
      </c>
      <c r="Z1240" s="125" t="str">
        <f t="shared" si="645"/>
        <v>A+J=</v>
      </c>
      <c r="AA1240" s="118">
        <f t="shared" si="646"/>
        <v>45922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>
        <f t="shared" si="636"/>
        <v>45902</v>
      </c>
      <c r="B1241" s="113">
        <f t="shared" si="629"/>
        <v>1326.39193103</v>
      </c>
      <c r="C1241" s="113">
        <f t="shared" si="642"/>
        <v>1116.6936172799999</v>
      </c>
      <c r="D1241" s="114">
        <f t="shared" si="637"/>
        <v>7245.38</v>
      </c>
      <c r="E1241" s="115">
        <f t="shared" si="625"/>
        <v>7276.54</v>
      </c>
      <c r="F1241" s="116">
        <f t="shared" si="626"/>
        <v>45858</v>
      </c>
      <c r="G1241" s="117">
        <f t="shared" si="630"/>
        <v>4.3006716003852752E-3</v>
      </c>
      <c r="H1241" s="118">
        <f t="shared" si="643"/>
        <v>45922</v>
      </c>
      <c r="I1241" s="118">
        <f t="shared" si="631"/>
        <v>45922</v>
      </c>
      <c r="J1241" s="119">
        <f t="shared" si="638"/>
        <v>23</v>
      </c>
      <c r="K1241" s="119">
        <f t="shared" si="627"/>
        <v>9</v>
      </c>
      <c r="L1241" s="8">
        <f t="shared" si="639"/>
        <v>1.0016806700000001</v>
      </c>
      <c r="M1241" s="120">
        <f t="shared" si="628"/>
        <v>1.0043006699999999</v>
      </c>
      <c r="N1241" s="120">
        <f t="shared" si="622"/>
        <v>1.1806051007612028</v>
      </c>
      <c r="O1241" s="113">
        <f t="shared" si="624"/>
        <v>1.1825893000000001</v>
      </c>
      <c r="P1241" s="113">
        <f t="shared" si="632"/>
        <v>1320.58992317</v>
      </c>
      <c r="Q1241" s="11">
        <f t="shared" si="644"/>
        <v>0</v>
      </c>
      <c r="R1241" s="30">
        <f t="shared" si="640"/>
        <v>0</v>
      </c>
      <c r="S1241" s="8">
        <f t="shared" si="633"/>
        <v>0</v>
      </c>
      <c r="T1241" s="122">
        <f t="shared" si="641"/>
        <v>0.13059999999999999</v>
      </c>
      <c r="U1241" s="121">
        <f t="shared" si="623"/>
        <v>9</v>
      </c>
      <c r="V1241" s="121">
        <v>252</v>
      </c>
      <c r="W1241" s="120">
        <f t="shared" si="634"/>
        <v>1.0043934969999999</v>
      </c>
      <c r="X1241" s="113">
        <f t="shared" si="621"/>
        <v>5.8020078599999998</v>
      </c>
      <c r="Y1241" s="113">
        <f t="shared" si="635"/>
        <v>0</v>
      </c>
      <c r="Z1241" s="125" t="str">
        <f t="shared" si="645"/>
        <v>A+J=</v>
      </c>
      <c r="AA1241" s="118">
        <f t="shared" si="646"/>
        <v>45922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>
        <f t="shared" si="636"/>
        <v>45903</v>
      </c>
      <c r="B1242" s="113">
        <f t="shared" si="629"/>
        <v>1327.28579365</v>
      </c>
      <c r="C1242" s="113">
        <f t="shared" si="642"/>
        <v>1116.6936172799999</v>
      </c>
      <c r="D1242" s="114">
        <f t="shared" si="637"/>
        <v>7245.38</v>
      </c>
      <c r="E1242" s="115">
        <f t="shared" si="625"/>
        <v>7276.54</v>
      </c>
      <c r="F1242" s="116">
        <f t="shared" si="626"/>
        <v>45858</v>
      </c>
      <c r="G1242" s="117">
        <f t="shared" si="630"/>
        <v>4.3006716003852752E-3</v>
      </c>
      <c r="H1242" s="118">
        <f t="shared" si="643"/>
        <v>45922</v>
      </c>
      <c r="I1242" s="118">
        <f t="shared" si="631"/>
        <v>45922</v>
      </c>
      <c r="J1242" s="119">
        <f t="shared" si="638"/>
        <v>23</v>
      </c>
      <c r="K1242" s="119">
        <f t="shared" si="627"/>
        <v>10</v>
      </c>
      <c r="L1242" s="8">
        <f t="shared" si="639"/>
        <v>1.0018675800000001</v>
      </c>
      <c r="M1242" s="120">
        <f t="shared" si="628"/>
        <v>1.0043006699999999</v>
      </c>
      <c r="N1242" s="120">
        <f t="shared" si="622"/>
        <v>1.1806051007612028</v>
      </c>
      <c r="O1242" s="113">
        <f t="shared" si="624"/>
        <v>1.1828099700000001</v>
      </c>
      <c r="P1242" s="113">
        <f t="shared" si="632"/>
        <v>1320.8363439499999</v>
      </c>
      <c r="Q1242" s="11">
        <f t="shared" si="644"/>
        <v>0</v>
      </c>
      <c r="R1242" s="30">
        <f t="shared" si="640"/>
        <v>0</v>
      </c>
      <c r="S1242" s="8">
        <f t="shared" si="633"/>
        <v>0</v>
      </c>
      <c r="T1242" s="122">
        <f t="shared" si="641"/>
        <v>0.13059999999999999</v>
      </c>
      <c r="U1242" s="121">
        <f t="shared" si="623"/>
        <v>10</v>
      </c>
      <c r="V1242" s="121">
        <v>252</v>
      </c>
      <c r="W1242" s="120">
        <f t="shared" si="634"/>
        <v>1.004882853</v>
      </c>
      <c r="X1242" s="113">
        <f t="shared" si="621"/>
        <v>6.4494496999999997</v>
      </c>
      <c r="Y1242" s="113">
        <f t="shared" si="635"/>
        <v>0</v>
      </c>
      <c r="Z1242" s="125" t="str">
        <f t="shared" si="645"/>
        <v>A+J=</v>
      </c>
      <c r="AA1242" s="118">
        <f t="shared" si="646"/>
        <v>45922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>
        <f t="shared" si="636"/>
        <v>45904</v>
      </c>
      <c r="B1243" s="113">
        <f t="shared" si="629"/>
        <v>1328.18028054</v>
      </c>
      <c r="C1243" s="113">
        <f t="shared" si="642"/>
        <v>1116.6936172799999</v>
      </c>
      <c r="D1243" s="114">
        <f t="shared" si="637"/>
        <v>7245.38</v>
      </c>
      <c r="E1243" s="115">
        <f t="shared" si="625"/>
        <v>7276.54</v>
      </c>
      <c r="F1243" s="116">
        <f t="shared" si="626"/>
        <v>45858</v>
      </c>
      <c r="G1243" s="117">
        <f t="shared" si="630"/>
        <v>4.3006716003852752E-3</v>
      </c>
      <c r="H1243" s="118">
        <f t="shared" si="643"/>
        <v>45922</v>
      </c>
      <c r="I1243" s="118">
        <f t="shared" si="631"/>
        <v>45922</v>
      </c>
      <c r="J1243" s="119">
        <f t="shared" si="638"/>
        <v>23</v>
      </c>
      <c r="K1243" s="119">
        <f t="shared" si="627"/>
        <v>11</v>
      </c>
      <c r="L1243" s="8">
        <f t="shared" si="639"/>
        <v>1.00205454</v>
      </c>
      <c r="M1243" s="120">
        <f t="shared" si="628"/>
        <v>1.0043006699999999</v>
      </c>
      <c r="N1243" s="120">
        <f t="shared" si="622"/>
        <v>1.1806051007612028</v>
      </c>
      <c r="O1243" s="113">
        <f t="shared" si="624"/>
        <v>1.1830307</v>
      </c>
      <c r="P1243" s="113">
        <f t="shared" si="632"/>
        <v>1321.08283173</v>
      </c>
      <c r="Q1243" s="11">
        <f t="shared" si="644"/>
        <v>0</v>
      </c>
      <c r="R1243" s="30">
        <f t="shared" si="640"/>
        <v>0</v>
      </c>
      <c r="S1243" s="8">
        <f t="shared" si="633"/>
        <v>0</v>
      </c>
      <c r="T1243" s="122">
        <f t="shared" si="641"/>
        <v>0.13059999999999999</v>
      </c>
      <c r="U1243" s="121">
        <f t="shared" si="623"/>
        <v>11</v>
      </c>
      <c r="V1243" s="121">
        <v>252</v>
      </c>
      <c r="W1243" s="120">
        <f t="shared" si="634"/>
        <v>1.0053724479999999</v>
      </c>
      <c r="X1243" s="113">
        <f t="shared" si="621"/>
        <v>7.0974488100000004</v>
      </c>
      <c r="Y1243" s="113">
        <f t="shared" si="635"/>
        <v>0</v>
      </c>
      <c r="Z1243" s="125" t="str">
        <f t="shared" si="645"/>
        <v>A+J=</v>
      </c>
      <c r="AA1243" s="118">
        <f t="shared" si="646"/>
        <v>45922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>
        <f t="shared" si="636"/>
        <v>45905</v>
      </c>
      <c r="B1244" s="113">
        <f t="shared" si="629"/>
        <v>1329.0753457400001</v>
      </c>
      <c r="C1244" s="113">
        <f t="shared" si="642"/>
        <v>1116.6936172799999</v>
      </c>
      <c r="D1244" s="114">
        <f t="shared" si="637"/>
        <v>7245.38</v>
      </c>
      <c r="E1244" s="115">
        <f t="shared" si="625"/>
        <v>7276.54</v>
      </c>
      <c r="F1244" s="116">
        <f t="shared" si="626"/>
        <v>45858</v>
      </c>
      <c r="G1244" s="117">
        <f t="shared" si="630"/>
        <v>4.3006716003852752E-3</v>
      </c>
      <c r="H1244" s="118">
        <f t="shared" si="643"/>
        <v>45922</v>
      </c>
      <c r="I1244" s="118">
        <f t="shared" si="631"/>
        <v>45922</v>
      </c>
      <c r="J1244" s="119">
        <f t="shared" si="638"/>
        <v>23</v>
      </c>
      <c r="K1244" s="119">
        <f t="shared" si="627"/>
        <v>12</v>
      </c>
      <c r="L1244" s="8">
        <f t="shared" si="639"/>
        <v>1.0022415200000001</v>
      </c>
      <c r="M1244" s="120">
        <f t="shared" si="628"/>
        <v>1.0043006699999999</v>
      </c>
      <c r="N1244" s="120">
        <f t="shared" si="622"/>
        <v>1.1806051007612028</v>
      </c>
      <c r="O1244" s="113">
        <f t="shared" si="624"/>
        <v>1.18325145</v>
      </c>
      <c r="P1244" s="113">
        <f t="shared" si="632"/>
        <v>1321.32934185</v>
      </c>
      <c r="Q1244" s="11">
        <f t="shared" si="644"/>
        <v>0</v>
      </c>
      <c r="R1244" s="30">
        <f t="shared" si="640"/>
        <v>0</v>
      </c>
      <c r="S1244" s="8">
        <f t="shared" si="633"/>
        <v>0</v>
      </c>
      <c r="T1244" s="122">
        <f t="shared" si="641"/>
        <v>0.13059999999999999</v>
      </c>
      <c r="U1244" s="121">
        <f t="shared" si="623"/>
        <v>12</v>
      </c>
      <c r="V1244" s="121">
        <v>252</v>
      </c>
      <c r="W1244" s="120">
        <f t="shared" si="634"/>
        <v>1.005862281</v>
      </c>
      <c r="X1244" s="113">
        <f t="shared" si="621"/>
        <v>7.7460038899999999</v>
      </c>
      <c r="Y1244" s="113">
        <f t="shared" si="635"/>
        <v>0</v>
      </c>
      <c r="Z1244" s="125" t="str">
        <f t="shared" si="645"/>
        <v>A+J=</v>
      </c>
      <c r="AA1244" s="118">
        <f t="shared" si="646"/>
        <v>45922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>
        <f t="shared" si="636"/>
        <v>45906</v>
      </c>
      <c r="B1245" s="113">
        <f t="shared" si="629"/>
        <v>1329.97101324</v>
      </c>
      <c r="C1245" s="113">
        <f t="shared" si="642"/>
        <v>1116.6936172799999</v>
      </c>
      <c r="D1245" s="114">
        <f t="shared" si="637"/>
        <v>7245.38</v>
      </c>
      <c r="E1245" s="115">
        <f t="shared" si="625"/>
        <v>7276.54</v>
      </c>
      <c r="F1245" s="116">
        <f t="shared" si="626"/>
        <v>45858</v>
      </c>
      <c r="G1245" s="117">
        <f t="shared" si="630"/>
        <v>4.3006716003852752E-3</v>
      </c>
      <c r="H1245" s="118">
        <f t="shared" si="643"/>
        <v>45922</v>
      </c>
      <c r="I1245" s="118">
        <f t="shared" si="631"/>
        <v>45922</v>
      </c>
      <c r="J1245" s="119">
        <f t="shared" si="638"/>
        <v>23</v>
      </c>
      <c r="K1245" s="119">
        <f t="shared" si="627"/>
        <v>13</v>
      </c>
      <c r="L1245" s="8">
        <f t="shared" si="639"/>
        <v>1.0024285399999999</v>
      </c>
      <c r="M1245" s="120">
        <f t="shared" si="628"/>
        <v>1.0043006699999999</v>
      </c>
      <c r="N1245" s="120">
        <f t="shared" si="622"/>
        <v>1.1806051007612028</v>
      </c>
      <c r="O1245" s="113">
        <f t="shared" si="624"/>
        <v>1.18347224</v>
      </c>
      <c r="P1245" s="113">
        <f t="shared" si="632"/>
        <v>1321.57589663</v>
      </c>
      <c r="Q1245" s="11">
        <f t="shared" si="644"/>
        <v>0</v>
      </c>
      <c r="R1245" s="30">
        <f t="shared" si="640"/>
        <v>0</v>
      </c>
      <c r="S1245" s="8">
        <f t="shared" si="633"/>
        <v>0</v>
      </c>
      <c r="T1245" s="122">
        <f t="shared" si="641"/>
        <v>0.13059999999999999</v>
      </c>
      <c r="U1245" s="121">
        <f t="shared" si="623"/>
        <v>13</v>
      </c>
      <c r="V1245" s="121">
        <v>252</v>
      </c>
      <c r="W1245" s="120">
        <f t="shared" si="634"/>
        <v>1.006352353</v>
      </c>
      <c r="X1245" s="113">
        <f t="shared" si="621"/>
        <v>8.3951166100000005</v>
      </c>
      <c r="Y1245" s="113">
        <f t="shared" si="635"/>
        <v>0</v>
      </c>
      <c r="Z1245" s="125" t="str">
        <f t="shared" si="645"/>
        <v>A+J=</v>
      </c>
      <c r="AA1245" s="118">
        <f t="shared" si="646"/>
        <v>45922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>
        <f t="shared" si="636"/>
        <v>45907</v>
      </c>
      <c r="B1246" s="113">
        <f t="shared" si="629"/>
        <v>1329.97101324</v>
      </c>
      <c r="C1246" s="113">
        <f t="shared" si="642"/>
        <v>1116.6936172799999</v>
      </c>
      <c r="D1246" s="114">
        <f t="shared" si="637"/>
        <v>7245.38</v>
      </c>
      <c r="E1246" s="115">
        <f t="shared" si="625"/>
        <v>7276.54</v>
      </c>
      <c r="F1246" s="116">
        <f t="shared" si="626"/>
        <v>45858</v>
      </c>
      <c r="G1246" s="117">
        <f t="shared" si="630"/>
        <v>4.3006716003852752E-3</v>
      </c>
      <c r="H1246" s="118">
        <f t="shared" si="643"/>
        <v>45922</v>
      </c>
      <c r="I1246" s="118">
        <f t="shared" si="631"/>
        <v>45922</v>
      </c>
      <c r="J1246" s="119">
        <f t="shared" si="638"/>
        <v>23</v>
      </c>
      <c r="K1246" s="119">
        <f t="shared" si="627"/>
        <v>13</v>
      </c>
      <c r="L1246" s="8">
        <f t="shared" si="639"/>
        <v>1.0024285399999999</v>
      </c>
      <c r="M1246" s="120">
        <f t="shared" si="628"/>
        <v>1.0043006699999999</v>
      </c>
      <c r="N1246" s="120">
        <f t="shared" si="622"/>
        <v>1.1806051007612028</v>
      </c>
      <c r="O1246" s="113">
        <f t="shared" si="624"/>
        <v>1.18347224</v>
      </c>
      <c r="P1246" s="113">
        <f t="shared" si="632"/>
        <v>1321.57589663</v>
      </c>
      <c r="Q1246" s="11">
        <f t="shared" si="644"/>
        <v>0</v>
      </c>
      <c r="R1246" s="30">
        <f t="shared" si="640"/>
        <v>0</v>
      </c>
      <c r="S1246" s="8">
        <f t="shared" si="633"/>
        <v>0</v>
      </c>
      <c r="T1246" s="122">
        <f t="shared" si="641"/>
        <v>0.13059999999999999</v>
      </c>
      <c r="U1246" s="121">
        <f t="shared" si="623"/>
        <v>13</v>
      </c>
      <c r="V1246" s="121">
        <v>252</v>
      </c>
      <c r="W1246" s="120">
        <f t="shared" si="634"/>
        <v>1.006352353</v>
      </c>
      <c r="X1246" s="113">
        <f t="shared" ref="X1246:X1309" si="647">TRUNC((P1246*(W1246-1)),8)</f>
        <v>8.3951166100000005</v>
      </c>
      <c r="Y1246" s="113">
        <f t="shared" si="635"/>
        <v>0</v>
      </c>
      <c r="Z1246" s="125" t="str">
        <f t="shared" si="645"/>
        <v>A+J=</v>
      </c>
      <c r="AA1246" s="118">
        <f t="shared" si="646"/>
        <v>45922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>
        <f t="shared" si="636"/>
        <v>45908</v>
      </c>
      <c r="B1247" s="113">
        <f t="shared" si="629"/>
        <v>1329.97101324</v>
      </c>
      <c r="C1247" s="113">
        <f t="shared" si="642"/>
        <v>1116.6936172799999</v>
      </c>
      <c r="D1247" s="114">
        <f t="shared" si="637"/>
        <v>7245.38</v>
      </c>
      <c r="E1247" s="115">
        <f t="shared" si="625"/>
        <v>7276.54</v>
      </c>
      <c r="F1247" s="116">
        <f t="shared" si="626"/>
        <v>45858</v>
      </c>
      <c r="G1247" s="117">
        <f t="shared" si="630"/>
        <v>4.3006716003852752E-3</v>
      </c>
      <c r="H1247" s="118">
        <f t="shared" si="643"/>
        <v>45922</v>
      </c>
      <c r="I1247" s="118">
        <f t="shared" si="631"/>
        <v>45922</v>
      </c>
      <c r="J1247" s="119">
        <f t="shared" si="638"/>
        <v>23</v>
      </c>
      <c r="K1247" s="119">
        <f t="shared" si="627"/>
        <v>13</v>
      </c>
      <c r="L1247" s="8">
        <f t="shared" si="639"/>
        <v>1.0024285399999999</v>
      </c>
      <c r="M1247" s="120">
        <f t="shared" si="628"/>
        <v>1.0043006699999999</v>
      </c>
      <c r="N1247" s="120">
        <f t="shared" ref="N1247:N1310" si="648">IF(I1247&gt;I1246,N1246*M1247,N1246)</f>
        <v>1.1806051007612028</v>
      </c>
      <c r="O1247" s="113">
        <f t="shared" si="624"/>
        <v>1.18347224</v>
      </c>
      <c r="P1247" s="113">
        <f t="shared" si="632"/>
        <v>1321.57589663</v>
      </c>
      <c r="Q1247" s="11">
        <f t="shared" si="644"/>
        <v>0</v>
      </c>
      <c r="R1247" s="30">
        <f t="shared" si="640"/>
        <v>0</v>
      </c>
      <c r="S1247" s="8">
        <f t="shared" si="633"/>
        <v>0</v>
      </c>
      <c r="T1247" s="122">
        <f t="shared" si="641"/>
        <v>0.13059999999999999</v>
      </c>
      <c r="U1247" s="121">
        <f t="shared" si="623"/>
        <v>13</v>
      </c>
      <c r="V1247" s="121">
        <v>252</v>
      </c>
      <c r="W1247" s="120">
        <f t="shared" si="634"/>
        <v>1.006352353</v>
      </c>
      <c r="X1247" s="113">
        <f t="shared" si="647"/>
        <v>8.3951166100000005</v>
      </c>
      <c r="Y1247" s="113">
        <f t="shared" si="635"/>
        <v>0</v>
      </c>
      <c r="Z1247" s="125" t="str">
        <f t="shared" si="645"/>
        <v>A+J=</v>
      </c>
      <c r="AA1247" s="118">
        <f t="shared" si="646"/>
        <v>45922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>
        <f t="shared" si="636"/>
        <v>45909</v>
      </c>
      <c r="B1248" s="113">
        <f t="shared" si="629"/>
        <v>1330.8673057800002</v>
      </c>
      <c r="C1248" s="113">
        <f t="shared" si="642"/>
        <v>1116.6936172799999</v>
      </c>
      <c r="D1248" s="114">
        <f t="shared" si="637"/>
        <v>7245.38</v>
      </c>
      <c r="E1248" s="115">
        <f t="shared" si="625"/>
        <v>7276.54</v>
      </c>
      <c r="F1248" s="116">
        <f t="shared" si="626"/>
        <v>45858</v>
      </c>
      <c r="G1248" s="117">
        <f t="shared" si="630"/>
        <v>4.3006716003852752E-3</v>
      </c>
      <c r="H1248" s="118">
        <f t="shared" si="643"/>
        <v>45922</v>
      </c>
      <c r="I1248" s="118">
        <f t="shared" si="631"/>
        <v>45922</v>
      </c>
      <c r="J1248" s="119">
        <f t="shared" si="638"/>
        <v>23</v>
      </c>
      <c r="K1248" s="119">
        <f t="shared" si="627"/>
        <v>14</v>
      </c>
      <c r="L1248" s="8">
        <f t="shared" si="639"/>
        <v>1.0026155999999999</v>
      </c>
      <c r="M1248" s="120">
        <f t="shared" si="628"/>
        <v>1.0043006699999999</v>
      </c>
      <c r="N1248" s="120">
        <f t="shared" si="648"/>
        <v>1.1806051007612028</v>
      </c>
      <c r="O1248" s="113">
        <f t="shared" si="624"/>
        <v>1.18369309</v>
      </c>
      <c r="P1248" s="113">
        <f t="shared" si="632"/>
        <v>1321.8225184200001</v>
      </c>
      <c r="Q1248" s="11">
        <f t="shared" si="644"/>
        <v>0</v>
      </c>
      <c r="R1248" s="30">
        <f t="shared" si="640"/>
        <v>0</v>
      </c>
      <c r="S1248" s="8">
        <f t="shared" si="633"/>
        <v>0</v>
      </c>
      <c r="T1248" s="122">
        <f t="shared" si="641"/>
        <v>0.13059999999999999</v>
      </c>
      <c r="U1248" s="121">
        <f t="shared" si="623"/>
        <v>14</v>
      </c>
      <c r="V1248" s="121">
        <v>252</v>
      </c>
      <c r="W1248" s="120">
        <f t="shared" si="634"/>
        <v>1.0068426640000001</v>
      </c>
      <c r="X1248" s="113">
        <f t="shared" si="647"/>
        <v>9.0447873600000008</v>
      </c>
      <c r="Y1248" s="113">
        <f t="shared" si="635"/>
        <v>0</v>
      </c>
      <c r="Z1248" s="125" t="str">
        <f t="shared" si="645"/>
        <v>A+J=</v>
      </c>
      <c r="AA1248" s="118">
        <f t="shared" si="646"/>
        <v>45922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>
        <f t="shared" si="636"/>
        <v>45910</v>
      </c>
      <c r="B1249" s="113">
        <f t="shared" si="629"/>
        <v>1331.76418855</v>
      </c>
      <c r="C1249" s="113">
        <f t="shared" si="642"/>
        <v>1116.6936172799999</v>
      </c>
      <c r="D1249" s="114">
        <f t="shared" si="637"/>
        <v>7245.38</v>
      </c>
      <c r="E1249" s="115">
        <f t="shared" si="625"/>
        <v>7276.54</v>
      </c>
      <c r="F1249" s="116">
        <f t="shared" si="626"/>
        <v>45858</v>
      </c>
      <c r="G1249" s="117">
        <f t="shared" si="630"/>
        <v>4.3006716003852752E-3</v>
      </c>
      <c r="H1249" s="118">
        <f t="shared" si="643"/>
        <v>45922</v>
      </c>
      <c r="I1249" s="118">
        <f t="shared" si="631"/>
        <v>45922</v>
      </c>
      <c r="J1249" s="119">
        <f t="shared" si="638"/>
        <v>23</v>
      </c>
      <c r="K1249" s="119">
        <f t="shared" si="627"/>
        <v>15</v>
      </c>
      <c r="L1249" s="8">
        <f t="shared" si="639"/>
        <v>1.00280269</v>
      </c>
      <c r="M1249" s="120">
        <f t="shared" si="628"/>
        <v>1.0043006699999999</v>
      </c>
      <c r="N1249" s="120">
        <f t="shared" si="648"/>
        <v>1.1806051007612028</v>
      </c>
      <c r="O1249" s="113">
        <f t="shared" si="624"/>
        <v>1.1839139700000001</v>
      </c>
      <c r="P1249" s="113">
        <f t="shared" si="632"/>
        <v>1322.0691737</v>
      </c>
      <c r="Q1249" s="11">
        <f t="shared" si="644"/>
        <v>0</v>
      </c>
      <c r="R1249" s="30">
        <f t="shared" si="640"/>
        <v>0</v>
      </c>
      <c r="S1249" s="8">
        <f t="shared" si="633"/>
        <v>0</v>
      </c>
      <c r="T1249" s="122">
        <f t="shared" si="641"/>
        <v>0.13059999999999999</v>
      </c>
      <c r="U1249" s="121">
        <f t="shared" si="623"/>
        <v>15</v>
      </c>
      <c r="V1249" s="121">
        <v>252</v>
      </c>
      <c r="W1249" s="120">
        <f t="shared" si="634"/>
        <v>1.0073332129999999</v>
      </c>
      <c r="X1249" s="113">
        <f t="shared" si="647"/>
        <v>9.6950148499999997</v>
      </c>
      <c r="Y1249" s="113">
        <f t="shared" si="635"/>
        <v>0</v>
      </c>
      <c r="Z1249" s="125" t="str">
        <f t="shared" si="645"/>
        <v>A+J=</v>
      </c>
      <c r="AA1249" s="118">
        <f t="shared" si="646"/>
        <v>45922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>
        <f t="shared" si="636"/>
        <v>45911</v>
      </c>
      <c r="B1250" s="113">
        <f t="shared" si="629"/>
        <v>1332.6616644399999</v>
      </c>
      <c r="C1250" s="113">
        <f t="shared" si="642"/>
        <v>1116.6936172799999</v>
      </c>
      <c r="D1250" s="114">
        <f t="shared" si="637"/>
        <v>7245.38</v>
      </c>
      <c r="E1250" s="115">
        <f t="shared" si="625"/>
        <v>7276.54</v>
      </c>
      <c r="F1250" s="116">
        <f t="shared" si="626"/>
        <v>45858</v>
      </c>
      <c r="G1250" s="117">
        <f t="shared" si="630"/>
        <v>4.3006716003852752E-3</v>
      </c>
      <c r="H1250" s="118">
        <f t="shared" si="643"/>
        <v>45922</v>
      </c>
      <c r="I1250" s="118">
        <f t="shared" si="631"/>
        <v>45922</v>
      </c>
      <c r="J1250" s="119">
        <f t="shared" si="638"/>
        <v>23</v>
      </c>
      <c r="K1250" s="119">
        <f t="shared" si="627"/>
        <v>16</v>
      </c>
      <c r="L1250" s="8">
        <f t="shared" si="639"/>
        <v>1.0029898100000001</v>
      </c>
      <c r="M1250" s="120">
        <f t="shared" si="628"/>
        <v>1.0043006699999999</v>
      </c>
      <c r="N1250" s="120">
        <f t="shared" si="648"/>
        <v>1.1806051007612028</v>
      </c>
      <c r="O1250" s="113">
        <f t="shared" si="624"/>
        <v>1.18413488</v>
      </c>
      <c r="P1250" s="113">
        <f t="shared" si="632"/>
        <v>1322.31586249</v>
      </c>
      <c r="Q1250" s="11">
        <f t="shared" si="644"/>
        <v>0</v>
      </c>
      <c r="R1250" s="30">
        <f t="shared" si="640"/>
        <v>0</v>
      </c>
      <c r="S1250" s="8">
        <f t="shared" si="633"/>
        <v>0</v>
      </c>
      <c r="T1250" s="122">
        <f t="shared" si="641"/>
        <v>0.13059999999999999</v>
      </c>
      <c r="U1250" s="121">
        <f t="shared" si="623"/>
        <v>16</v>
      </c>
      <c r="V1250" s="121">
        <v>252</v>
      </c>
      <c r="W1250" s="120">
        <f t="shared" si="634"/>
        <v>1.007824002</v>
      </c>
      <c r="X1250" s="113">
        <f t="shared" si="647"/>
        <v>10.34580195</v>
      </c>
      <c r="Y1250" s="113">
        <f t="shared" si="635"/>
        <v>0</v>
      </c>
      <c r="Z1250" s="125" t="str">
        <f t="shared" si="645"/>
        <v>A+J=</v>
      </c>
      <c r="AA1250" s="118">
        <f t="shared" si="646"/>
        <v>45922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>
        <f t="shared" si="636"/>
        <v>45912</v>
      </c>
      <c r="B1251" s="113">
        <f t="shared" si="629"/>
        <v>1333.5597548600001</v>
      </c>
      <c r="C1251" s="113">
        <f t="shared" si="642"/>
        <v>1116.6936172799999</v>
      </c>
      <c r="D1251" s="114">
        <f t="shared" si="637"/>
        <v>7245.38</v>
      </c>
      <c r="E1251" s="115">
        <f t="shared" si="625"/>
        <v>7276.54</v>
      </c>
      <c r="F1251" s="116">
        <f t="shared" si="626"/>
        <v>45858</v>
      </c>
      <c r="G1251" s="117">
        <f t="shared" si="630"/>
        <v>4.3006716003852752E-3</v>
      </c>
      <c r="H1251" s="118">
        <f t="shared" si="643"/>
        <v>45922</v>
      </c>
      <c r="I1251" s="118">
        <f t="shared" si="631"/>
        <v>45922</v>
      </c>
      <c r="J1251" s="119">
        <f t="shared" si="638"/>
        <v>23</v>
      </c>
      <c r="K1251" s="119">
        <f t="shared" si="627"/>
        <v>17</v>
      </c>
      <c r="L1251" s="8">
        <f t="shared" si="639"/>
        <v>1.0031769699999999</v>
      </c>
      <c r="M1251" s="120">
        <f t="shared" si="628"/>
        <v>1.0043006699999999</v>
      </c>
      <c r="N1251" s="120">
        <f t="shared" si="648"/>
        <v>1.1806051007612028</v>
      </c>
      <c r="O1251" s="113">
        <f t="shared" si="624"/>
        <v>1.18435584</v>
      </c>
      <c r="P1251" s="113">
        <f t="shared" si="632"/>
        <v>1322.56260711</v>
      </c>
      <c r="Q1251" s="11">
        <f t="shared" si="644"/>
        <v>0</v>
      </c>
      <c r="R1251" s="30">
        <f t="shared" si="640"/>
        <v>0</v>
      </c>
      <c r="S1251" s="8">
        <f t="shared" si="633"/>
        <v>0</v>
      </c>
      <c r="T1251" s="122">
        <f t="shared" si="641"/>
        <v>0.13059999999999999</v>
      </c>
      <c r="U1251" s="121">
        <f t="shared" si="623"/>
        <v>17</v>
      </c>
      <c r="V1251" s="121">
        <v>252</v>
      </c>
      <c r="W1251" s="120">
        <f t="shared" si="634"/>
        <v>1.0083150299999999</v>
      </c>
      <c r="X1251" s="113">
        <f t="shared" si="647"/>
        <v>10.99714775</v>
      </c>
      <c r="Y1251" s="113">
        <f t="shared" si="635"/>
        <v>0</v>
      </c>
      <c r="Z1251" s="125" t="str">
        <f t="shared" si="645"/>
        <v>A+J=</v>
      </c>
      <c r="AA1251" s="118">
        <f t="shared" si="646"/>
        <v>45922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>
        <f t="shared" si="636"/>
        <v>45913</v>
      </c>
      <c r="B1252" s="113">
        <f t="shared" si="629"/>
        <v>1334.4584600800001</v>
      </c>
      <c r="C1252" s="113">
        <f t="shared" si="642"/>
        <v>1116.6936172799999</v>
      </c>
      <c r="D1252" s="114">
        <f t="shared" si="637"/>
        <v>7245.38</v>
      </c>
      <c r="E1252" s="115">
        <f t="shared" si="625"/>
        <v>7276.54</v>
      </c>
      <c r="F1252" s="116">
        <f t="shared" si="626"/>
        <v>45858</v>
      </c>
      <c r="G1252" s="117">
        <f t="shared" si="630"/>
        <v>4.3006716003852752E-3</v>
      </c>
      <c r="H1252" s="118">
        <f t="shared" si="643"/>
        <v>45922</v>
      </c>
      <c r="I1252" s="118">
        <f t="shared" si="631"/>
        <v>45922</v>
      </c>
      <c r="J1252" s="119">
        <f t="shared" si="638"/>
        <v>23</v>
      </c>
      <c r="K1252" s="119">
        <f t="shared" si="627"/>
        <v>18</v>
      </c>
      <c r="L1252" s="8">
        <f t="shared" si="639"/>
        <v>1.00336417</v>
      </c>
      <c r="M1252" s="120">
        <f t="shared" si="628"/>
        <v>1.0043006699999999</v>
      </c>
      <c r="N1252" s="120">
        <f t="shared" si="648"/>
        <v>1.1806051007612028</v>
      </c>
      <c r="O1252" s="113">
        <f t="shared" si="624"/>
        <v>1.18457685</v>
      </c>
      <c r="P1252" s="113">
        <f t="shared" si="632"/>
        <v>1322.8094075700001</v>
      </c>
      <c r="Q1252" s="11">
        <f t="shared" si="644"/>
        <v>0</v>
      </c>
      <c r="R1252" s="30">
        <f t="shared" si="640"/>
        <v>0</v>
      </c>
      <c r="S1252" s="8">
        <f t="shared" si="633"/>
        <v>0</v>
      </c>
      <c r="T1252" s="122">
        <f t="shared" si="641"/>
        <v>0.13059999999999999</v>
      </c>
      <c r="U1252" s="121">
        <f t="shared" si="623"/>
        <v>18</v>
      </c>
      <c r="V1252" s="121">
        <v>252</v>
      </c>
      <c r="W1252" s="120">
        <f t="shared" si="634"/>
        <v>1.008806297</v>
      </c>
      <c r="X1252" s="113">
        <f t="shared" si="647"/>
        <v>11.649052510000001</v>
      </c>
      <c r="Y1252" s="113">
        <f t="shared" si="635"/>
        <v>0</v>
      </c>
      <c r="Z1252" s="125" t="str">
        <f t="shared" si="645"/>
        <v>A+J=</v>
      </c>
      <c r="AA1252" s="118">
        <f t="shared" si="646"/>
        <v>45922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>
        <f t="shared" si="636"/>
        <v>45914</v>
      </c>
      <c r="B1253" s="113">
        <f t="shared" si="629"/>
        <v>1334.4584600800001</v>
      </c>
      <c r="C1253" s="113">
        <f t="shared" si="642"/>
        <v>1116.6936172799999</v>
      </c>
      <c r="D1253" s="114">
        <f t="shared" si="637"/>
        <v>7245.38</v>
      </c>
      <c r="E1253" s="115">
        <f t="shared" si="625"/>
        <v>7276.54</v>
      </c>
      <c r="F1253" s="116">
        <f t="shared" si="626"/>
        <v>45858</v>
      </c>
      <c r="G1253" s="117">
        <f t="shared" si="630"/>
        <v>4.3006716003852752E-3</v>
      </c>
      <c r="H1253" s="118">
        <f t="shared" si="643"/>
        <v>45922</v>
      </c>
      <c r="I1253" s="118">
        <f t="shared" si="631"/>
        <v>45922</v>
      </c>
      <c r="J1253" s="119">
        <f t="shared" si="638"/>
        <v>23</v>
      </c>
      <c r="K1253" s="119">
        <f t="shared" si="627"/>
        <v>18</v>
      </c>
      <c r="L1253" s="8">
        <f t="shared" si="639"/>
        <v>1.00336417</v>
      </c>
      <c r="M1253" s="120">
        <f t="shared" si="628"/>
        <v>1.0043006699999999</v>
      </c>
      <c r="N1253" s="120">
        <f t="shared" si="648"/>
        <v>1.1806051007612028</v>
      </c>
      <c r="O1253" s="113">
        <f t="shared" si="624"/>
        <v>1.18457685</v>
      </c>
      <c r="P1253" s="113">
        <f t="shared" si="632"/>
        <v>1322.8094075700001</v>
      </c>
      <c r="Q1253" s="11">
        <f t="shared" si="644"/>
        <v>0</v>
      </c>
      <c r="R1253" s="30">
        <f t="shared" si="640"/>
        <v>0</v>
      </c>
      <c r="S1253" s="8">
        <f t="shared" si="633"/>
        <v>0</v>
      </c>
      <c r="T1253" s="122">
        <f t="shared" si="641"/>
        <v>0.13059999999999999</v>
      </c>
      <c r="U1253" s="121">
        <f t="shared" ref="U1253:U1316" si="649">IF(Q1252&gt;0,1,IF(K1253=K1252,U1252,U1252+1))</f>
        <v>18</v>
      </c>
      <c r="V1253" s="121">
        <v>252</v>
      </c>
      <c r="W1253" s="120">
        <f t="shared" si="634"/>
        <v>1.008806297</v>
      </c>
      <c r="X1253" s="113">
        <f t="shared" si="647"/>
        <v>11.649052510000001</v>
      </c>
      <c r="Y1253" s="113">
        <f t="shared" si="635"/>
        <v>0</v>
      </c>
      <c r="Z1253" s="125" t="str">
        <f t="shared" si="645"/>
        <v>A+J=</v>
      </c>
      <c r="AA1253" s="118">
        <f t="shared" si="646"/>
        <v>45922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>
        <f t="shared" si="636"/>
        <v>45915</v>
      </c>
      <c r="B1254" s="113">
        <f t="shared" si="629"/>
        <v>1334.4584600800001</v>
      </c>
      <c r="C1254" s="113">
        <f t="shared" si="642"/>
        <v>1116.6936172799999</v>
      </c>
      <c r="D1254" s="114">
        <f t="shared" si="637"/>
        <v>7245.38</v>
      </c>
      <c r="E1254" s="115">
        <f t="shared" si="625"/>
        <v>7276.54</v>
      </c>
      <c r="F1254" s="116">
        <f t="shared" si="626"/>
        <v>45858</v>
      </c>
      <c r="G1254" s="117">
        <f t="shared" si="630"/>
        <v>4.3006716003852752E-3</v>
      </c>
      <c r="H1254" s="118">
        <f t="shared" si="643"/>
        <v>45922</v>
      </c>
      <c r="I1254" s="118">
        <f t="shared" si="631"/>
        <v>45922</v>
      </c>
      <c r="J1254" s="119">
        <f t="shared" si="638"/>
        <v>23</v>
      </c>
      <c r="K1254" s="119">
        <f t="shared" si="627"/>
        <v>18</v>
      </c>
      <c r="L1254" s="8">
        <f t="shared" si="639"/>
        <v>1.00336417</v>
      </c>
      <c r="M1254" s="120">
        <f t="shared" si="628"/>
        <v>1.0043006699999999</v>
      </c>
      <c r="N1254" s="120">
        <f t="shared" si="648"/>
        <v>1.1806051007612028</v>
      </c>
      <c r="O1254" s="113">
        <f t="shared" si="624"/>
        <v>1.18457685</v>
      </c>
      <c r="P1254" s="113">
        <f t="shared" si="632"/>
        <v>1322.8094075700001</v>
      </c>
      <c r="Q1254" s="11">
        <f t="shared" si="644"/>
        <v>0</v>
      </c>
      <c r="R1254" s="30">
        <f t="shared" si="640"/>
        <v>0</v>
      </c>
      <c r="S1254" s="8">
        <f t="shared" si="633"/>
        <v>0</v>
      </c>
      <c r="T1254" s="122">
        <f t="shared" si="641"/>
        <v>0.13059999999999999</v>
      </c>
      <c r="U1254" s="121">
        <f t="shared" si="649"/>
        <v>18</v>
      </c>
      <c r="V1254" s="121">
        <v>252</v>
      </c>
      <c r="W1254" s="120">
        <f t="shared" si="634"/>
        <v>1.008806297</v>
      </c>
      <c r="X1254" s="113">
        <f t="shared" si="647"/>
        <v>11.649052510000001</v>
      </c>
      <c r="Y1254" s="113">
        <f t="shared" si="635"/>
        <v>0</v>
      </c>
      <c r="Z1254" s="125" t="str">
        <f t="shared" si="645"/>
        <v>A+J=</v>
      </c>
      <c r="AA1254" s="118">
        <f t="shared" si="646"/>
        <v>45922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>
        <f t="shared" si="636"/>
        <v>45916</v>
      </c>
      <c r="B1255" s="113">
        <f t="shared" si="629"/>
        <v>1335.35776908</v>
      </c>
      <c r="C1255" s="113">
        <f t="shared" si="642"/>
        <v>1116.6936172799999</v>
      </c>
      <c r="D1255" s="114">
        <f t="shared" si="637"/>
        <v>7245.38</v>
      </c>
      <c r="E1255" s="115">
        <f t="shared" si="625"/>
        <v>7276.54</v>
      </c>
      <c r="F1255" s="116">
        <f t="shared" si="626"/>
        <v>45858</v>
      </c>
      <c r="G1255" s="117">
        <f t="shared" si="630"/>
        <v>4.3006716003852752E-3</v>
      </c>
      <c r="H1255" s="118">
        <f t="shared" si="643"/>
        <v>45922</v>
      </c>
      <c r="I1255" s="118">
        <f t="shared" si="631"/>
        <v>45922</v>
      </c>
      <c r="J1255" s="119">
        <f t="shared" si="638"/>
        <v>23</v>
      </c>
      <c r="K1255" s="119">
        <f t="shared" si="627"/>
        <v>19</v>
      </c>
      <c r="L1255" s="8">
        <f t="shared" si="639"/>
        <v>1.0035514000000001</v>
      </c>
      <c r="M1255" s="120">
        <f t="shared" si="628"/>
        <v>1.0043006699999999</v>
      </c>
      <c r="N1255" s="120">
        <f t="shared" si="648"/>
        <v>1.1806051007612028</v>
      </c>
      <c r="O1255" s="113">
        <f t="shared" si="624"/>
        <v>1.1847979</v>
      </c>
      <c r="P1255" s="113">
        <f t="shared" si="632"/>
        <v>1323.0562526900001</v>
      </c>
      <c r="Q1255" s="11">
        <f t="shared" si="644"/>
        <v>0</v>
      </c>
      <c r="R1255" s="30">
        <f t="shared" si="640"/>
        <v>0</v>
      </c>
      <c r="S1255" s="8">
        <f t="shared" si="633"/>
        <v>0</v>
      </c>
      <c r="T1255" s="122">
        <f t="shared" si="641"/>
        <v>0.13059999999999999</v>
      </c>
      <c r="U1255" s="121">
        <f t="shared" si="649"/>
        <v>19</v>
      </c>
      <c r="V1255" s="121">
        <v>252</v>
      </c>
      <c r="W1255" s="120">
        <f t="shared" si="634"/>
        <v>1.0092978029999999</v>
      </c>
      <c r="X1255" s="113">
        <f t="shared" si="647"/>
        <v>12.30151639</v>
      </c>
      <c r="Y1255" s="113">
        <f t="shared" si="635"/>
        <v>0</v>
      </c>
      <c r="Z1255" s="125" t="str">
        <f t="shared" si="645"/>
        <v>A+J=</v>
      </c>
      <c r="AA1255" s="118">
        <f t="shared" si="646"/>
        <v>45922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>
        <f t="shared" si="636"/>
        <v>45917</v>
      </c>
      <c r="B1256" s="113">
        <f t="shared" si="629"/>
        <v>1336.2576721599999</v>
      </c>
      <c r="C1256" s="113">
        <f t="shared" si="642"/>
        <v>1116.6936172799999</v>
      </c>
      <c r="D1256" s="114">
        <f t="shared" si="637"/>
        <v>7245.38</v>
      </c>
      <c r="E1256" s="115">
        <f t="shared" si="625"/>
        <v>7276.54</v>
      </c>
      <c r="F1256" s="116">
        <f t="shared" si="626"/>
        <v>45858</v>
      </c>
      <c r="G1256" s="117">
        <f t="shared" si="630"/>
        <v>4.3006716003852752E-3</v>
      </c>
      <c r="H1256" s="118">
        <f t="shared" si="643"/>
        <v>45922</v>
      </c>
      <c r="I1256" s="118">
        <f t="shared" si="631"/>
        <v>45922</v>
      </c>
      <c r="J1256" s="119">
        <f t="shared" si="638"/>
        <v>23</v>
      </c>
      <c r="K1256" s="119">
        <f t="shared" si="627"/>
        <v>20</v>
      </c>
      <c r="L1256" s="8">
        <f t="shared" si="639"/>
        <v>1.00373866</v>
      </c>
      <c r="M1256" s="120">
        <f t="shared" si="628"/>
        <v>1.0043006699999999</v>
      </c>
      <c r="N1256" s="120">
        <f t="shared" si="648"/>
        <v>1.1806051007612028</v>
      </c>
      <c r="O1256" s="113">
        <f t="shared" si="624"/>
        <v>1.1850189799999999</v>
      </c>
      <c r="P1256" s="113">
        <f t="shared" si="632"/>
        <v>1323.3031313199999</v>
      </c>
      <c r="Q1256" s="11">
        <f t="shared" si="644"/>
        <v>0</v>
      </c>
      <c r="R1256" s="30">
        <f t="shared" si="640"/>
        <v>0</v>
      </c>
      <c r="S1256" s="8">
        <f t="shared" si="633"/>
        <v>0</v>
      </c>
      <c r="T1256" s="122">
        <f t="shared" si="641"/>
        <v>0.13059999999999999</v>
      </c>
      <c r="U1256" s="121">
        <f t="shared" si="649"/>
        <v>20</v>
      </c>
      <c r="V1256" s="121">
        <v>252</v>
      </c>
      <c r="W1256" s="120">
        <f t="shared" si="634"/>
        <v>1.009789549</v>
      </c>
      <c r="X1256" s="113">
        <f t="shared" si="647"/>
        <v>12.95454084</v>
      </c>
      <c r="Y1256" s="113">
        <f t="shared" si="635"/>
        <v>0</v>
      </c>
      <c r="Z1256" s="125" t="str">
        <f t="shared" si="645"/>
        <v>A+J=</v>
      </c>
      <c r="AA1256" s="118">
        <f t="shared" si="646"/>
        <v>45922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>
        <f t="shared" si="636"/>
        <v>45918</v>
      </c>
      <c r="B1257" s="113">
        <f t="shared" si="629"/>
        <v>1337.1581794900001</v>
      </c>
      <c r="C1257" s="113">
        <f t="shared" si="642"/>
        <v>1116.6936172799999</v>
      </c>
      <c r="D1257" s="114">
        <f t="shared" si="637"/>
        <v>7245.38</v>
      </c>
      <c r="E1257" s="115">
        <f t="shared" si="625"/>
        <v>7276.54</v>
      </c>
      <c r="F1257" s="116">
        <f t="shared" si="626"/>
        <v>45858</v>
      </c>
      <c r="G1257" s="117">
        <f t="shared" si="630"/>
        <v>4.3006716003852752E-3</v>
      </c>
      <c r="H1257" s="118">
        <f t="shared" si="643"/>
        <v>45922</v>
      </c>
      <c r="I1257" s="118">
        <f t="shared" si="631"/>
        <v>45922</v>
      </c>
      <c r="J1257" s="119">
        <f t="shared" si="638"/>
        <v>23</v>
      </c>
      <c r="K1257" s="119">
        <f t="shared" si="627"/>
        <v>21</v>
      </c>
      <c r="L1257" s="8">
        <f t="shared" si="639"/>
        <v>1.0039259599999999</v>
      </c>
      <c r="M1257" s="120">
        <f t="shared" si="628"/>
        <v>1.0043006699999999</v>
      </c>
      <c r="N1257" s="120">
        <f t="shared" si="648"/>
        <v>1.1806051007612028</v>
      </c>
      <c r="O1257" s="113">
        <f t="shared" ref="O1257:O1320" si="650">TRUNC(TRUNC((L1257*N1257),15),8)</f>
        <v>1.1852400999999999</v>
      </c>
      <c r="P1257" s="113">
        <f t="shared" si="632"/>
        <v>1323.55005461</v>
      </c>
      <c r="Q1257" s="11">
        <f t="shared" si="644"/>
        <v>0</v>
      </c>
      <c r="R1257" s="30">
        <f t="shared" si="640"/>
        <v>0</v>
      </c>
      <c r="S1257" s="8">
        <f t="shared" si="633"/>
        <v>0</v>
      </c>
      <c r="T1257" s="122">
        <f t="shared" si="641"/>
        <v>0.13059999999999999</v>
      </c>
      <c r="U1257" s="121">
        <f t="shared" si="649"/>
        <v>21</v>
      </c>
      <c r="V1257" s="121">
        <v>252</v>
      </c>
      <c r="W1257" s="120">
        <f t="shared" si="634"/>
        <v>1.010281534</v>
      </c>
      <c r="X1257" s="113">
        <f t="shared" si="647"/>
        <v>13.60812488</v>
      </c>
      <c r="Y1257" s="113">
        <f t="shared" si="635"/>
        <v>0</v>
      </c>
      <c r="Z1257" s="125" t="str">
        <f t="shared" si="645"/>
        <v>A+J=</v>
      </c>
      <c r="AA1257" s="118">
        <f t="shared" si="646"/>
        <v>45922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>
        <f t="shared" si="636"/>
        <v>45919</v>
      </c>
      <c r="B1258" s="113">
        <f t="shared" si="629"/>
        <v>1338.0593152199999</v>
      </c>
      <c r="C1258" s="113">
        <f t="shared" si="642"/>
        <v>1116.6936172799999</v>
      </c>
      <c r="D1258" s="114">
        <f t="shared" si="637"/>
        <v>7245.38</v>
      </c>
      <c r="E1258" s="115">
        <f t="shared" ref="E1258:E1321" si="651">IF($K1258=1,VLOOKUP($A1257,$AO$10:$AS$131,4),E1257)</f>
        <v>7276.54</v>
      </c>
      <c r="F1258" s="116">
        <f t="shared" ref="F1258:F1321" si="652">IF($K1258=1,VLOOKUP($A1257,$AO$10:$AS$131,5),F1257)</f>
        <v>45858</v>
      </c>
      <c r="G1258" s="117">
        <f t="shared" si="630"/>
        <v>4.3006716003852752E-3</v>
      </c>
      <c r="H1258" s="118">
        <f t="shared" si="643"/>
        <v>45922</v>
      </c>
      <c r="I1258" s="118">
        <f t="shared" si="631"/>
        <v>45922</v>
      </c>
      <c r="J1258" s="119">
        <f t="shared" si="638"/>
        <v>23</v>
      </c>
      <c r="K1258" s="119">
        <f t="shared" ref="K1258:K1321" si="653">(J1258-(NETWORKDAYS(A1258,I1258,AD$176:AD$502)-1))</f>
        <v>22</v>
      </c>
      <c r="L1258" s="8">
        <f t="shared" si="639"/>
        <v>1.0041133</v>
      </c>
      <c r="M1258" s="120">
        <f t="shared" ref="M1258:M1321" si="654">IF(I1258&gt;I1257,L1257,M1257)</f>
        <v>1.0043006699999999</v>
      </c>
      <c r="N1258" s="120">
        <f t="shared" si="648"/>
        <v>1.1806051007612028</v>
      </c>
      <c r="O1258" s="113">
        <f t="shared" si="650"/>
        <v>1.18546128</v>
      </c>
      <c r="P1258" s="113">
        <f t="shared" si="632"/>
        <v>1323.7970448999999</v>
      </c>
      <c r="Q1258" s="11">
        <f t="shared" si="644"/>
        <v>0</v>
      </c>
      <c r="R1258" s="30">
        <f t="shared" si="640"/>
        <v>0</v>
      </c>
      <c r="S1258" s="8">
        <f t="shared" si="633"/>
        <v>0</v>
      </c>
      <c r="T1258" s="122">
        <f t="shared" si="641"/>
        <v>0.13059999999999999</v>
      </c>
      <c r="U1258" s="121">
        <f t="shared" si="649"/>
        <v>22</v>
      </c>
      <c r="V1258" s="121">
        <v>252</v>
      </c>
      <c r="W1258" s="120">
        <f t="shared" si="634"/>
        <v>1.0107737590000001</v>
      </c>
      <c r="X1258" s="113">
        <f t="shared" si="647"/>
        <v>14.262270320000001</v>
      </c>
      <c r="Y1258" s="113">
        <f t="shared" si="635"/>
        <v>0</v>
      </c>
      <c r="Z1258" s="125" t="str">
        <f t="shared" si="645"/>
        <v>A+J=</v>
      </c>
      <c r="AA1258" s="118">
        <f t="shared" si="646"/>
        <v>45922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>
        <f t="shared" si="636"/>
        <v>45920</v>
      </c>
      <c r="B1259" s="113">
        <f t="shared" si="629"/>
        <v>1338.9610457599999</v>
      </c>
      <c r="C1259" s="113">
        <f t="shared" si="642"/>
        <v>1116.6936172799999</v>
      </c>
      <c r="D1259" s="114">
        <f t="shared" si="637"/>
        <v>7245.38</v>
      </c>
      <c r="E1259" s="115">
        <f t="shared" si="651"/>
        <v>7276.54</v>
      </c>
      <c r="F1259" s="116">
        <f t="shared" si="652"/>
        <v>45858</v>
      </c>
      <c r="G1259" s="117">
        <f t="shared" si="630"/>
        <v>4.3006716003852752E-3</v>
      </c>
      <c r="H1259" s="118">
        <f t="shared" si="643"/>
        <v>45950</v>
      </c>
      <c r="I1259" s="118">
        <f t="shared" si="631"/>
        <v>45922</v>
      </c>
      <c r="J1259" s="119">
        <f t="shared" si="638"/>
        <v>23</v>
      </c>
      <c r="K1259" s="119">
        <f t="shared" si="653"/>
        <v>23</v>
      </c>
      <c r="L1259" s="8">
        <f t="shared" si="639"/>
        <v>1.0043006699999999</v>
      </c>
      <c r="M1259" s="120">
        <f t="shared" si="654"/>
        <v>1.0043006699999999</v>
      </c>
      <c r="N1259" s="120">
        <f t="shared" si="648"/>
        <v>1.1806051007612028</v>
      </c>
      <c r="O1259" s="113">
        <f t="shared" si="650"/>
        <v>1.18568249</v>
      </c>
      <c r="P1259" s="113">
        <f t="shared" si="632"/>
        <v>1324.0440687</v>
      </c>
      <c r="Q1259" s="11">
        <f t="shared" si="644"/>
        <v>0</v>
      </c>
      <c r="R1259" s="30">
        <f t="shared" si="640"/>
        <v>0</v>
      </c>
      <c r="S1259" s="8">
        <f t="shared" si="633"/>
        <v>0</v>
      </c>
      <c r="T1259" s="122">
        <f t="shared" si="641"/>
        <v>0.13059999999999999</v>
      </c>
      <c r="U1259" s="121">
        <f t="shared" si="649"/>
        <v>23</v>
      </c>
      <c r="V1259" s="121">
        <v>252</v>
      </c>
      <c r="W1259" s="120">
        <f t="shared" si="634"/>
        <v>1.0112662240000001</v>
      </c>
      <c r="X1259" s="113">
        <f t="shared" si="647"/>
        <v>14.916977060000001</v>
      </c>
      <c r="Y1259" s="113">
        <f t="shared" si="635"/>
        <v>0</v>
      </c>
      <c r="Z1259" s="125" t="str">
        <f t="shared" si="645"/>
        <v>A+J=</v>
      </c>
      <c r="AA1259" s="118">
        <f t="shared" si="646"/>
        <v>45922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>
        <f t="shared" si="636"/>
        <v>45921</v>
      </c>
      <c r="B1260" s="113">
        <f t="shared" si="629"/>
        <v>1338.9610457599999</v>
      </c>
      <c r="C1260" s="113">
        <f t="shared" si="642"/>
        <v>1116.6936172799999</v>
      </c>
      <c r="D1260" s="114">
        <f t="shared" si="637"/>
        <v>7245.38</v>
      </c>
      <c r="E1260" s="115">
        <f t="shared" si="651"/>
        <v>7276.54</v>
      </c>
      <c r="F1260" s="116">
        <f t="shared" si="652"/>
        <v>45858</v>
      </c>
      <c r="G1260" s="117">
        <f t="shared" si="630"/>
        <v>4.3006716003852752E-3</v>
      </c>
      <c r="H1260" s="118">
        <f t="shared" si="643"/>
        <v>45950</v>
      </c>
      <c r="I1260" s="118">
        <f t="shared" si="631"/>
        <v>45922</v>
      </c>
      <c r="J1260" s="119">
        <f t="shared" si="638"/>
        <v>23</v>
      </c>
      <c r="K1260" s="119">
        <f t="shared" si="653"/>
        <v>23</v>
      </c>
      <c r="L1260" s="8">
        <f t="shared" si="639"/>
        <v>1.0043006699999999</v>
      </c>
      <c r="M1260" s="120">
        <f t="shared" si="654"/>
        <v>1.0043006699999999</v>
      </c>
      <c r="N1260" s="120">
        <f t="shared" si="648"/>
        <v>1.1806051007612028</v>
      </c>
      <c r="O1260" s="113">
        <f t="shared" si="650"/>
        <v>1.18568249</v>
      </c>
      <c r="P1260" s="113">
        <f t="shared" si="632"/>
        <v>1324.0440687</v>
      </c>
      <c r="Q1260" s="11">
        <f t="shared" si="644"/>
        <v>0</v>
      </c>
      <c r="R1260" s="30">
        <f t="shared" si="640"/>
        <v>0</v>
      </c>
      <c r="S1260" s="8">
        <f t="shared" si="633"/>
        <v>0</v>
      </c>
      <c r="T1260" s="122">
        <f t="shared" si="641"/>
        <v>0.13059999999999999</v>
      </c>
      <c r="U1260" s="121">
        <f t="shared" si="649"/>
        <v>23</v>
      </c>
      <c r="V1260" s="121">
        <v>252</v>
      </c>
      <c r="W1260" s="120">
        <f t="shared" si="634"/>
        <v>1.0112662240000001</v>
      </c>
      <c r="X1260" s="113">
        <f t="shared" si="647"/>
        <v>14.916977060000001</v>
      </c>
      <c r="Y1260" s="113">
        <f t="shared" si="635"/>
        <v>0</v>
      </c>
      <c r="Z1260" s="125" t="str">
        <f t="shared" si="645"/>
        <v>A+J=</v>
      </c>
      <c r="AA1260" s="118">
        <f t="shared" si="646"/>
        <v>45922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>
        <f t="shared" si="636"/>
        <v>45922</v>
      </c>
      <c r="B1261" s="113">
        <f t="shared" si="629"/>
        <v>1338.9610457599999</v>
      </c>
      <c r="C1261" s="113">
        <f t="shared" si="642"/>
        <v>1116.6936172799999</v>
      </c>
      <c r="D1261" s="114">
        <f t="shared" si="637"/>
        <v>7245.38</v>
      </c>
      <c r="E1261" s="115">
        <f t="shared" si="651"/>
        <v>7276.54</v>
      </c>
      <c r="F1261" s="116">
        <f t="shared" si="652"/>
        <v>45858</v>
      </c>
      <c r="G1261" s="117">
        <f t="shared" si="630"/>
        <v>4.3006716003852752E-3</v>
      </c>
      <c r="H1261" s="118">
        <f t="shared" si="643"/>
        <v>45950</v>
      </c>
      <c r="I1261" s="118">
        <f t="shared" si="631"/>
        <v>45922</v>
      </c>
      <c r="J1261" s="119">
        <f t="shared" si="638"/>
        <v>23</v>
      </c>
      <c r="K1261" s="119">
        <f t="shared" si="653"/>
        <v>23</v>
      </c>
      <c r="L1261" s="8">
        <f t="shared" si="639"/>
        <v>1.0043006699999999</v>
      </c>
      <c r="M1261" s="120">
        <f t="shared" si="654"/>
        <v>1.0043006699999999</v>
      </c>
      <c r="N1261" s="120">
        <f t="shared" si="648"/>
        <v>1.1806051007612028</v>
      </c>
      <c r="O1261" s="113">
        <f t="shared" si="650"/>
        <v>1.18568249</v>
      </c>
      <c r="P1261" s="113">
        <f t="shared" si="632"/>
        <v>1324.0440687</v>
      </c>
      <c r="Q1261" s="11">
        <f t="shared" si="644"/>
        <v>41</v>
      </c>
      <c r="R1261" s="30">
        <f t="shared" si="640"/>
        <v>0</v>
      </c>
      <c r="S1261" s="8">
        <f t="shared" si="633"/>
        <v>0</v>
      </c>
      <c r="T1261" s="122">
        <f t="shared" si="641"/>
        <v>0.13059999999999999</v>
      </c>
      <c r="U1261" s="121">
        <f t="shared" si="649"/>
        <v>23</v>
      </c>
      <c r="V1261" s="121">
        <v>252</v>
      </c>
      <c r="W1261" s="120">
        <f t="shared" si="634"/>
        <v>1.0112662240000001</v>
      </c>
      <c r="X1261" s="113">
        <f t="shared" si="647"/>
        <v>14.916977060000001</v>
      </c>
      <c r="Y1261" s="113">
        <f t="shared" si="635"/>
        <v>14.916977060000001</v>
      </c>
      <c r="Z1261" s="125" t="str">
        <f t="shared" si="645"/>
        <v>A+J=</v>
      </c>
      <c r="AA1261" s="118">
        <f t="shared" si="646"/>
        <v>45922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>
        <f t="shared" si="636"/>
        <v>45923</v>
      </c>
      <c r="B1262" s="113">
        <f t="shared" si="629"/>
        <v>1324.9734229400001</v>
      </c>
      <c r="C1262" s="113">
        <f t="shared" si="642"/>
        <v>1116.6936172799999</v>
      </c>
      <c r="D1262" s="114">
        <f t="shared" si="637"/>
        <v>7245.38</v>
      </c>
      <c r="E1262" s="115">
        <f t="shared" si="651"/>
        <v>7276.54</v>
      </c>
      <c r="F1262" s="116">
        <f t="shared" si="652"/>
        <v>45891</v>
      </c>
      <c r="G1262" s="117">
        <f t="shared" si="630"/>
        <v>4.3006716003852752E-3</v>
      </c>
      <c r="H1262" s="118">
        <f t="shared" si="643"/>
        <v>45950</v>
      </c>
      <c r="I1262" s="118">
        <f t="shared" si="631"/>
        <v>45950</v>
      </c>
      <c r="J1262" s="119">
        <f t="shared" si="638"/>
        <v>20</v>
      </c>
      <c r="K1262" s="119">
        <f t="shared" si="653"/>
        <v>1</v>
      </c>
      <c r="L1262" s="8">
        <f t="shared" si="639"/>
        <v>1.0002145899999999</v>
      </c>
      <c r="M1262" s="120">
        <f t="shared" si="654"/>
        <v>1.0043006699999999</v>
      </c>
      <c r="N1262" s="120">
        <f t="shared" si="648"/>
        <v>1.1856824936998933</v>
      </c>
      <c r="O1262" s="113">
        <f t="shared" si="650"/>
        <v>1.1859369200000001</v>
      </c>
      <c r="P1262" s="113">
        <f t="shared" si="632"/>
        <v>1324.3281890600001</v>
      </c>
      <c r="Q1262" s="11">
        <f t="shared" si="644"/>
        <v>0</v>
      </c>
      <c r="R1262" s="30">
        <f t="shared" si="640"/>
        <v>0</v>
      </c>
      <c r="S1262" s="8">
        <f t="shared" si="633"/>
        <v>0</v>
      </c>
      <c r="T1262" s="122">
        <f t="shared" si="641"/>
        <v>0.13059999999999999</v>
      </c>
      <c r="U1262" s="121">
        <f t="shared" si="649"/>
        <v>1</v>
      </c>
      <c r="V1262" s="121">
        <v>252</v>
      </c>
      <c r="W1262" s="120">
        <f t="shared" si="634"/>
        <v>1.000487216</v>
      </c>
      <c r="X1262" s="113">
        <f t="shared" si="647"/>
        <v>0.64523388000000004</v>
      </c>
      <c r="Y1262" s="113">
        <f t="shared" si="635"/>
        <v>0</v>
      </c>
      <c r="Z1262" s="125" t="str">
        <f t="shared" si="645"/>
        <v>A+J=</v>
      </c>
      <c r="AA1262" s="118">
        <f t="shared" si="646"/>
        <v>45950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>
        <f t="shared" si="636"/>
        <v>45924</v>
      </c>
      <c r="B1263" s="113">
        <f t="shared" si="629"/>
        <v>1325.9034462099999</v>
      </c>
      <c r="C1263" s="113">
        <f t="shared" si="642"/>
        <v>1116.6936172799999</v>
      </c>
      <c r="D1263" s="114">
        <f t="shared" si="637"/>
        <v>7245.38</v>
      </c>
      <c r="E1263" s="115">
        <f t="shared" si="651"/>
        <v>7276.54</v>
      </c>
      <c r="F1263" s="116">
        <f t="shared" si="652"/>
        <v>45891</v>
      </c>
      <c r="G1263" s="117">
        <f t="shared" si="630"/>
        <v>4.3006716003852752E-3</v>
      </c>
      <c r="H1263" s="118">
        <f t="shared" si="643"/>
        <v>45950</v>
      </c>
      <c r="I1263" s="118">
        <f t="shared" si="631"/>
        <v>45950</v>
      </c>
      <c r="J1263" s="119">
        <f t="shared" si="638"/>
        <v>20</v>
      </c>
      <c r="K1263" s="119">
        <f t="shared" si="653"/>
        <v>2</v>
      </c>
      <c r="L1263" s="8">
        <f t="shared" si="639"/>
        <v>1.0004292299999999</v>
      </c>
      <c r="M1263" s="120">
        <f t="shared" si="654"/>
        <v>1.0043006699999999</v>
      </c>
      <c r="N1263" s="120">
        <f t="shared" si="648"/>
        <v>1.1856824936998933</v>
      </c>
      <c r="O1263" s="113">
        <f t="shared" si="650"/>
        <v>1.1861914200000001</v>
      </c>
      <c r="P1263" s="113">
        <f t="shared" si="632"/>
        <v>1324.6123875799999</v>
      </c>
      <c r="Q1263" s="11">
        <f t="shared" si="644"/>
        <v>0</v>
      </c>
      <c r="R1263" s="30">
        <f t="shared" si="640"/>
        <v>0</v>
      </c>
      <c r="S1263" s="8">
        <f t="shared" si="633"/>
        <v>0</v>
      </c>
      <c r="T1263" s="122">
        <f t="shared" si="641"/>
        <v>0.13059999999999999</v>
      </c>
      <c r="U1263" s="121">
        <f t="shared" si="649"/>
        <v>2</v>
      </c>
      <c r="V1263" s="121">
        <v>252</v>
      </c>
      <c r="W1263" s="120">
        <f t="shared" si="634"/>
        <v>1.0009746690000001</v>
      </c>
      <c r="X1263" s="113">
        <f t="shared" si="647"/>
        <v>1.29105863</v>
      </c>
      <c r="Y1263" s="113">
        <f t="shared" si="635"/>
        <v>0</v>
      </c>
      <c r="Z1263" s="125" t="str">
        <f t="shared" si="645"/>
        <v>A+J=</v>
      </c>
      <c r="AA1263" s="118">
        <f t="shared" si="646"/>
        <v>45950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>
        <f t="shared" si="636"/>
        <v>45925</v>
      </c>
      <c r="B1264" s="113">
        <f t="shared" si="629"/>
        <v>1326.8341164600001</v>
      </c>
      <c r="C1264" s="113">
        <f t="shared" si="642"/>
        <v>1116.6936172799999</v>
      </c>
      <c r="D1264" s="114">
        <f t="shared" si="637"/>
        <v>7245.38</v>
      </c>
      <c r="E1264" s="115">
        <f t="shared" si="651"/>
        <v>7276.54</v>
      </c>
      <c r="F1264" s="116">
        <f t="shared" si="652"/>
        <v>45891</v>
      </c>
      <c r="G1264" s="117">
        <f t="shared" si="630"/>
        <v>4.3006716003852752E-3</v>
      </c>
      <c r="H1264" s="118">
        <f t="shared" si="643"/>
        <v>45950</v>
      </c>
      <c r="I1264" s="118">
        <f t="shared" si="631"/>
        <v>45950</v>
      </c>
      <c r="J1264" s="119">
        <f t="shared" si="638"/>
        <v>20</v>
      </c>
      <c r="K1264" s="119">
        <f t="shared" si="653"/>
        <v>3</v>
      </c>
      <c r="L1264" s="8">
        <f t="shared" si="639"/>
        <v>1.0006439199999999</v>
      </c>
      <c r="M1264" s="120">
        <f t="shared" si="654"/>
        <v>1.0043006699999999</v>
      </c>
      <c r="N1264" s="120">
        <f t="shared" si="648"/>
        <v>1.1856824936998933</v>
      </c>
      <c r="O1264" s="113">
        <f t="shared" si="650"/>
        <v>1.1864459700000001</v>
      </c>
      <c r="P1264" s="113">
        <f t="shared" si="632"/>
        <v>1324.8966419400001</v>
      </c>
      <c r="Q1264" s="11">
        <f t="shared" si="644"/>
        <v>0</v>
      </c>
      <c r="R1264" s="30">
        <f t="shared" si="640"/>
        <v>0</v>
      </c>
      <c r="S1264" s="8">
        <f t="shared" si="633"/>
        <v>0</v>
      </c>
      <c r="T1264" s="122">
        <f t="shared" si="641"/>
        <v>0.13059999999999999</v>
      </c>
      <c r="U1264" s="121">
        <f t="shared" si="649"/>
        <v>3</v>
      </c>
      <c r="V1264" s="121">
        <v>252</v>
      </c>
      <c r="W1264" s="120">
        <f t="shared" si="634"/>
        <v>1.001462359</v>
      </c>
      <c r="X1264" s="113">
        <f t="shared" si="647"/>
        <v>1.9374745200000001</v>
      </c>
      <c r="Y1264" s="113">
        <f t="shared" si="635"/>
        <v>0</v>
      </c>
      <c r="Z1264" s="125" t="str">
        <f t="shared" si="645"/>
        <v>A+J=</v>
      </c>
      <c r="AA1264" s="118">
        <f t="shared" si="646"/>
        <v>45950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>
        <f t="shared" si="636"/>
        <v>45926</v>
      </c>
      <c r="B1265" s="113">
        <f t="shared" si="629"/>
        <v>1327.76543664</v>
      </c>
      <c r="C1265" s="113">
        <f t="shared" si="642"/>
        <v>1116.6936172799999</v>
      </c>
      <c r="D1265" s="114">
        <f t="shared" si="637"/>
        <v>7245.38</v>
      </c>
      <c r="E1265" s="115">
        <f t="shared" si="651"/>
        <v>7276.54</v>
      </c>
      <c r="F1265" s="116">
        <f t="shared" si="652"/>
        <v>45891</v>
      </c>
      <c r="G1265" s="117">
        <f t="shared" si="630"/>
        <v>4.3006716003852752E-3</v>
      </c>
      <c r="H1265" s="118">
        <f t="shared" si="643"/>
        <v>45950</v>
      </c>
      <c r="I1265" s="118">
        <f t="shared" si="631"/>
        <v>45950</v>
      </c>
      <c r="J1265" s="119">
        <f t="shared" si="638"/>
        <v>20</v>
      </c>
      <c r="K1265" s="119">
        <f t="shared" si="653"/>
        <v>4</v>
      </c>
      <c r="L1265" s="8">
        <f t="shared" si="639"/>
        <v>1.0008586500000001</v>
      </c>
      <c r="M1265" s="120">
        <f t="shared" si="654"/>
        <v>1.0043006699999999</v>
      </c>
      <c r="N1265" s="120">
        <f t="shared" si="648"/>
        <v>1.1856824936998933</v>
      </c>
      <c r="O1265" s="113">
        <f t="shared" si="650"/>
        <v>1.18670057</v>
      </c>
      <c r="P1265" s="113">
        <f t="shared" si="632"/>
        <v>1325.18095214</v>
      </c>
      <c r="Q1265" s="11">
        <f t="shared" si="644"/>
        <v>0</v>
      </c>
      <c r="R1265" s="30">
        <f t="shared" si="640"/>
        <v>0</v>
      </c>
      <c r="S1265" s="8">
        <f t="shared" si="633"/>
        <v>0</v>
      </c>
      <c r="T1265" s="122">
        <f t="shared" si="641"/>
        <v>0.13059999999999999</v>
      </c>
      <c r="U1265" s="121">
        <f t="shared" si="649"/>
        <v>4</v>
      </c>
      <c r="V1265" s="121">
        <v>252</v>
      </c>
      <c r="W1265" s="120">
        <f t="shared" si="634"/>
        <v>1.001950288</v>
      </c>
      <c r="X1265" s="113">
        <f t="shared" si="647"/>
        <v>2.5844844999999999</v>
      </c>
      <c r="Y1265" s="113">
        <f t="shared" si="635"/>
        <v>0</v>
      </c>
      <c r="Z1265" s="125" t="str">
        <f t="shared" si="645"/>
        <v>A+J=</v>
      </c>
      <c r="AA1265" s="118">
        <f t="shared" si="646"/>
        <v>45950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>
        <f t="shared" si="636"/>
        <v>45927</v>
      </c>
      <c r="B1266" s="113">
        <f t="shared" si="629"/>
        <v>1328.6974267599999</v>
      </c>
      <c r="C1266" s="113">
        <f t="shared" si="642"/>
        <v>1116.6936172799999</v>
      </c>
      <c r="D1266" s="114">
        <f t="shared" si="637"/>
        <v>7245.38</v>
      </c>
      <c r="E1266" s="115">
        <f t="shared" si="651"/>
        <v>7276.54</v>
      </c>
      <c r="F1266" s="116">
        <f t="shared" si="652"/>
        <v>45891</v>
      </c>
      <c r="G1266" s="117">
        <f t="shared" si="630"/>
        <v>4.3006716003852752E-3</v>
      </c>
      <c r="H1266" s="118">
        <f t="shared" si="643"/>
        <v>45950</v>
      </c>
      <c r="I1266" s="118">
        <f t="shared" si="631"/>
        <v>45950</v>
      </c>
      <c r="J1266" s="119">
        <f t="shared" si="638"/>
        <v>20</v>
      </c>
      <c r="K1266" s="119">
        <f t="shared" si="653"/>
        <v>5</v>
      </c>
      <c r="L1266" s="8">
        <f t="shared" si="639"/>
        <v>1.0010734299999999</v>
      </c>
      <c r="M1266" s="120">
        <f t="shared" si="654"/>
        <v>1.0043006699999999</v>
      </c>
      <c r="N1266" s="120">
        <f t="shared" si="648"/>
        <v>1.1856824936998933</v>
      </c>
      <c r="O1266" s="113">
        <f t="shared" si="650"/>
        <v>1.1869552400000001</v>
      </c>
      <c r="P1266" s="113">
        <f t="shared" si="632"/>
        <v>1325.4653404999999</v>
      </c>
      <c r="Q1266" s="11">
        <f t="shared" si="644"/>
        <v>0</v>
      </c>
      <c r="R1266" s="30">
        <f t="shared" si="640"/>
        <v>0</v>
      </c>
      <c r="S1266" s="8">
        <f t="shared" si="633"/>
        <v>0</v>
      </c>
      <c r="T1266" s="122">
        <f t="shared" si="641"/>
        <v>0.13059999999999999</v>
      </c>
      <c r="U1266" s="121">
        <f t="shared" si="649"/>
        <v>5</v>
      </c>
      <c r="V1266" s="121">
        <v>252</v>
      </c>
      <c r="W1266" s="120">
        <f t="shared" si="634"/>
        <v>1.002438454</v>
      </c>
      <c r="X1266" s="113">
        <f t="shared" si="647"/>
        <v>3.23208626</v>
      </c>
      <c r="Y1266" s="113">
        <f t="shared" si="635"/>
        <v>0</v>
      </c>
      <c r="Z1266" s="125" t="str">
        <f t="shared" si="645"/>
        <v>A+J=</v>
      </c>
      <c r="AA1266" s="118">
        <f t="shared" si="646"/>
        <v>45950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>
        <f t="shared" si="636"/>
        <v>45928</v>
      </c>
      <c r="B1267" s="113">
        <f t="shared" si="629"/>
        <v>1328.6974267599999</v>
      </c>
      <c r="C1267" s="113">
        <f t="shared" si="642"/>
        <v>1116.6936172799999</v>
      </c>
      <c r="D1267" s="114">
        <f t="shared" si="637"/>
        <v>7245.38</v>
      </c>
      <c r="E1267" s="115">
        <f t="shared" si="651"/>
        <v>7276.54</v>
      </c>
      <c r="F1267" s="116">
        <f t="shared" si="652"/>
        <v>45891</v>
      </c>
      <c r="G1267" s="117">
        <f t="shared" si="630"/>
        <v>4.3006716003852752E-3</v>
      </c>
      <c r="H1267" s="118">
        <f t="shared" si="643"/>
        <v>45950</v>
      </c>
      <c r="I1267" s="118">
        <f t="shared" si="631"/>
        <v>45950</v>
      </c>
      <c r="J1267" s="119">
        <f t="shared" si="638"/>
        <v>20</v>
      </c>
      <c r="K1267" s="119">
        <f t="shared" si="653"/>
        <v>5</v>
      </c>
      <c r="L1267" s="8">
        <f t="shared" si="639"/>
        <v>1.0010734299999999</v>
      </c>
      <c r="M1267" s="120">
        <f t="shared" si="654"/>
        <v>1.0043006699999999</v>
      </c>
      <c r="N1267" s="120">
        <f t="shared" si="648"/>
        <v>1.1856824936998933</v>
      </c>
      <c r="O1267" s="113">
        <f t="shared" si="650"/>
        <v>1.1869552400000001</v>
      </c>
      <c r="P1267" s="113">
        <f t="shared" si="632"/>
        <v>1325.4653404999999</v>
      </c>
      <c r="Q1267" s="11">
        <f t="shared" si="644"/>
        <v>0</v>
      </c>
      <c r="R1267" s="30">
        <f t="shared" si="640"/>
        <v>0</v>
      </c>
      <c r="S1267" s="8">
        <f t="shared" si="633"/>
        <v>0</v>
      </c>
      <c r="T1267" s="122">
        <f t="shared" si="641"/>
        <v>0.13059999999999999</v>
      </c>
      <c r="U1267" s="121">
        <f t="shared" si="649"/>
        <v>5</v>
      </c>
      <c r="V1267" s="121">
        <v>252</v>
      </c>
      <c r="W1267" s="120">
        <f t="shared" si="634"/>
        <v>1.002438454</v>
      </c>
      <c r="X1267" s="113">
        <f t="shared" si="647"/>
        <v>3.23208626</v>
      </c>
      <c r="Y1267" s="113">
        <f t="shared" si="635"/>
        <v>0</v>
      </c>
      <c r="Z1267" s="125" t="str">
        <f t="shared" si="645"/>
        <v>A+J=</v>
      </c>
      <c r="AA1267" s="118">
        <f t="shared" si="646"/>
        <v>45950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>
        <f t="shared" si="636"/>
        <v>45929</v>
      </c>
      <c r="B1268" s="113">
        <f t="shared" si="629"/>
        <v>1328.6974267599999</v>
      </c>
      <c r="C1268" s="113">
        <f t="shared" si="642"/>
        <v>1116.6936172799999</v>
      </c>
      <c r="D1268" s="114">
        <f t="shared" si="637"/>
        <v>7245.38</v>
      </c>
      <c r="E1268" s="115">
        <f t="shared" si="651"/>
        <v>7276.54</v>
      </c>
      <c r="F1268" s="116">
        <f t="shared" si="652"/>
        <v>45891</v>
      </c>
      <c r="G1268" s="117">
        <f t="shared" si="630"/>
        <v>4.3006716003852752E-3</v>
      </c>
      <c r="H1268" s="118">
        <f t="shared" si="643"/>
        <v>45950</v>
      </c>
      <c r="I1268" s="118">
        <f t="shared" si="631"/>
        <v>45950</v>
      </c>
      <c r="J1268" s="119">
        <f t="shared" si="638"/>
        <v>20</v>
      </c>
      <c r="K1268" s="119">
        <f t="shared" si="653"/>
        <v>5</v>
      </c>
      <c r="L1268" s="8">
        <f t="shared" si="639"/>
        <v>1.0010734299999999</v>
      </c>
      <c r="M1268" s="120">
        <f t="shared" si="654"/>
        <v>1.0043006699999999</v>
      </c>
      <c r="N1268" s="120">
        <f t="shared" si="648"/>
        <v>1.1856824936998933</v>
      </c>
      <c r="O1268" s="113">
        <f t="shared" si="650"/>
        <v>1.1869552400000001</v>
      </c>
      <c r="P1268" s="113">
        <f t="shared" si="632"/>
        <v>1325.4653404999999</v>
      </c>
      <c r="Q1268" s="11">
        <f t="shared" si="644"/>
        <v>0</v>
      </c>
      <c r="R1268" s="30">
        <f t="shared" si="640"/>
        <v>0</v>
      </c>
      <c r="S1268" s="8">
        <f t="shared" si="633"/>
        <v>0</v>
      </c>
      <c r="T1268" s="122">
        <f t="shared" si="641"/>
        <v>0.13059999999999999</v>
      </c>
      <c r="U1268" s="121">
        <f t="shared" si="649"/>
        <v>5</v>
      </c>
      <c r="V1268" s="121">
        <v>252</v>
      </c>
      <c r="W1268" s="120">
        <f t="shared" si="634"/>
        <v>1.002438454</v>
      </c>
      <c r="X1268" s="113">
        <f t="shared" si="647"/>
        <v>3.23208626</v>
      </c>
      <c r="Y1268" s="113">
        <f t="shared" si="635"/>
        <v>0</v>
      </c>
      <c r="Z1268" s="125" t="str">
        <f t="shared" si="645"/>
        <v>A+J=</v>
      </c>
      <c r="AA1268" s="118">
        <f t="shared" si="646"/>
        <v>45950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>
        <f t="shared" si="636"/>
        <v>45930</v>
      </c>
      <c r="B1269" s="113">
        <f t="shared" si="629"/>
        <v>1329.63006473</v>
      </c>
      <c r="C1269" s="113">
        <f t="shared" si="642"/>
        <v>1116.6936172799999</v>
      </c>
      <c r="D1269" s="114">
        <f t="shared" si="637"/>
        <v>7245.38</v>
      </c>
      <c r="E1269" s="115">
        <f t="shared" si="651"/>
        <v>7276.54</v>
      </c>
      <c r="F1269" s="116">
        <f t="shared" si="652"/>
        <v>45891</v>
      </c>
      <c r="G1269" s="117">
        <f t="shared" si="630"/>
        <v>4.3006716003852752E-3</v>
      </c>
      <c r="H1269" s="118">
        <f t="shared" si="643"/>
        <v>45950</v>
      </c>
      <c r="I1269" s="118">
        <f t="shared" si="631"/>
        <v>45950</v>
      </c>
      <c r="J1269" s="119">
        <f t="shared" si="638"/>
        <v>20</v>
      </c>
      <c r="K1269" s="119">
        <f t="shared" si="653"/>
        <v>6</v>
      </c>
      <c r="L1269" s="8">
        <f t="shared" si="639"/>
        <v>1.0012882599999999</v>
      </c>
      <c r="M1269" s="120">
        <f t="shared" si="654"/>
        <v>1.0043006699999999</v>
      </c>
      <c r="N1269" s="120">
        <f t="shared" si="648"/>
        <v>1.1856824936998933</v>
      </c>
      <c r="O1269" s="113">
        <f t="shared" si="650"/>
        <v>1.1872099599999999</v>
      </c>
      <c r="P1269" s="113">
        <f t="shared" si="632"/>
        <v>1325.7497847</v>
      </c>
      <c r="Q1269" s="11">
        <f t="shared" si="644"/>
        <v>0</v>
      </c>
      <c r="R1269" s="30">
        <f t="shared" si="640"/>
        <v>0</v>
      </c>
      <c r="S1269" s="8">
        <f t="shared" si="633"/>
        <v>0</v>
      </c>
      <c r="T1269" s="122">
        <f t="shared" si="641"/>
        <v>0.13059999999999999</v>
      </c>
      <c r="U1269" s="121">
        <f t="shared" si="649"/>
        <v>6</v>
      </c>
      <c r="V1269" s="121">
        <v>252</v>
      </c>
      <c r="W1269" s="120">
        <f t="shared" si="634"/>
        <v>1.0029268570000001</v>
      </c>
      <c r="X1269" s="113">
        <f t="shared" si="647"/>
        <v>3.8802800300000002</v>
      </c>
      <c r="Y1269" s="113">
        <f t="shared" si="635"/>
        <v>0</v>
      </c>
      <c r="Z1269" s="125" t="str">
        <f t="shared" si="645"/>
        <v>A+J=</v>
      </c>
      <c r="AA1269" s="118">
        <f t="shared" si="646"/>
        <v>45950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>
        <f t="shared" si="636"/>
        <v>45931</v>
      </c>
      <c r="B1270" s="113">
        <f t="shared" si="629"/>
        <v>1330.56334229</v>
      </c>
      <c r="C1270" s="113">
        <f t="shared" si="642"/>
        <v>1116.6936172799999</v>
      </c>
      <c r="D1270" s="114">
        <f t="shared" si="637"/>
        <v>7245.38</v>
      </c>
      <c r="E1270" s="115">
        <f t="shared" si="651"/>
        <v>7276.54</v>
      </c>
      <c r="F1270" s="116">
        <f t="shared" si="652"/>
        <v>45891</v>
      </c>
      <c r="G1270" s="117">
        <f t="shared" si="630"/>
        <v>4.3006716003852752E-3</v>
      </c>
      <c r="H1270" s="118">
        <f t="shared" si="643"/>
        <v>45950</v>
      </c>
      <c r="I1270" s="118">
        <f t="shared" si="631"/>
        <v>45950</v>
      </c>
      <c r="J1270" s="119">
        <f t="shared" si="638"/>
        <v>20</v>
      </c>
      <c r="K1270" s="119">
        <f t="shared" si="653"/>
        <v>7</v>
      </c>
      <c r="L1270" s="8">
        <f t="shared" si="639"/>
        <v>1.0015031299999999</v>
      </c>
      <c r="M1270" s="120">
        <f t="shared" si="654"/>
        <v>1.0043006699999999</v>
      </c>
      <c r="N1270" s="120">
        <f t="shared" si="648"/>
        <v>1.1856824936998933</v>
      </c>
      <c r="O1270" s="113">
        <f t="shared" si="650"/>
        <v>1.1874647199999999</v>
      </c>
      <c r="P1270" s="113">
        <f t="shared" si="632"/>
        <v>1326.03427356</v>
      </c>
      <c r="Q1270" s="11">
        <f t="shared" si="644"/>
        <v>0</v>
      </c>
      <c r="R1270" s="30">
        <f t="shared" si="640"/>
        <v>0</v>
      </c>
      <c r="S1270" s="8">
        <f t="shared" si="633"/>
        <v>0</v>
      </c>
      <c r="T1270" s="122">
        <f t="shared" si="641"/>
        <v>0.13059999999999999</v>
      </c>
      <c r="U1270" s="121">
        <f t="shared" si="649"/>
        <v>7</v>
      </c>
      <c r="V1270" s="121">
        <v>252</v>
      </c>
      <c r="W1270" s="120">
        <f t="shared" si="634"/>
        <v>1.0034154989999999</v>
      </c>
      <c r="X1270" s="113">
        <f t="shared" si="647"/>
        <v>4.5290687299999997</v>
      </c>
      <c r="Y1270" s="113">
        <f t="shared" si="635"/>
        <v>0</v>
      </c>
      <c r="Z1270" s="125" t="str">
        <f t="shared" si="645"/>
        <v>A+J=</v>
      </c>
      <c r="AA1270" s="118">
        <f t="shared" si="646"/>
        <v>45950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>
        <f t="shared" si="636"/>
        <v>45932</v>
      </c>
      <c r="B1271" s="113">
        <f t="shared" si="629"/>
        <v>1331.49729202</v>
      </c>
      <c r="C1271" s="113">
        <f t="shared" si="642"/>
        <v>1116.6936172799999</v>
      </c>
      <c r="D1271" s="114">
        <f t="shared" si="637"/>
        <v>7245.38</v>
      </c>
      <c r="E1271" s="115">
        <f t="shared" si="651"/>
        <v>7276.54</v>
      </c>
      <c r="F1271" s="116">
        <f t="shared" si="652"/>
        <v>45891</v>
      </c>
      <c r="G1271" s="117">
        <f t="shared" si="630"/>
        <v>4.3006716003852752E-3</v>
      </c>
      <c r="H1271" s="118">
        <f t="shared" si="643"/>
        <v>45950</v>
      </c>
      <c r="I1271" s="118">
        <f t="shared" si="631"/>
        <v>45950</v>
      </c>
      <c r="J1271" s="119">
        <f t="shared" si="638"/>
        <v>20</v>
      </c>
      <c r="K1271" s="119">
        <f t="shared" si="653"/>
        <v>8</v>
      </c>
      <c r="L1271" s="8">
        <f t="shared" si="639"/>
        <v>1.00171805</v>
      </c>
      <c r="M1271" s="120">
        <f t="shared" si="654"/>
        <v>1.0043006699999999</v>
      </c>
      <c r="N1271" s="120">
        <f t="shared" si="648"/>
        <v>1.1856824936998933</v>
      </c>
      <c r="O1271" s="113">
        <f t="shared" si="650"/>
        <v>1.18771955</v>
      </c>
      <c r="P1271" s="113">
        <f t="shared" si="632"/>
        <v>1326.3188405999999</v>
      </c>
      <c r="Q1271" s="11">
        <f t="shared" si="644"/>
        <v>0</v>
      </c>
      <c r="R1271" s="30">
        <f t="shared" si="640"/>
        <v>0</v>
      </c>
      <c r="S1271" s="8">
        <f t="shared" si="633"/>
        <v>0</v>
      </c>
      <c r="T1271" s="122">
        <f t="shared" si="641"/>
        <v>0.13059999999999999</v>
      </c>
      <c r="U1271" s="121">
        <f t="shared" si="649"/>
        <v>8</v>
      </c>
      <c r="V1271" s="121">
        <v>252</v>
      </c>
      <c r="W1271" s="120">
        <f t="shared" si="634"/>
        <v>1.003904379</v>
      </c>
      <c r="X1271" s="113">
        <f t="shared" si="647"/>
        <v>5.17845142</v>
      </c>
      <c r="Y1271" s="113">
        <f t="shared" si="635"/>
        <v>0</v>
      </c>
      <c r="Z1271" s="125" t="str">
        <f t="shared" si="645"/>
        <v>A+J=</v>
      </c>
      <c r="AA1271" s="118">
        <f t="shared" si="646"/>
        <v>45950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>
        <f t="shared" si="636"/>
        <v>45933</v>
      </c>
      <c r="B1272" s="113">
        <f t="shared" si="629"/>
        <v>1332.4318805800001</v>
      </c>
      <c r="C1272" s="113">
        <f t="shared" si="642"/>
        <v>1116.6936172799999</v>
      </c>
      <c r="D1272" s="114">
        <f t="shared" si="637"/>
        <v>7245.38</v>
      </c>
      <c r="E1272" s="115">
        <f t="shared" si="651"/>
        <v>7276.54</v>
      </c>
      <c r="F1272" s="116">
        <f t="shared" si="652"/>
        <v>45891</v>
      </c>
      <c r="G1272" s="117">
        <f t="shared" si="630"/>
        <v>4.3006716003852752E-3</v>
      </c>
      <c r="H1272" s="118">
        <f t="shared" si="643"/>
        <v>45950</v>
      </c>
      <c r="I1272" s="118">
        <f t="shared" si="631"/>
        <v>45950</v>
      </c>
      <c r="J1272" s="119">
        <f t="shared" si="638"/>
        <v>20</v>
      </c>
      <c r="K1272" s="119">
        <f t="shared" si="653"/>
        <v>9</v>
      </c>
      <c r="L1272" s="8">
        <f t="shared" si="639"/>
        <v>1.0019330099999999</v>
      </c>
      <c r="M1272" s="120">
        <f t="shared" si="654"/>
        <v>1.0043006699999999</v>
      </c>
      <c r="N1272" s="120">
        <f t="shared" si="648"/>
        <v>1.1856824936998933</v>
      </c>
      <c r="O1272" s="113">
        <f t="shared" si="650"/>
        <v>1.18797442</v>
      </c>
      <c r="P1272" s="113">
        <f t="shared" si="632"/>
        <v>1326.6034523000001</v>
      </c>
      <c r="Q1272" s="11">
        <f t="shared" si="644"/>
        <v>0</v>
      </c>
      <c r="R1272" s="30">
        <f t="shared" si="640"/>
        <v>0</v>
      </c>
      <c r="S1272" s="8">
        <f t="shared" si="633"/>
        <v>0</v>
      </c>
      <c r="T1272" s="122">
        <f t="shared" si="641"/>
        <v>0.13059999999999999</v>
      </c>
      <c r="U1272" s="121">
        <f t="shared" si="649"/>
        <v>9</v>
      </c>
      <c r="V1272" s="121">
        <v>252</v>
      </c>
      <c r="W1272" s="120">
        <f t="shared" si="634"/>
        <v>1.0043934969999999</v>
      </c>
      <c r="X1272" s="113">
        <f t="shared" si="647"/>
        <v>5.8284282799999998</v>
      </c>
      <c r="Y1272" s="113">
        <f t="shared" si="635"/>
        <v>0</v>
      </c>
      <c r="Z1272" s="125" t="str">
        <f t="shared" si="645"/>
        <v>A+J=</v>
      </c>
      <c r="AA1272" s="118">
        <f t="shared" si="646"/>
        <v>45950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>
        <f t="shared" si="636"/>
        <v>45934</v>
      </c>
      <c r="B1273" s="113">
        <f t="shared" si="629"/>
        <v>1333.3671419100001</v>
      </c>
      <c r="C1273" s="113">
        <f t="shared" si="642"/>
        <v>1116.6936172799999</v>
      </c>
      <c r="D1273" s="114">
        <f t="shared" si="637"/>
        <v>7245.38</v>
      </c>
      <c r="E1273" s="115">
        <f t="shared" si="651"/>
        <v>7276.54</v>
      </c>
      <c r="F1273" s="116">
        <f t="shared" si="652"/>
        <v>45891</v>
      </c>
      <c r="G1273" s="117">
        <f t="shared" si="630"/>
        <v>4.3006716003852752E-3</v>
      </c>
      <c r="H1273" s="118">
        <f t="shared" si="643"/>
        <v>45950</v>
      </c>
      <c r="I1273" s="118">
        <f t="shared" si="631"/>
        <v>45950</v>
      </c>
      <c r="J1273" s="119">
        <f t="shared" si="638"/>
        <v>20</v>
      </c>
      <c r="K1273" s="119">
        <f t="shared" si="653"/>
        <v>10</v>
      </c>
      <c r="L1273" s="8">
        <f t="shared" si="639"/>
        <v>1.0021480199999999</v>
      </c>
      <c r="M1273" s="120">
        <f t="shared" si="654"/>
        <v>1.0043006699999999</v>
      </c>
      <c r="N1273" s="120">
        <f t="shared" si="648"/>
        <v>1.1856824936998933</v>
      </c>
      <c r="O1273" s="113">
        <f t="shared" si="650"/>
        <v>1.18822936</v>
      </c>
      <c r="P1273" s="113">
        <f t="shared" si="632"/>
        <v>1326.88814217</v>
      </c>
      <c r="Q1273" s="11">
        <f t="shared" si="644"/>
        <v>0</v>
      </c>
      <c r="R1273" s="30">
        <f t="shared" si="640"/>
        <v>0</v>
      </c>
      <c r="S1273" s="8">
        <f t="shared" si="633"/>
        <v>0</v>
      </c>
      <c r="T1273" s="122">
        <f t="shared" si="641"/>
        <v>0.13059999999999999</v>
      </c>
      <c r="U1273" s="121">
        <f t="shared" si="649"/>
        <v>10</v>
      </c>
      <c r="V1273" s="121">
        <v>252</v>
      </c>
      <c r="W1273" s="120">
        <f t="shared" si="634"/>
        <v>1.004882853</v>
      </c>
      <c r="X1273" s="113">
        <f t="shared" si="647"/>
        <v>6.4789997399999999</v>
      </c>
      <c r="Y1273" s="113">
        <f t="shared" si="635"/>
        <v>0</v>
      </c>
      <c r="Z1273" s="125" t="str">
        <f t="shared" si="645"/>
        <v>A+J=</v>
      </c>
      <c r="AA1273" s="118">
        <f t="shared" si="646"/>
        <v>45950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>
        <f t="shared" si="636"/>
        <v>45935</v>
      </c>
      <c r="B1274" s="113">
        <f t="shared" si="629"/>
        <v>1333.3671419100001</v>
      </c>
      <c r="C1274" s="113">
        <f t="shared" si="642"/>
        <v>1116.6936172799999</v>
      </c>
      <c r="D1274" s="114">
        <f t="shared" si="637"/>
        <v>7245.38</v>
      </c>
      <c r="E1274" s="115">
        <f t="shared" si="651"/>
        <v>7276.54</v>
      </c>
      <c r="F1274" s="116">
        <f t="shared" si="652"/>
        <v>45891</v>
      </c>
      <c r="G1274" s="117">
        <f t="shared" si="630"/>
        <v>4.3006716003852752E-3</v>
      </c>
      <c r="H1274" s="118">
        <f t="shared" si="643"/>
        <v>45950</v>
      </c>
      <c r="I1274" s="118">
        <f t="shared" si="631"/>
        <v>45950</v>
      </c>
      <c r="J1274" s="119">
        <f t="shared" si="638"/>
        <v>20</v>
      </c>
      <c r="K1274" s="119">
        <f t="shared" si="653"/>
        <v>10</v>
      </c>
      <c r="L1274" s="8">
        <f t="shared" si="639"/>
        <v>1.0021480199999999</v>
      </c>
      <c r="M1274" s="120">
        <f t="shared" si="654"/>
        <v>1.0043006699999999</v>
      </c>
      <c r="N1274" s="120">
        <f t="shared" si="648"/>
        <v>1.1856824936998933</v>
      </c>
      <c r="O1274" s="113">
        <f t="shared" si="650"/>
        <v>1.18822936</v>
      </c>
      <c r="P1274" s="113">
        <f t="shared" si="632"/>
        <v>1326.88814217</v>
      </c>
      <c r="Q1274" s="11">
        <f t="shared" si="644"/>
        <v>0</v>
      </c>
      <c r="R1274" s="30">
        <f t="shared" si="640"/>
        <v>0</v>
      </c>
      <c r="S1274" s="8">
        <f t="shared" si="633"/>
        <v>0</v>
      </c>
      <c r="T1274" s="122">
        <f t="shared" si="641"/>
        <v>0.13059999999999999</v>
      </c>
      <c r="U1274" s="121">
        <f t="shared" si="649"/>
        <v>10</v>
      </c>
      <c r="V1274" s="121">
        <v>252</v>
      </c>
      <c r="W1274" s="120">
        <f t="shared" si="634"/>
        <v>1.004882853</v>
      </c>
      <c r="X1274" s="113">
        <f t="shared" si="647"/>
        <v>6.4789997399999999</v>
      </c>
      <c r="Y1274" s="113">
        <f t="shared" si="635"/>
        <v>0</v>
      </c>
      <c r="Z1274" s="125" t="str">
        <f t="shared" si="645"/>
        <v>A+J=</v>
      </c>
      <c r="AA1274" s="118">
        <f t="shared" si="646"/>
        <v>45950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>
        <f t="shared" si="636"/>
        <v>45936</v>
      </c>
      <c r="B1275" s="113">
        <f t="shared" si="629"/>
        <v>1333.3671419100001</v>
      </c>
      <c r="C1275" s="113">
        <f t="shared" si="642"/>
        <v>1116.6936172799999</v>
      </c>
      <c r="D1275" s="114">
        <f t="shared" si="637"/>
        <v>7245.38</v>
      </c>
      <c r="E1275" s="115">
        <f t="shared" si="651"/>
        <v>7276.54</v>
      </c>
      <c r="F1275" s="116">
        <f t="shared" si="652"/>
        <v>45891</v>
      </c>
      <c r="G1275" s="117">
        <f t="shared" si="630"/>
        <v>4.3006716003852752E-3</v>
      </c>
      <c r="H1275" s="118">
        <f t="shared" si="643"/>
        <v>45950</v>
      </c>
      <c r="I1275" s="118">
        <f t="shared" si="631"/>
        <v>45950</v>
      </c>
      <c r="J1275" s="119">
        <f t="shared" si="638"/>
        <v>20</v>
      </c>
      <c r="K1275" s="119">
        <f t="shared" si="653"/>
        <v>10</v>
      </c>
      <c r="L1275" s="8">
        <f t="shared" si="639"/>
        <v>1.0021480199999999</v>
      </c>
      <c r="M1275" s="120">
        <f t="shared" si="654"/>
        <v>1.0043006699999999</v>
      </c>
      <c r="N1275" s="120">
        <f t="shared" si="648"/>
        <v>1.1856824936998933</v>
      </c>
      <c r="O1275" s="113">
        <f t="shared" si="650"/>
        <v>1.18822936</v>
      </c>
      <c r="P1275" s="113">
        <f t="shared" si="632"/>
        <v>1326.88814217</v>
      </c>
      <c r="Q1275" s="11">
        <f t="shared" si="644"/>
        <v>0</v>
      </c>
      <c r="R1275" s="30">
        <f t="shared" si="640"/>
        <v>0</v>
      </c>
      <c r="S1275" s="8">
        <f t="shared" si="633"/>
        <v>0</v>
      </c>
      <c r="T1275" s="122">
        <f t="shared" si="641"/>
        <v>0.13059999999999999</v>
      </c>
      <c r="U1275" s="121">
        <f t="shared" si="649"/>
        <v>10</v>
      </c>
      <c r="V1275" s="121">
        <v>252</v>
      </c>
      <c r="W1275" s="120">
        <f t="shared" si="634"/>
        <v>1.004882853</v>
      </c>
      <c r="X1275" s="113">
        <f t="shared" si="647"/>
        <v>6.4789997399999999</v>
      </c>
      <c r="Y1275" s="113">
        <f t="shared" si="635"/>
        <v>0</v>
      </c>
      <c r="Z1275" s="125" t="str">
        <f t="shared" si="645"/>
        <v>A+J=</v>
      </c>
      <c r="AA1275" s="118">
        <f t="shared" si="646"/>
        <v>45950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>
        <f t="shared" si="636"/>
        <v>45937</v>
      </c>
      <c r="B1276" s="113">
        <f t="shared" si="629"/>
        <v>1334.3030552</v>
      </c>
      <c r="C1276" s="113">
        <f t="shared" si="642"/>
        <v>1116.6936172799999</v>
      </c>
      <c r="D1276" s="114">
        <f t="shared" si="637"/>
        <v>7245.38</v>
      </c>
      <c r="E1276" s="115">
        <f t="shared" si="651"/>
        <v>7276.54</v>
      </c>
      <c r="F1276" s="116">
        <f t="shared" si="652"/>
        <v>45891</v>
      </c>
      <c r="G1276" s="117">
        <f t="shared" si="630"/>
        <v>4.3006716003852752E-3</v>
      </c>
      <c r="H1276" s="118">
        <f t="shared" si="643"/>
        <v>45950</v>
      </c>
      <c r="I1276" s="118">
        <f t="shared" si="631"/>
        <v>45950</v>
      </c>
      <c r="J1276" s="119">
        <f t="shared" si="638"/>
        <v>20</v>
      </c>
      <c r="K1276" s="119">
        <f t="shared" si="653"/>
        <v>11</v>
      </c>
      <c r="L1276" s="8">
        <f t="shared" si="639"/>
        <v>1.0023630800000001</v>
      </c>
      <c r="M1276" s="120">
        <f t="shared" si="654"/>
        <v>1.0043006699999999</v>
      </c>
      <c r="N1276" s="120">
        <f t="shared" si="648"/>
        <v>1.1856824936998933</v>
      </c>
      <c r="O1276" s="113">
        <f t="shared" si="650"/>
        <v>1.18848435</v>
      </c>
      <c r="P1276" s="113">
        <f t="shared" si="632"/>
        <v>1327.17288788</v>
      </c>
      <c r="Q1276" s="11">
        <f t="shared" si="644"/>
        <v>0</v>
      </c>
      <c r="R1276" s="30">
        <f t="shared" si="640"/>
        <v>0</v>
      </c>
      <c r="S1276" s="8">
        <f t="shared" si="633"/>
        <v>0</v>
      </c>
      <c r="T1276" s="122">
        <f t="shared" si="641"/>
        <v>0.13059999999999999</v>
      </c>
      <c r="U1276" s="121">
        <f t="shared" si="649"/>
        <v>11</v>
      </c>
      <c r="V1276" s="121">
        <v>252</v>
      </c>
      <c r="W1276" s="120">
        <f t="shared" si="634"/>
        <v>1.0053724479999999</v>
      </c>
      <c r="X1276" s="113">
        <f t="shared" si="647"/>
        <v>7.13016732</v>
      </c>
      <c r="Y1276" s="113">
        <f t="shared" si="635"/>
        <v>0</v>
      </c>
      <c r="Z1276" s="125" t="str">
        <f t="shared" si="645"/>
        <v>A+J=</v>
      </c>
      <c r="AA1276" s="118">
        <f t="shared" si="646"/>
        <v>45950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>
        <f t="shared" si="636"/>
        <v>45938</v>
      </c>
      <c r="B1277" s="113">
        <f t="shared" si="629"/>
        <v>1335.2396194099999</v>
      </c>
      <c r="C1277" s="113">
        <f t="shared" si="642"/>
        <v>1116.6936172799999</v>
      </c>
      <c r="D1277" s="114">
        <f t="shared" si="637"/>
        <v>7245.38</v>
      </c>
      <c r="E1277" s="115">
        <f t="shared" si="651"/>
        <v>7276.54</v>
      </c>
      <c r="F1277" s="116">
        <f t="shared" si="652"/>
        <v>45891</v>
      </c>
      <c r="G1277" s="117">
        <f t="shared" si="630"/>
        <v>4.3006716003852752E-3</v>
      </c>
      <c r="H1277" s="118">
        <f t="shared" si="643"/>
        <v>45950</v>
      </c>
      <c r="I1277" s="118">
        <f t="shared" si="631"/>
        <v>45950</v>
      </c>
      <c r="J1277" s="119">
        <f t="shared" si="638"/>
        <v>20</v>
      </c>
      <c r="K1277" s="119">
        <f t="shared" si="653"/>
        <v>12</v>
      </c>
      <c r="L1277" s="8">
        <f t="shared" si="639"/>
        <v>1.00257818</v>
      </c>
      <c r="M1277" s="120">
        <f t="shared" si="654"/>
        <v>1.0043006699999999</v>
      </c>
      <c r="N1277" s="120">
        <f t="shared" si="648"/>
        <v>1.1856824936998933</v>
      </c>
      <c r="O1277" s="113">
        <f t="shared" si="650"/>
        <v>1.1887393900000001</v>
      </c>
      <c r="P1277" s="113">
        <f t="shared" si="632"/>
        <v>1327.45768942</v>
      </c>
      <c r="Q1277" s="11">
        <f t="shared" si="644"/>
        <v>0</v>
      </c>
      <c r="R1277" s="30">
        <f t="shared" si="640"/>
        <v>0</v>
      </c>
      <c r="S1277" s="8">
        <f t="shared" si="633"/>
        <v>0</v>
      </c>
      <c r="T1277" s="122">
        <f t="shared" si="641"/>
        <v>0.13059999999999999</v>
      </c>
      <c r="U1277" s="121">
        <f t="shared" si="649"/>
        <v>12</v>
      </c>
      <c r="V1277" s="121">
        <v>252</v>
      </c>
      <c r="W1277" s="120">
        <f t="shared" si="634"/>
        <v>1.005862281</v>
      </c>
      <c r="X1277" s="113">
        <f t="shared" si="647"/>
        <v>7.7819299900000001</v>
      </c>
      <c r="Y1277" s="113">
        <f t="shared" si="635"/>
        <v>0</v>
      </c>
      <c r="Z1277" s="125" t="str">
        <f t="shared" si="645"/>
        <v>A+J=</v>
      </c>
      <c r="AA1277" s="118">
        <f t="shared" si="646"/>
        <v>45950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>
        <f t="shared" si="636"/>
        <v>45939</v>
      </c>
      <c r="B1278" s="113">
        <f t="shared" si="629"/>
        <v>1336.17684738</v>
      </c>
      <c r="C1278" s="113">
        <f t="shared" si="642"/>
        <v>1116.6936172799999</v>
      </c>
      <c r="D1278" s="114">
        <f t="shared" si="637"/>
        <v>7245.38</v>
      </c>
      <c r="E1278" s="115">
        <f t="shared" si="651"/>
        <v>7276.54</v>
      </c>
      <c r="F1278" s="116">
        <f t="shared" si="652"/>
        <v>45891</v>
      </c>
      <c r="G1278" s="117">
        <f t="shared" si="630"/>
        <v>4.3006716003852752E-3</v>
      </c>
      <c r="H1278" s="118">
        <f t="shared" si="643"/>
        <v>45950</v>
      </c>
      <c r="I1278" s="118">
        <f t="shared" si="631"/>
        <v>45950</v>
      </c>
      <c r="J1278" s="119">
        <f t="shared" si="638"/>
        <v>20</v>
      </c>
      <c r="K1278" s="119">
        <f t="shared" si="653"/>
        <v>13</v>
      </c>
      <c r="L1278" s="8">
        <f t="shared" si="639"/>
        <v>1.00279333</v>
      </c>
      <c r="M1278" s="120">
        <f t="shared" si="654"/>
        <v>1.0043006699999999</v>
      </c>
      <c r="N1278" s="120">
        <f t="shared" si="648"/>
        <v>1.1856824936998933</v>
      </c>
      <c r="O1278" s="113">
        <f t="shared" si="650"/>
        <v>1.18899449</v>
      </c>
      <c r="P1278" s="113">
        <f t="shared" si="632"/>
        <v>1327.7425579600001</v>
      </c>
      <c r="Q1278" s="11">
        <f t="shared" si="644"/>
        <v>0</v>
      </c>
      <c r="R1278" s="30">
        <f t="shared" si="640"/>
        <v>0</v>
      </c>
      <c r="S1278" s="8">
        <f t="shared" si="633"/>
        <v>0</v>
      </c>
      <c r="T1278" s="122">
        <f t="shared" si="641"/>
        <v>0.13059999999999999</v>
      </c>
      <c r="U1278" s="121">
        <f t="shared" si="649"/>
        <v>13</v>
      </c>
      <c r="V1278" s="121">
        <v>252</v>
      </c>
      <c r="W1278" s="120">
        <f t="shared" si="634"/>
        <v>1.006352353</v>
      </c>
      <c r="X1278" s="113">
        <f t="shared" si="647"/>
        <v>8.4342894200000007</v>
      </c>
      <c r="Y1278" s="113">
        <f t="shared" si="635"/>
        <v>0</v>
      </c>
      <c r="Z1278" s="125" t="str">
        <f t="shared" si="645"/>
        <v>A+J=</v>
      </c>
      <c r="AA1278" s="118">
        <f t="shared" si="646"/>
        <v>45950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>
        <f t="shared" si="636"/>
        <v>45940</v>
      </c>
      <c r="B1279" s="113">
        <f t="shared" si="629"/>
        <v>1337.11473942</v>
      </c>
      <c r="C1279" s="113">
        <f t="shared" si="642"/>
        <v>1116.6936172799999</v>
      </c>
      <c r="D1279" s="114">
        <f t="shared" si="637"/>
        <v>7245.38</v>
      </c>
      <c r="E1279" s="115">
        <f t="shared" si="651"/>
        <v>7276.54</v>
      </c>
      <c r="F1279" s="116">
        <f t="shared" si="652"/>
        <v>45891</v>
      </c>
      <c r="G1279" s="117">
        <f t="shared" si="630"/>
        <v>4.3006716003852752E-3</v>
      </c>
      <c r="H1279" s="118">
        <f t="shared" si="643"/>
        <v>45950</v>
      </c>
      <c r="I1279" s="118">
        <f t="shared" si="631"/>
        <v>45950</v>
      </c>
      <c r="J1279" s="119">
        <f t="shared" si="638"/>
        <v>20</v>
      </c>
      <c r="K1279" s="119">
        <f t="shared" si="653"/>
        <v>14</v>
      </c>
      <c r="L1279" s="8">
        <f t="shared" si="639"/>
        <v>1.00300853</v>
      </c>
      <c r="M1279" s="120">
        <f t="shared" si="654"/>
        <v>1.0043006699999999</v>
      </c>
      <c r="N1279" s="120">
        <f t="shared" si="648"/>
        <v>1.1856824936998933</v>
      </c>
      <c r="O1279" s="113">
        <f t="shared" si="650"/>
        <v>1.18924965</v>
      </c>
      <c r="P1279" s="113">
        <f t="shared" si="632"/>
        <v>1328.0274935</v>
      </c>
      <c r="Q1279" s="11">
        <f t="shared" si="644"/>
        <v>0</v>
      </c>
      <c r="R1279" s="30">
        <f t="shared" si="640"/>
        <v>0</v>
      </c>
      <c r="S1279" s="8">
        <f t="shared" si="633"/>
        <v>0</v>
      </c>
      <c r="T1279" s="122">
        <f t="shared" si="641"/>
        <v>0.13059999999999999</v>
      </c>
      <c r="U1279" s="121">
        <f t="shared" si="649"/>
        <v>14</v>
      </c>
      <c r="V1279" s="121">
        <v>252</v>
      </c>
      <c r="W1279" s="120">
        <f t="shared" si="634"/>
        <v>1.0068426640000001</v>
      </c>
      <c r="X1279" s="113">
        <f t="shared" si="647"/>
        <v>9.0872459200000009</v>
      </c>
      <c r="Y1279" s="113">
        <f t="shared" si="635"/>
        <v>0</v>
      </c>
      <c r="Z1279" s="125" t="str">
        <f t="shared" si="645"/>
        <v>A+J=</v>
      </c>
      <c r="AA1279" s="118">
        <f t="shared" si="646"/>
        <v>45950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>
        <f t="shared" si="636"/>
        <v>45941</v>
      </c>
      <c r="B1280" s="113">
        <f t="shared" si="629"/>
        <v>1338.0532832599999</v>
      </c>
      <c r="C1280" s="113">
        <f t="shared" si="642"/>
        <v>1116.6936172799999</v>
      </c>
      <c r="D1280" s="114">
        <f t="shared" si="637"/>
        <v>7245.38</v>
      </c>
      <c r="E1280" s="115">
        <f t="shared" si="651"/>
        <v>7276.54</v>
      </c>
      <c r="F1280" s="116">
        <f t="shared" si="652"/>
        <v>45891</v>
      </c>
      <c r="G1280" s="117">
        <f t="shared" si="630"/>
        <v>4.3006716003852752E-3</v>
      </c>
      <c r="H1280" s="118">
        <f t="shared" si="643"/>
        <v>45950</v>
      </c>
      <c r="I1280" s="118">
        <f t="shared" si="631"/>
        <v>45950</v>
      </c>
      <c r="J1280" s="119">
        <f t="shared" si="638"/>
        <v>20</v>
      </c>
      <c r="K1280" s="119">
        <f t="shared" si="653"/>
        <v>15</v>
      </c>
      <c r="L1280" s="8">
        <f t="shared" si="639"/>
        <v>1.00322377</v>
      </c>
      <c r="M1280" s="120">
        <f t="shared" si="654"/>
        <v>1.0043006699999999</v>
      </c>
      <c r="N1280" s="120">
        <f t="shared" si="648"/>
        <v>1.1856824936998933</v>
      </c>
      <c r="O1280" s="113">
        <f t="shared" si="650"/>
        <v>1.18950486</v>
      </c>
      <c r="P1280" s="113">
        <f t="shared" si="632"/>
        <v>1328.3124848800001</v>
      </c>
      <c r="Q1280" s="11">
        <f t="shared" si="644"/>
        <v>0</v>
      </c>
      <c r="R1280" s="30">
        <f t="shared" si="640"/>
        <v>0</v>
      </c>
      <c r="S1280" s="8">
        <f t="shared" si="633"/>
        <v>0</v>
      </c>
      <c r="T1280" s="122">
        <f t="shared" si="641"/>
        <v>0.13059999999999999</v>
      </c>
      <c r="U1280" s="121">
        <f t="shared" si="649"/>
        <v>15</v>
      </c>
      <c r="V1280" s="121">
        <v>252</v>
      </c>
      <c r="W1280" s="120">
        <f t="shared" si="634"/>
        <v>1.0073332129999999</v>
      </c>
      <c r="X1280" s="113">
        <f t="shared" si="647"/>
        <v>9.7407983799999993</v>
      </c>
      <c r="Y1280" s="113">
        <f t="shared" si="635"/>
        <v>0</v>
      </c>
      <c r="Z1280" s="125" t="str">
        <f t="shared" si="645"/>
        <v>A+J=</v>
      </c>
      <c r="AA1280" s="118">
        <f t="shared" si="646"/>
        <v>45950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>
        <f t="shared" si="636"/>
        <v>45942</v>
      </c>
      <c r="B1281" s="113">
        <f t="shared" si="629"/>
        <v>1338.0532832599999</v>
      </c>
      <c r="C1281" s="113">
        <f t="shared" si="642"/>
        <v>1116.6936172799999</v>
      </c>
      <c r="D1281" s="114">
        <f t="shared" si="637"/>
        <v>7245.38</v>
      </c>
      <c r="E1281" s="115">
        <f t="shared" si="651"/>
        <v>7276.54</v>
      </c>
      <c r="F1281" s="116">
        <f t="shared" si="652"/>
        <v>45891</v>
      </c>
      <c r="G1281" s="117">
        <f t="shared" si="630"/>
        <v>4.3006716003852752E-3</v>
      </c>
      <c r="H1281" s="118">
        <f t="shared" si="643"/>
        <v>45950</v>
      </c>
      <c r="I1281" s="118">
        <f t="shared" si="631"/>
        <v>45950</v>
      </c>
      <c r="J1281" s="119">
        <f t="shared" si="638"/>
        <v>20</v>
      </c>
      <c r="K1281" s="119">
        <f t="shared" si="653"/>
        <v>15</v>
      </c>
      <c r="L1281" s="8">
        <f t="shared" si="639"/>
        <v>1.00322377</v>
      </c>
      <c r="M1281" s="120">
        <f t="shared" si="654"/>
        <v>1.0043006699999999</v>
      </c>
      <c r="N1281" s="120">
        <f t="shared" si="648"/>
        <v>1.1856824936998933</v>
      </c>
      <c r="O1281" s="113">
        <f t="shared" si="650"/>
        <v>1.18950486</v>
      </c>
      <c r="P1281" s="113">
        <f t="shared" si="632"/>
        <v>1328.3124848800001</v>
      </c>
      <c r="Q1281" s="11">
        <f t="shared" si="644"/>
        <v>0</v>
      </c>
      <c r="R1281" s="30">
        <f t="shared" si="640"/>
        <v>0</v>
      </c>
      <c r="S1281" s="8">
        <f t="shared" si="633"/>
        <v>0</v>
      </c>
      <c r="T1281" s="122">
        <f t="shared" si="641"/>
        <v>0.13059999999999999</v>
      </c>
      <c r="U1281" s="121">
        <f t="shared" si="649"/>
        <v>15</v>
      </c>
      <c r="V1281" s="121">
        <v>252</v>
      </c>
      <c r="W1281" s="120">
        <f t="shared" si="634"/>
        <v>1.0073332129999999</v>
      </c>
      <c r="X1281" s="113">
        <f t="shared" si="647"/>
        <v>9.7407983799999993</v>
      </c>
      <c r="Y1281" s="113">
        <f t="shared" si="635"/>
        <v>0</v>
      </c>
      <c r="Z1281" s="125" t="str">
        <f t="shared" si="645"/>
        <v>A+J=</v>
      </c>
      <c r="AA1281" s="118">
        <f t="shared" si="646"/>
        <v>45950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>
        <f t="shared" si="636"/>
        <v>45943</v>
      </c>
      <c r="B1282" s="113">
        <f t="shared" si="629"/>
        <v>1338.0532832599999</v>
      </c>
      <c r="C1282" s="113">
        <f t="shared" si="642"/>
        <v>1116.6936172799999</v>
      </c>
      <c r="D1282" s="114">
        <f t="shared" si="637"/>
        <v>7245.38</v>
      </c>
      <c r="E1282" s="115">
        <f t="shared" si="651"/>
        <v>7276.54</v>
      </c>
      <c r="F1282" s="116">
        <f t="shared" si="652"/>
        <v>45891</v>
      </c>
      <c r="G1282" s="117">
        <f t="shared" si="630"/>
        <v>4.3006716003852752E-3</v>
      </c>
      <c r="H1282" s="118">
        <f t="shared" si="643"/>
        <v>45950</v>
      </c>
      <c r="I1282" s="118">
        <f t="shared" si="631"/>
        <v>45950</v>
      </c>
      <c r="J1282" s="119">
        <f t="shared" si="638"/>
        <v>20</v>
      </c>
      <c r="K1282" s="119">
        <f t="shared" si="653"/>
        <v>15</v>
      </c>
      <c r="L1282" s="8">
        <f t="shared" si="639"/>
        <v>1.00322377</v>
      </c>
      <c r="M1282" s="120">
        <f t="shared" si="654"/>
        <v>1.0043006699999999</v>
      </c>
      <c r="N1282" s="120">
        <f t="shared" si="648"/>
        <v>1.1856824936998933</v>
      </c>
      <c r="O1282" s="113">
        <f t="shared" si="650"/>
        <v>1.18950486</v>
      </c>
      <c r="P1282" s="113">
        <f t="shared" si="632"/>
        <v>1328.3124848800001</v>
      </c>
      <c r="Q1282" s="11">
        <f t="shared" si="644"/>
        <v>0</v>
      </c>
      <c r="R1282" s="30">
        <f t="shared" si="640"/>
        <v>0</v>
      </c>
      <c r="S1282" s="8">
        <f t="shared" si="633"/>
        <v>0</v>
      </c>
      <c r="T1282" s="122">
        <f t="shared" si="641"/>
        <v>0.13059999999999999</v>
      </c>
      <c r="U1282" s="121">
        <f t="shared" si="649"/>
        <v>15</v>
      </c>
      <c r="V1282" s="121">
        <v>252</v>
      </c>
      <c r="W1282" s="120">
        <f t="shared" si="634"/>
        <v>1.0073332129999999</v>
      </c>
      <c r="X1282" s="113">
        <f t="shared" si="647"/>
        <v>9.7407983799999993</v>
      </c>
      <c r="Y1282" s="113">
        <f t="shared" si="635"/>
        <v>0</v>
      </c>
      <c r="Z1282" s="125" t="str">
        <f t="shared" si="645"/>
        <v>A+J=</v>
      </c>
      <c r="AA1282" s="118">
        <f t="shared" si="646"/>
        <v>45950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>
        <f t="shared" si="636"/>
        <v>45944</v>
      </c>
      <c r="B1283" s="113">
        <f t="shared" si="629"/>
        <v>1338.9924818299999</v>
      </c>
      <c r="C1283" s="113">
        <f t="shared" si="642"/>
        <v>1116.6936172799999</v>
      </c>
      <c r="D1283" s="114">
        <f t="shared" si="637"/>
        <v>7245.38</v>
      </c>
      <c r="E1283" s="115">
        <f t="shared" si="651"/>
        <v>7276.54</v>
      </c>
      <c r="F1283" s="116">
        <f t="shared" si="652"/>
        <v>45891</v>
      </c>
      <c r="G1283" s="117">
        <f t="shared" si="630"/>
        <v>4.3006716003852752E-3</v>
      </c>
      <c r="H1283" s="118">
        <f t="shared" si="643"/>
        <v>45950</v>
      </c>
      <c r="I1283" s="118">
        <f t="shared" si="631"/>
        <v>45950</v>
      </c>
      <c r="J1283" s="119">
        <f t="shared" si="638"/>
        <v>20</v>
      </c>
      <c r="K1283" s="119">
        <f t="shared" si="653"/>
        <v>16</v>
      </c>
      <c r="L1283" s="8">
        <f t="shared" si="639"/>
        <v>1.00343906</v>
      </c>
      <c r="M1283" s="120">
        <f t="shared" si="654"/>
        <v>1.0043006699999999</v>
      </c>
      <c r="N1283" s="120">
        <f t="shared" si="648"/>
        <v>1.1856824936998933</v>
      </c>
      <c r="O1283" s="113">
        <f t="shared" si="650"/>
        <v>1.1897601200000001</v>
      </c>
      <c r="P1283" s="113">
        <f t="shared" si="632"/>
        <v>1328.59753209</v>
      </c>
      <c r="Q1283" s="11">
        <f t="shared" si="644"/>
        <v>0</v>
      </c>
      <c r="R1283" s="30">
        <f t="shared" si="640"/>
        <v>0</v>
      </c>
      <c r="S1283" s="8">
        <f t="shared" si="633"/>
        <v>0</v>
      </c>
      <c r="T1283" s="122">
        <f t="shared" si="641"/>
        <v>0.13059999999999999</v>
      </c>
      <c r="U1283" s="121">
        <f t="shared" si="649"/>
        <v>16</v>
      </c>
      <c r="V1283" s="121">
        <v>252</v>
      </c>
      <c r="W1283" s="120">
        <f t="shared" si="634"/>
        <v>1.007824002</v>
      </c>
      <c r="X1283" s="113">
        <f t="shared" si="647"/>
        <v>10.394949739999999</v>
      </c>
      <c r="Y1283" s="113">
        <f t="shared" si="635"/>
        <v>0</v>
      </c>
      <c r="Z1283" s="125" t="str">
        <f t="shared" si="645"/>
        <v>A+J=</v>
      </c>
      <c r="AA1283" s="118">
        <f t="shared" si="646"/>
        <v>45950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>
        <f t="shared" si="636"/>
        <v>45945</v>
      </c>
      <c r="B1284" s="113">
        <f t="shared" si="629"/>
        <v>1339.9323341100001</v>
      </c>
      <c r="C1284" s="113">
        <f t="shared" si="642"/>
        <v>1116.6936172799999</v>
      </c>
      <c r="D1284" s="114">
        <f t="shared" si="637"/>
        <v>7245.38</v>
      </c>
      <c r="E1284" s="115">
        <f t="shared" si="651"/>
        <v>7276.54</v>
      </c>
      <c r="F1284" s="116">
        <f t="shared" si="652"/>
        <v>45891</v>
      </c>
      <c r="G1284" s="117">
        <f t="shared" si="630"/>
        <v>4.3006716003852752E-3</v>
      </c>
      <c r="H1284" s="118">
        <f t="shared" si="643"/>
        <v>45950</v>
      </c>
      <c r="I1284" s="118">
        <f t="shared" si="631"/>
        <v>45950</v>
      </c>
      <c r="J1284" s="119">
        <f t="shared" si="638"/>
        <v>20</v>
      </c>
      <c r="K1284" s="119">
        <f t="shared" si="653"/>
        <v>17</v>
      </c>
      <c r="L1284" s="8">
        <f t="shared" si="639"/>
        <v>1.0036543899999999</v>
      </c>
      <c r="M1284" s="120">
        <f t="shared" si="654"/>
        <v>1.0043006699999999</v>
      </c>
      <c r="N1284" s="120">
        <f t="shared" si="648"/>
        <v>1.1856824936998933</v>
      </c>
      <c r="O1284" s="113">
        <f t="shared" si="650"/>
        <v>1.1900154300000001</v>
      </c>
      <c r="P1284" s="113">
        <f t="shared" si="632"/>
        <v>1328.88263514</v>
      </c>
      <c r="Q1284" s="11">
        <f t="shared" si="644"/>
        <v>0</v>
      </c>
      <c r="R1284" s="30">
        <f t="shared" si="640"/>
        <v>0</v>
      </c>
      <c r="S1284" s="8">
        <f t="shared" si="633"/>
        <v>0</v>
      </c>
      <c r="T1284" s="122">
        <f t="shared" si="641"/>
        <v>0.13059999999999999</v>
      </c>
      <c r="U1284" s="121">
        <f t="shared" si="649"/>
        <v>17</v>
      </c>
      <c r="V1284" s="121">
        <v>252</v>
      </c>
      <c r="W1284" s="120">
        <f t="shared" si="634"/>
        <v>1.0083150299999999</v>
      </c>
      <c r="X1284" s="113">
        <f t="shared" si="647"/>
        <v>11.04969897</v>
      </c>
      <c r="Y1284" s="113">
        <f t="shared" si="635"/>
        <v>0</v>
      </c>
      <c r="Z1284" s="125" t="str">
        <f t="shared" si="645"/>
        <v>A+J=</v>
      </c>
      <c r="AA1284" s="118">
        <f t="shared" si="646"/>
        <v>45950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>
        <f t="shared" si="636"/>
        <v>45946</v>
      </c>
      <c r="B1285" s="113">
        <f t="shared" si="629"/>
        <v>1340.8728629099999</v>
      </c>
      <c r="C1285" s="113">
        <f t="shared" si="642"/>
        <v>1116.6936172799999</v>
      </c>
      <c r="D1285" s="114">
        <f t="shared" si="637"/>
        <v>7245.38</v>
      </c>
      <c r="E1285" s="115">
        <f t="shared" si="651"/>
        <v>7276.54</v>
      </c>
      <c r="F1285" s="116">
        <f t="shared" si="652"/>
        <v>45891</v>
      </c>
      <c r="G1285" s="117">
        <f t="shared" si="630"/>
        <v>4.3006716003852752E-3</v>
      </c>
      <c r="H1285" s="118">
        <f t="shared" si="643"/>
        <v>45950</v>
      </c>
      <c r="I1285" s="118">
        <f t="shared" si="631"/>
        <v>45950</v>
      </c>
      <c r="J1285" s="119">
        <f t="shared" si="638"/>
        <v>20</v>
      </c>
      <c r="K1285" s="119">
        <f t="shared" si="653"/>
        <v>18</v>
      </c>
      <c r="L1285" s="8">
        <f t="shared" si="639"/>
        <v>1.0038697700000001</v>
      </c>
      <c r="M1285" s="120">
        <f t="shared" si="654"/>
        <v>1.0043006699999999</v>
      </c>
      <c r="N1285" s="120">
        <f t="shared" si="648"/>
        <v>1.1856824936998933</v>
      </c>
      <c r="O1285" s="113">
        <f t="shared" si="650"/>
        <v>1.1902708099999999</v>
      </c>
      <c r="P1285" s="113">
        <f t="shared" si="632"/>
        <v>1329.16781636</v>
      </c>
      <c r="Q1285" s="11">
        <f t="shared" si="644"/>
        <v>0</v>
      </c>
      <c r="R1285" s="30">
        <f t="shared" si="640"/>
        <v>0</v>
      </c>
      <c r="S1285" s="8">
        <f t="shared" si="633"/>
        <v>0</v>
      </c>
      <c r="T1285" s="122">
        <f t="shared" si="641"/>
        <v>0.13059999999999999</v>
      </c>
      <c r="U1285" s="121">
        <f t="shared" si="649"/>
        <v>18</v>
      </c>
      <c r="V1285" s="121">
        <v>252</v>
      </c>
      <c r="W1285" s="120">
        <f t="shared" si="634"/>
        <v>1.008806297</v>
      </c>
      <c r="X1285" s="113">
        <f t="shared" si="647"/>
        <v>11.70504655</v>
      </c>
      <c r="Y1285" s="113">
        <f t="shared" si="635"/>
        <v>0</v>
      </c>
      <c r="Z1285" s="125" t="str">
        <f t="shared" si="645"/>
        <v>A+J=</v>
      </c>
      <c r="AA1285" s="118">
        <f t="shared" si="646"/>
        <v>45950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>
        <f t="shared" si="636"/>
        <v>45947</v>
      </c>
      <c r="B1286" s="113">
        <f t="shared" si="629"/>
        <v>1341.8140347200001</v>
      </c>
      <c r="C1286" s="113">
        <f t="shared" si="642"/>
        <v>1116.6936172799999</v>
      </c>
      <c r="D1286" s="114">
        <f t="shared" si="637"/>
        <v>7245.38</v>
      </c>
      <c r="E1286" s="115">
        <f t="shared" si="651"/>
        <v>7276.54</v>
      </c>
      <c r="F1286" s="116">
        <f t="shared" si="652"/>
        <v>45891</v>
      </c>
      <c r="G1286" s="117">
        <f t="shared" si="630"/>
        <v>4.3006716003852752E-3</v>
      </c>
      <c r="H1286" s="118">
        <f t="shared" si="643"/>
        <v>45950</v>
      </c>
      <c r="I1286" s="118">
        <f t="shared" si="631"/>
        <v>45950</v>
      </c>
      <c r="J1286" s="119">
        <f t="shared" si="638"/>
        <v>20</v>
      </c>
      <c r="K1286" s="119">
        <f t="shared" si="653"/>
        <v>19</v>
      </c>
      <c r="L1286" s="8">
        <f t="shared" si="639"/>
        <v>1.0040851900000001</v>
      </c>
      <c r="M1286" s="120">
        <f t="shared" si="654"/>
        <v>1.0043006699999999</v>
      </c>
      <c r="N1286" s="120">
        <f t="shared" si="648"/>
        <v>1.1856824936998933</v>
      </c>
      <c r="O1286" s="113">
        <f t="shared" si="650"/>
        <v>1.1905262299999999</v>
      </c>
      <c r="P1286" s="113">
        <f t="shared" si="632"/>
        <v>1329.4530422400001</v>
      </c>
      <c r="Q1286" s="11">
        <f t="shared" si="644"/>
        <v>0</v>
      </c>
      <c r="R1286" s="30">
        <f t="shared" si="640"/>
        <v>0</v>
      </c>
      <c r="S1286" s="8">
        <f t="shared" si="633"/>
        <v>0</v>
      </c>
      <c r="T1286" s="122">
        <f t="shared" si="641"/>
        <v>0.13059999999999999</v>
      </c>
      <c r="U1286" s="121">
        <f t="shared" si="649"/>
        <v>19</v>
      </c>
      <c r="V1286" s="121">
        <v>252</v>
      </c>
      <c r="W1286" s="120">
        <f t="shared" si="634"/>
        <v>1.0092978029999999</v>
      </c>
      <c r="X1286" s="113">
        <f t="shared" si="647"/>
        <v>12.36099248</v>
      </c>
      <c r="Y1286" s="113">
        <f t="shared" si="635"/>
        <v>0</v>
      </c>
      <c r="Z1286" s="125" t="str">
        <f t="shared" si="645"/>
        <v>A+J=</v>
      </c>
      <c r="AA1286" s="118">
        <f t="shared" si="646"/>
        <v>45950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>
        <f t="shared" si="636"/>
        <v>45948</v>
      </c>
      <c r="B1287" s="113">
        <f t="shared" si="629"/>
        <v>1342.75588498</v>
      </c>
      <c r="C1287" s="113">
        <f t="shared" si="642"/>
        <v>1116.6936172799999</v>
      </c>
      <c r="D1287" s="114">
        <f t="shared" si="637"/>
        <v>7245.38</v>
      </c>
      <c r="E1287" s="115">
        <f t="shared" si="651"/>
        <v>7276.54</v>
      </c>
      <c r="F1287" s="116">
        <f t="shared" si="652"/>
        <v>45891</v>
      </c>
      <c r="G1287" s="117">
        <f t="shared" si="630"/>
        <v>4.3006716003852752E-3</v>
      </c>
      <c r="H1287" s="118">
        <f t="shared" si="643"/>
        <v>45950</v>
      </c>
      <c r="I1287" s="118">
        <f t="shared" si="631"/>
        <v>45950</v>
      </c>
      <c r="J1287" s="119">
        <f t="shared" si="638"/>
        <v>20</v>
      </c>
      <c r="K1287" s="119">
        <f t="shared" si="653"/>
        <v>20</v>
      </c>
      <c r="L1287" s="8">
        <f t="shared" si="639"/>
        <v>1.0043006699999999</v>
      </c>
      <c r="M1287" s="120">
        <f t="shared" si="654"/>
        <v>1.0043006699999999</v>
      </c>
      <c r="N1287" s="120">
        <f t="shared" si="648"/>
        <v>1.1856824936998933</v>
      </c>
      <c r="O1287" s="113">
        <f t="shared" si="650"/>
        <v>1.1907817199999999</v>
      </c>
      <c r="P1287" s="113">
        <f t="shared" si="632"/>
        <v>1329.73834629</v>
      </c>
      <c r="Q1287" s="11">
        <f t="shared" si="644"/>
        <v>0</v>
      </c>
      <c r="R1287" s="30">
        <f t="shared" si="640"/>
        <v>0</v>
      </c>
      <c r="S1287" s="8">
        <f t="shared" si="633"/>
        <v>0</v>
      </c>
      <c r="T1287" s="122">
        <f t="shared" si="641"/>
        <v>0.13059999999999999</v>
      </c>
      <c r="U1287" s="121">
        <f t="shared" si="649"/>
        <v>20</v>
      </c>
      <c r="V1287" s="121">
        <v>252</v>
      </c>
      <c r="W1287" s="120">
        <f t="shared" si="634"/>
        <v>1.009789549</v>
      </c>
      <c r="X1287" s="113">
        <f t="shared" si="647"/>
        <v>13.01753869</v>
      </c>
      <c r="Y1287" s="113">
        <f t="shared" si="635"/>
        <v>0</v>
      </c>
      <c r="Z1287" s="125" t="str">
        <f t="shared" si="645"/>
        <v>A+J=</v>
      </c>
      <c r="AA1287" s="118">
        <f t="shared" si="646"/>
        <v>45950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>
        <f t="shared" si="636"/>
        <v>45949</v>
      </c>
      <c r="B1288" s="113">
        <f t="shared" si="629"/>
        <v>1342.75588498</v>
      </c>
      <c r="C1288" s="113">
        <f t="shared" si="642"/>
        <v>1116.6936172799999</v>
      </c>
      <c r="D1288" s="114">
        <f t="shared" si="637"/>
        <v>7245.38</v>
      </c>
      <c r="E1288" s="115">
        <f t="shared" si="651"/>
        <v>7276.54</v>
      </c>
      <c r="F1288" s="116">
        <f t="shared" si="652"/>
        <v>45891</v>
      </c>
      <c r="G1288" s="117">
        <f t="shared" si="630"/>
        <v>4.3006716003852752E-3</v>
      </c>
      <c r="H1288" s="118">
        <f t="shared" si="643"/>
        <v>45950</v>
      </c>
      <c r="I1288" s="118">
        <f t="shared" si="631"/>
        <v>45950</v>
      </c>
      <c r="J1288" s="119">
        <f t="shared" si="638"/>
        <v>20</v>
      </c>
      <c r="K1288" s="119">
        <f t="shared" si="653"/>
        <v>20</v>
      </c>
      <c r="L1288" s="8">
        <f t="shared" si="639"/>
        <v>1.0043006699999999</v>
      </c>
      <c r="M1288" s="120">
        <f t="shared" si="654"/>
        <v>1.0043006699999999</v>
      </c>
      <c r="N1288" s="120">
        <f t="shared" si="648"/>
        <v>1.1856824936998933</v>
      </c>
      <c r="O1288" s="113">
        <f t="shared" si="650"/>
        <v>1.1907817199999999</v>
      </c>
      <c r="P1288" s="113">
        <f t="shared" si="632"/>
        <v>1329.73834629</v>
      </c>
      <c r="Q1288" s="11">
        <f t="shared" si="644"/>
        <v>0</v>
      </c>
      <c r="R1288" s="30">
        <f t="shared" si="640"/>
        <v>0</v>
      </c>
      <c r="S1288" s="8">
        <f t="shared" si="633"/>
        <v>0</v>
      </c>
      <c r="T1288" s="122">
        <f t="shared" si="641"/>
        <v>0.13059999999999999</v>
      </c>
      <c r="U1288" s="121">
        <f t="shared" si="649"/>
        <v>20</v>
      </c>
      <c r="V1288" s="121">
        <v>252</v>
      </c>
      <c r="W1288" s="120">
        <f t="shared" si="634"/>
        <v>1.009789549</v>
      </c>
      <c r="X1288" s="113">
        <f t="shared" si="647"/>
        <v>13.01753869</v>
      </c>
      <c r="Y1288" s="113">
        <f t="shared" si="635"/>
        <v>0</v>
      </c>
      <c r="Z1288" s="125" t="str">
        <f t="shared" si="645"/>
        <v>A+J=</v>
      </c>
      <c r="AA1288" s="118">
        <f t="shared" si="646"/>
        <v>45950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>
        <f t="shared" si="636"/>
        <v>45950</v>
      </c>
      <c r="B1289" s="113">
        <f t="shared" si="629"/>
        <v>1342.75588498</v>
      </c>
      <c r="C1289" s="113">
        <f t="shared" si="642"/>
        <v>1116.6936172799999</v>
      </c>
      <c r="D1289" s="114">
        <f t="shared" si="637"/>
        <v>7245.38</v>
      </c>
      <c r="E1289" s="115">
        <f t="shared" si="651"/>
        <v>7276.54</v>
      </c>
      <c r="F1289" s="116">
        <f t="shared" si="652"/>
        <v>45891</v>
      </c>
      <c r="G1289" s="117">
        <f t="shared" si="630"/>
        <v>4.3006716003852752E-3</v>
      </c>
      <c r="H1289" s="118">
        <f t="shared" si="643"/>
        <v>45982</v>
      </c>
      <c r="I1289" s="118">
        <f t="shared" si="631"/>
        <v>45950</v>
      </c>
      <c r="J1289" s="119">
        <f t="shared" si="638"/>
        <v>20</v>
      </c>
      <c r="K1289" s="119">
        <f t="shared" si="653"/>
        <v>20</v>
      </c>
      <c r="L1289" s="8">
        <f t="shared" si="639"/>
        <v>1.0043006699999999</v>
      </c>
      <c r="M1289" s="120">
        <f t="shared" si="654"/>
        <v>1.0043006699999999</v>
      </c>
      <c r="N1289" s="120">
        <f t="shared" si="648"/>
        <v>1.1856824936998933</v>
      </c>
      <c r="O1289" s="113">
        <f t="shared" si="650"/>
        <v>1.1907817199999999</v>
      </c>
      <c r="P1289" s="113">
        <f t="shared" si="632"/>
        <v>1329.73834629</v>
      </c>
      <c r="Q1289" s="11">
        <f t="shared" si="644"/>
        <v>42</v>
      </c>
      <c r="R1289" s="30">
        <f t="shared" si="640"/>
        <v>0</v>
      </c>
      <c r="S1289" s="8">
        <f t="shared" si="633"/>
        <v>0</v>
      </c>
      <c r="T1289" s="122">
        <f t="shared" si="641"/>
        <v>0.13059999999999999</v>
      </c>
      <c r="U1289" s="121">
        <f t="shared" si="649"/>
        <v>20</v>
      </c>
      <c r="V1289" s="121">
        <v>252</v>
      </c>
      <c r="W1289" s="120">
        <f t="shared" si="634"/>
        <v>1.009789549</v>
      </c>
      <c r="X1289" s="113">
        <f t="shared" si="647"/>
        <v>13.01753869</v>
      </c>
      <c r="Y1289" s="113">
        <f t="shared" si="635"/>
        <v>13.01753869</v>
      </c>
      <c r="Z1289" s="125" t="str">
        <f t="shared" si="645"/>
        <v>A+J=</v>
      </c>
      <c r="AA1289" s="118">
        <f t="shared" si="646"/>
        <v>45950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>
        <f t="shared" si="636"/>
        <v>45951</v>
      </c>
      <c r="B1290" s="113">
        <f t="shared" ref="B1290:B1353" si="655">(P1290+X1290)</f>
        <v>1330.6344663</v>
      </c>
      <c r="C1290" s="113">
        <f t="shared" si="642"/>
        <v>1116.6936172799999</v>
      </c>
      <c r="D1290" s="114">
        <f t="shared" si="637"/>
        <v>7245.38</v>
      </c>
      <c r="E1290" s="115">
        <f t="shared" si="651"/>
        <v>7276.54</v>
      </c>
      <c r="F1290" s="116">
        <f t="shared" si="652"/>
        <v>45920</v>
      </c>
      <c r="G1290" s="117">
        <f t="shared" ref="G1290:G1353" si="656">(E1290/D1290)-1</f>
        <v>4.3006716003852752E-3</v>
      </c>
      <c r="H1290" s="118">
        <f t="shared" si="643"/>
        <v>45982</v>
      </c>
      <c r="I1290" s="118">
        <f t="shared" ref="I1290:I1353" si="657">IF(A1290&gt;I1289,H1290,I1289)</f>
        <v>45982</v>
      </c>
      <c r="J1290" s="119">
        <f t="shared" si="638"/>
        <v>23</v>
      </c>
      <c r="K1290" s="119">
        <f t="shared" si="653"/>
        <v>1</v>
      </c>
      <c r="L1290" s="8">
        <f t="shared" si="639"/>
        <v>1.0001865999999999</v>
      </c>
      <c r="M1290" s="120">
        <f t="shared" si="654"/>
        <v>1.0043006699999999</v>
      </c>
      <c r="N1290" s="120">
        <f t="shared" si="648"/>
        <v>1.1907817228300734</v>
      </c>
      <c r="O1290" s="113">
        <f t="shared" si="650"/>
        <v>1.19100392</v>
      </c>
      <c r="P1290" s="113">
        <f t="shared" ref="P1290:P1353" si="658">TRUNC(C1290*O1290,8)</f>
        <v>1329.9864756100001</v>
      </c>
      <c r="Q1290" s="11">
        <f t="shared" si="644"/>
        <v>0</v>
      </c>
      <c r="R1290" s="30">
        <f t="shared" si="640"/>
        <v>0</v>
      </c>
      <c r="S1290" s="8">
        <f t="shared" ref="S1290:S1353" si="659">IF(R1290&gt;0,TRUNC(R1290*P1290,8),0)</f>
        <v>0</v>
      </c>
      <c r="T1290" s="122">
        <f t="shared" si="641"/>
        <v>0.13059999999999999</v>
      </c>
      <c r="U1290" s="121">
        <f t="shared" si="649"/>
        <v>1</v>
      </c>
      <c r="V1290" s="121">
        <v>252</v>
      </c>
      <c r="W1290" s="120">
        <f t="shared" ref="W1290:W1353" si="660">ROUND((1+T1290)^TRUNC((U1290/V1290),9),9)</f>
        <v>1.000487216</v>
      </c>
      <c r="X1290" s="113">
        <f t="shared" si="647"/>
        <v>0.64799068999999998</v>
      </c>
      <c r="Y1290" s="113">
        <f t="shared" ref="Y1290:Y1353" si="661">IF(Q1290&gt;0,S1290+X1290,0)</f>
        <v>0</v>
      </c>
      <c r="Z1290" s="125" t="str">
        <f t="shared" si="645"/>
        <v>A+J=</v>
      </c>
      <c r="AA1290" s="118">
        <f t="shared" si="646"/>
        <v>45982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>
        <f t="shared" ref="A1291:A1354" si="662">(A1290+1)</f>
        <v>45952</v>
      </c>
      <c r="B1291" s="113">
        <f t="shared" si="655"/>
        <v>1331.5311769</v>
      </c>
      <c r="C1291" s="113">
        <f t="shared" si="642"/>
        <v>1116.6936172799999</v>
      </c>
      <c r="D1291" s="114">
        <f t="shared" ref="D1291:D1354" si="663">IF(E1291=E1290,D1290,E1290)</f>
        <v>7245.38</v>
      </c>
      <c r="E1291" s="115">
        <f t="shared" si="651"/>
        <v>7276.54</v>
      </c>
      <c r="F1291" s="116">
        <f t="shared" si="652"/>
        <v>45920</v>
      </c>
      <c r="G1291" s="117">
        <f t="shared" si="656"/>
        <v>4.3006716003852752E-3</v>
      </c>
      <c r="H1291" s="118">
        <f t="shared" si="643"/>
        <v>45982</v>
      </c>
      <c r="I1291" s="118">
        <f t="shared" si="657"/>
        <v>45982</v>
      </c>
      <c r="J1291" s="119">
        <f t="shared" ref="J1291:J1354" si="664">IF(I1291=I1290,J1290,NETWORKDAYS(I1290,I1291,$AD$176:$AD$502)-1)</f>
        <v>23</v>
      </c>
      <c r="K1291" s="119">
        <f t="shared" si="653"/>
        <v>2</v>
      </c>
      <c r="L1291" s="8">
        <f t="shared" ref="L1291:L1354" si="665">IF(E1291&lt;D1291,1,TRUNC((E1291/D1291)^TRUNC((K1291/J1291),9),8))</f>
        <v>1.0003732299999999</v>
      </c>
      <c r="M1291" s="120">
        <f t="shared" si="654"/>
        <v>1.0043006699999999</v>
      </c>
      <c r="N1291" s="120">
        <f t="shared" si="648"/>
        <v>1.1907817228300734</v>
      </c>
      <c r="O1291" s="113">
        <f t="shared" si="650"/>
        <v>1.1912261500000001</v>
      </c>
      <c r="P1291" s="113">
        <f t="shared" si="658"/>
        <v>1330.23463844</v>
      </c>
      <c r="Q1291" s="11">
        <f t="shared" si="644"/>
        <v>0</v>
      </c>
      <c r="R1291" s="30">
        <f t="shared" ref="R1291:R1354" si="666">IF(Q1291&gt;0,VLOOKUP($A1291,$AD$10:$AI$170,6),0)</f>
        <v>0</v>
      </c>
      <c r="S1291" s="8">
        <f t="shared" si="659"/>
        <v>0</v>
      </c>
      <c r="T1291" s="122">
        <f t="shared" ref="T1291:T1354" si="667">(T1290)</f>
        <v>0.13059999999999999</v>
      </c>
      <c r="U1291" s="121">
        <f t="shared" si="649"/>
        <v>2</v>
      </c>
      <c r="V1291" s="121">
        <v>252</v>
      </c>
      <c r="W1291" s="120">
        <f t="shared" si="660"/>
        <v>1.0009746690000001</v>
      </c>
      <c r="X1291" s="113">
        <f t="shared" si="647"/>
        <v>1.2965384600000001</v>
      </c>
      <c r="Y1291" s="113">
        <f t="shared" si="661"/>
        <v>0</v>
      </c>
      <c r="Z1291" s="125" t="str">
        <f t="shared" si="645"/>
        <v>A+J=</v>
      </c>
      <c r="AA1291" s="118">
        <f t="shared" si="646"/>
        <v>45982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>
        <f t="shared" si="662"/>
        <v>45953</v>
      </c>
      <c r="B1292" s="113">
        <f t="shared" si="655"/>
        <v>1332.4285230399998</v>
      </c>
      <c r="C1292" s="113">
        <f t="shared" ref="C1292:C1355" si="668">TRUNC(IF(Q1291&gt;0,VLOOKUP(A1291,$AD$12:$AE$170,2),C1291),8)</f>
        <v>1116.6936172799999</v>
      </c>
      <c r="D1292" s="114">
        <f t="shared" si="663"/>
        <v>7245.38</v>
      </c>
      <c r="E1292" s="115">
        <f t="shared" si="651"/>
        <v>7276.54</v>
      </c>
      <c r="F1292" s="116">
        <f t="shared" si="652"/>
        <v>45920</v>
      </c>
      <c r="G1292" s="117">
        <f t="shared" si="656"/>
        <v>4.3006716003852752E-3</v>
      </c>
      <c r="H1292" s="118">
        <f t="shared" ref="H1292:H1355" si="669">IF(DAY(A1292)=H$9,VLOOKUP(A1292,AH$118:AN$450,4),H1291)</f>
        <v>45982</v>
      </c>
      <c r="I1292" s="118">
        <f t="shared" si="657"/>
        <v>45982</v>
      </c>
      <c r="J1292" s="119">
        <f t="shared" si="664"/>
        <v>23</v>
      </c>
      <c r="K1292" s="119">
        <f t="shared" si="653"/>
        <v>3</v>
      </c>
      <c r="L1292" s="8">
        <f t="shared" si="665"/>
        <v>1.00055991</v>
      </c>
      <c r="M1292" s="120">
        <f t="shared" si="654"/>
        <v>1.0043006699999999</v>
      </c>
      <c r="N1292" s="120">
        <f t="shared" si="648"/>
        <v>1.1907817228300734</v>
      </c>
      <c r="O1292" s="113">
        <f t="shared" si="650"/>
        <v>1.19144845</v>
      </c>
      <c r="P1292" s="113">
        <f t="shared" si="658"/>
        <v>1330.4828794299999</v>
      </c>
      <c r="Q1292" s="11">
        <f t="shared" ref="Q1292:Q1355" si="670">IF(VLOOKUP(A1292,AD$10:AK$170,8)=VLOOKUP(A1291,AD$10:AK$170,8),0,VLOOKUP(A1292,AD$10:AK$170,8))</f>
        <v>0</v>
      </c>
      <c r="R1292" s="30">
        <f t="shared" si="666"/>
        <v>0</v>
      </c>
      <c r="S1292" s="8">
        <f t="shared" si="659"/>
        <v>0</v>
      </c>
      <c r="T1292" s="122">
        <f t="shared" si="667"/>
        <v>0.13059999999999999</v>
      </c>
      <c r="U1292" s="121">
        <f t="shared" si="649"/>
        <v>3</v>
      </c>
      <c r="V1292" s="121">
        <v>252</v>
      </c>
      <c r="W1292" s="120">
        <f t="shared" si="660"/>
        <v>1.001462359</v>
      </c>
      <c r="X1292" s="113">
        <f t="shared" si="647"/>
        <v>1.9456436100000001</v>
      </c>
      <c r="Y1292" s="113">
        <f t="shared" si="661"/>
        <v>0</v>
      </c>
      <c r="Z1292" s="125" t="str">
        <f t="shared" ref="Z1292:Z1355" si="671">IF($Q1291&gt;0,VLOOKUP($A1291,$AD$10:$AM$170,9),Z1291)</f>
        <v>A+J=</v>
      </c>
      <c r="AA1292" s="118">
        <f t="shared" ref="AA1292:AA1355" si="672">IF($Q1291&gt;0,VLOOKUP($A1291,$AD$10:$AM$170,10),AA1291)</f>
        <v>45982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>
        <f t="shared" si="662"/>
        <v>45954</v>
      </c>
      <c r="B1293" s="113">
        <f t="shared" si="655"/>
        <v>1333.3264517199998</v>
      </c>
      <c r="C1293" s="113">
        <f t="shared" si="668"/>
        <v>1116.6936172799999</v>
      </c>
      <c r="D1293" s="114">
        <f t="shared" si="663"/>
        <v>7245.38</v>
      </c>
      <c r="E1293" s="115">
        <f t="shared" si="651"/>
        <v>7276.54</v>
      </c>
      <c r="F1293" s="116">
        <f t="shared" si="652"/>
        <v>45920</v>
      </c>
      <c r="G1293" s="117">
        <f t="shared" si="656"/>
        <v>4.3006716003852752E-3</v>
      </c>
      <c r="H1293" s="118">
        <f t="shared" si="669"/>
        <v>45982</v>
      </c>
      <c r="I1293" s="118">
        <f t="shared" si="657"/>
        <v>45982</v>
      </c>
      <c r="J1293" s="119">
        <f t="shared" si="664"/>
        <v>23</v>
      </c>
      <c r="K1293" s="119">
        <f t="shared" si="653"/>
        <v>4</v>
      </c>
      <c r="L1293" s="8">
        <f t="shared" si="665"/>
        <v>1.00074661</v>
      </c>
      <c r="M1293" s="120">
        <f t="shared" si="654"/>
        <v>1.0043006699999999</v>
      </c>
      <c r="N1293" s="120">
        <f t="shared" si="648"/>
        <v>1.1907817228300734</v>
      </c>
      <c r="O1293" s="113">
        <f t="shared" si="650"/>
        <v>1.19167077</v>
      </c>
      <c r="P1293" s="113">
        <f t="shared" si="658"/>
        <v>1330.7311427499999</v>
      </c>
      <c r="Q1293" s="11">
        <f t="shared" si="670"/>
        <v>0</v>
      </c>
      <c r="R1293" s="30">
        <f t="shared" si="666"/>
        <v>0</v>
      </c>
      <c r="S1293" s="8">
        <f t="shared" si="659"/>
        <v>0</v>
      </c>
      <c r="T1293" s="122">
        <f t="shared" si="667"/>
        <v>0.13059999999999999</v>
      </c>
      <c r="U1293" s="121">
        <f t="shared" si="649"/>
        <v>4</v>
      </c>
      <c r="V1293" s="121">
        <v>252</v>
      </c>
      <c r="W1293" s="120">
        <f t="shared" si="660"/>
        <v>1.001950288</v>
      </c>
      <c r="X1293" s="113">
        <f t="shared" si="647"/>
        <v>2.59530897</v>
      </c>
      <c r="Y1293" s="113">
        <f t="shared" si="661"/>
        <v>0</v>
      </c>
      <c r="Z1293" s="125" t="str">
        <f t="shared" si="671"/>
        <v>A+J=</v>
      </c>
      <c r="AA1293" s="118">
        <f t="shared" si="672"/>
        <v>45982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>
        <f t="shared" si="662"/>
        <v>45955</v>
      </c>
      <c r="B1294" s="113">
        <f t="shared" si="655"/>
        <v>1334.2249829100001</v>
      </c>
      <c r="C1294" s="113">
        <f t="shared" si="668"/>
        <v>1116.6936172799999</v>
      </c>
      <c r="D1294" s="114">
        <f t="shared" si="663"/>
        <v>7245.38</v>
      </c>
      <c r="E1294" s="115">
        <f t="shared" si="651"/>
        <v>7276.54</v>
      </c>
      <c r="F1294" s="116">
        <f t="shared" si="652"/>
        <v>45920</v>
      </c>
      <c r="G1294" s="117">
        <f t="shared" si="656"/>
        <v>4.3006716003852752E-3</v>
      </c>
      <c r="H1294" s="118">
        <f t="shared" si="669"/>
        <v>45982</v>
      </c>
      <c r="I1294" s="118">
        <f t="shared" si="657"/>
        <v>45982</v>
      </c>
      <c r="J1294" s="119">
        <f t="shared" si="664"/>
        <v>23</v>
      </c>
      <c r="K1294" s="119">
        <f t="shared" si="653"/>
        <v>5</v>
      </c>
      <c r="L1294" s="8">
        <f t="shared" si="665"/>
        <v>1.0009333499999999</v>
      </c>
      <c r="M1294" s="120">
        <f t="shared" si="654"/>
        <v>1.0043006699999999</v>
      </c>
      <c r="N1294" s="120">
        <f t="shared" si="648"/>
        <v>1.1907817228300734</v>
      </c>
      <c r="O1294" s="113">
        <f t="shared" si="650"/>
        <v>1.19189313</v>
      </c>
      <c r="P1294" s="113">
        <f t="shared" si="658"/>
        <v>1330.9794507500001</v>
      </c>
      <c r="Q1294" s="11">
        <f t="shared" si="670"/>
        <v>0</v>
      </c>
      <c r="R1294" s="30">
        <f t="shared" si="666"/>
        <v>0</v>
      </c>
      <c r="S1294" s="8">
        <f t="shared" si="659"/>
        <v>0</v>
      </c>
      <c r="T1294" s="122">
        <f t="shared" si="667"/>
        <v>0.13059999999999999</v>
      </c>
      <c r="U1294" s="121">
        <f t="shared" si="649"/>
        <v>5</v>
      </c>
      <c r="V1294" s="121">
        <v>252</v>
      </c>
      <c r="W1294" s="120">
        <f t="shared" si="660"/>
        <v>1.002438454</v>
      </c>
      <c r="X1294" s="113">
        <f t="shared" si="647"/>
        <v>3.2455321600000002</v>
      </c>
      <c r="Y1294" s="113">
        <f t="shared" si="661"/>
        <v>0</v>
      </c>
      <c r="Z1294" s="125" t="str">
        <f t="shared" si="671"/>
        <v>A+J=</v>
      </c>
      <c r="AA1294" s="118">
        <f t="shared" si="672"/>
        <v>45982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>
        <f t="shared" si="662"/>
        <v>45956</v>
      </c>
      <c r="B1295" s="113">
        <f t="shared" si="655"/>
        <v>1334.2249829100001</v>
      </c>
      <c r="C1295" s="113">
        <f t="shared" si="668"/>
        <v>1116.6936172799999</v>
      </c>
      <c r="D1295" s="114">
        <f t="shared" si="663"/>
        <v>7245.38</v>
      </c>
      <c r="E1295" s="115">
        <f t="shared" si="651"/>
        <v>7276.54</v>
      </c>
      <c r="F1295" s="116">
        <f t="shared" si="652"/>
        <v>45920</v>
      </c>
      <c r="G1295" s="117">
        <f t="shared" si="656"/>
        <v>4.3006716003852752E-3</v>
      </c>
      <c r="H1295" s="118">
        <f t="shared" si="669"/>
        <v>45982</v>
      </c>
      <c r="I1295" s="118">
        <f t="shared" si="657"/>
        <v>45982</v>
      </c>
      <c r="J1295" s="119">
        <f t="shared" si="664"/>
        <v>23</v>
      </c>
      <c r="K1295" s="119">
        <f t="shared" si="653"/>
        <v>5</v>
      </c>
      <c r="L1295" s="8">
        <f t="shared" si="665"/>
        <v>1.0009333499999999</v>
      </c>
      <c r="M1295" s="120">
        <f t="shared" si="654"/>
        <v>1.0043006699999999</v>
      </c>
      <c r="N1295" s="120">
        <f t="shared" si="648"/>
        <v>1.1907817228300734</v>
      </c>
      <c r="O1295" s="113">
        <f t="shared" si="650"/>
        <v>1.19189313</v>
      </c>
      <c r="P1295" s="113">
        <f t="shared" si="658"/>
        <v>1330.9794507500001</v>
      </c>
      <c r="Q1295" s="11">
        <f t="shared" si="670"/>
        <v>0</v>
      </c>
      <c r="R1295" s="30">
        <f t="shared" si="666"/>
        <v>0</v>
      </c>
      <c r="S1295" s="8">
        <f t="shared" si="659"/>
        <v>0</v>
      </c>
      <c r="T1295" s="122">
        <f t="shared" si="667"/>
        <v>0.13059999999999999</v>
      </c>
      <c r="U1295" s="121">
        <f t="shared" si="649"/>
        <v>5</v>
      </c>
      <c r="V1295" s="121">
        <v>252</v>
      </c>
      <c r="W1295" s="120">
        <f t="shared" si="660"/>
        <v>1.002438454</v>
      </c>
      <c r="X1295" s="113">
        <f t="shared" si="647"/>
        <v>3.2455321600000002</v>
      </c>
      <c r="Y1295" s="113">
        <f t="shared" si="661"/>
        <v>0</v>
      </c>
      <c r="Z1295" s="125" t="str">
        <f t="shared" si="671"/>
        <v>A+J=</v>
      </c>
      <c r="AA1295" s="118">
        <f t="shared" si="672"/>
        <v>45982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>
        <f t="shared" si="662"/>
        <v>45957</v>
      </c>
      <c r="B1296" s="113">
        <f t="shared" si="655"/>
        <v>1334.2249829100001</v>
      </c>
      <c r="C1296" s="113">
        <f t="shared" si="668"/>
        <v>1116.6936172799999</v>
      </c>
      <c r="D1296" s="114">
        <f t="shared" si="663"/>
        <v>7245.38</v>
      </c>
      <c r="E1296" s="115">
        <f t="shared" si="651"/>
        <v>7276.54</v>
      </c>
      <c r="F1296" s="116">
        <f t="shared" si="652"/>
        <v>45920</v>
      </c>
      <c r="G1296" s="117">
        <f t="shared" si="656"/>
        <v>4.3006716003852752E-3</v>
      </c>
      <c r="H1296" s="118">
        <f t="shared" si="669"/>
        <v>45982</v>
      </c>
      <c r="I1296" s="118">
        <f t="shared" si="657"/>
        <v>45982</v>
      </c>
      <c r="J1296" s="119">
        <f t="shared" si="664"/>
        <v>23</v>
      </c>
      <c r="K1296" s="119">
        <f t="shared" si="653"/>
        <v>5</v>
      </c>
      <c r="L1296" s="8">
        <f t="shared" si="665"/>
        <v>1.0009333499999999</v>
      </c>
      <c r="M1296" s="120">
        <f t="shared" si="654"/>
        <v>1.0043006699999999</v>
      </c>
      <c r="N1296" s="120">
        <f t="shared" si="648"/>
        <v>1.1907817228300734</v>
      </c>
      <c r="O1296" s="113">
        <f t="shared" si="650"/>
        <v>1.19189313</v>
      </c>
      <c r="P1296" s="113">
        <f t="shared" si="658"/>
        <v>1330.9794507500001</v>
      </c>
      <c r="Q1296" s="11">
        <f t="shared" si="670"/>
        <v>0</v>
      </c>
      <c r="R1296" s="30">
        <f t="shared" si="666"/>
        <v>0</v>
      </c>
      <c r="S1296" s="8">
        <f t="shared" si="659"/>
        <v>0</v>
      </c>
      <c r="T1296" s="122">
        <f t="shared" si="667"/>
        <v>0.13059999999999999</v>
      </c>
      <c r="U1296" s="121">
        <f t="shared" si="649"/>
        <v>5</v>
      </c>
      <c r="V1296" s="121">
        <v>252</v>
      </c>
      <c r="W1296" s="120">
        <f t="shared" si="660"/>
        <v>1.002438454</v>
      </c>
      <c r="X1296" s="113">
        <f t="shared" si="647"/>
        <v>3.2455321600000002</v>
      </c>
      <c r="Y1296" s="113">
        <f t="shared" si="661"/>
        <v>0</v>
      </c>
      <c r="Z1296" s="125" t="str">
        <f t="shared" si="671"/>
        <v>A+J=</v>
      </c>
      <c r="AA1296" s="118">
        <f t="shared" si="672"/>
        <v>45982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>
        <f t="shared" si="662"/>
        <v>45958</v>
      </c>
      <c r="B1297" s="113">
        <f t="shared" si="655"/>
        <v>1335.12413922</v>
      </c>
      <c r="C1297" s="113">
        <f t="shared" si="668"/>
        <v>1116.6936172799999</v>
      </c>
      <c r="D1297" s="114">
        <f t="shared" si="663"/>
        <v>7245.38</v>
      </c>
      <c r="E1297" s="115">
        <f t="shared" si="651"/>
        <v>7276.54</v>
      </c>
      <c r="F1297" s="116">
        <f t="shared" si="652"/>
        <v>45920</v>
      </c>
      <c r="G1297" s="117">
        <f t="shared" si="656"/>
        <v>4.3006716003852752E-3</v>
      </c>
      <c r="H1297" s="118">
        <f t="shared" si="669"/>
        <v>45982</v>
      </c>
      <c r="I1297" s="118">
        <f t="shared" si="657"/>
        <v>45982</v>
      </c>
      <c r="J1297" s="119">
        <f t="shared" si="664"/>
        <v>23</v>
      </c>
      <c r="K1297" s="119">
        <f t="shared" si="653"/>
        <v>6</v>
      </c>
      <c r="L1297" s="8">
        <f t="shared" si="665"/>
        <v>1.0011201300000001</v>
      </c>
      <c r="M1297" s="120">
        <f t="shared" si="654"/>
        <v>1.0043006699999999</v>
      </c>
      <c r="N1297" s="120">
        <f t="shared" si="648"/>
        <v>1.1907817228300734</v>
      </c>
      <c r="O1297" s="113">
        <f t="shared" si="650"/>
        <v>1.19211555</v>
      </c>
      <c r="P1297" s="113">
        <f t="shared" si="658"/>
        <v>1331.2278257400001</v>
      </c>
      <c r="Q1297" s="11">
        <f t="shared" si="670"/>
        <v>0</v>
      </c>
      <c r="R1297" s="30">
        <f t="shared" si="666"/>
        <v>0</v>
      </c>
      <c r="S1297" s="8">
        <f t="shared" si="659"/>
        <v>0</v>
      </c>
      <c r="T1297" s="122">
        <f t="shared" si="667"/>
        <v>0.13059999999999999</v>
      </c>
      <c r="U1297" s="121">
        <f t="shared" si="649"/>
        <v>6</v>
      </c>
      <c r="V1297" s="121">
        <v>252</v>
      </c>
      <c r="W1297" s="120">
        <f t="shared" si="660"/>
        <v>1.0029268570000001</v>
      </c>
      <c r="X1297" s="113">
        <f t="shared" si="647"/>
        <v>3.8963134799999999</v>
      </c>
      <c r="Y1297" s="113">
        <f t="shared" si="661"/>
        <v>0</v>
      </c>
      <c r="Z1297" s="125" t="str">
        <f t="shared" si="671"/>
        <v>A+J=</v>
      </c>
      <c r="AA1297" s="118">
        <f t="shared" si="672"/>
        <v>45982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>
        <f t="shared" si="662"/>
        <v>45959</v>
      </c>
      <c r="B1298" s="113">
        <f t="shared" si="655"/>
        <v>1336.0238899799999</v>
      </c>
      <c r="C1298" s="113">
        <f t="shared" si="668"/>
        <v>1116.6936172799999</v>
      </c>
      <c r="D1298" s="114">
        <f t="shared" si="663"/>
        <v>7245.38</v>
      </c>
      <c r="E1298" s="115">
        <f t="shared" si="651"/>
        <v>7276.54</v>
      </c>
      <c r="F1298" s="116">
        <f t="shared" si="652"/>
        <v>45920</v>
      </c>
      <c r="G1298" s="117">
        <f t="shared" si="656"/>
        <v>4.3006716003852752E-3</v>
      </c>
      <c r="H1298" s="118">
        <f t="shared" si="669"/>
        <v>45982</v>
      </c>
      <c r="I1298" s="118">
        <f t="shared" si="657"/>
        <v>45982</v>
      </c>
      <c r="J1298" s="119">
        <f t="shared" si="664"/>
        <v>23</v>
      </c>
      <c r="K1298" s="119">
        <f t="shared" si="653"/>
        <v>7</v>
      </c>
      <c r="L1298" s="8">
        <f t="shared" si="665"/>
        <v>1.0013069400000001</v>
      </c>
      <c r="M1298" s="120">
        <f t="shared" si="654"/>
        <v>1.0043006699999999</v>
      </c>
      <c r="N1298" s="120">
        <f t="shared" si="648"/>
        <v>1.1907817228300734</v>
      </c>
      <c r="O1298" s="113">
        <f t="shared" si="650"/>
        <v>1.1923379999999999</v>
      </c>
      <c r="P1298" s="113">
        <f t="shared" si="658"/>
        <v>1331.4762342399999</v>
      </c>
      <c r="Q1298" s="11">
        <f t="shared" si="670"/>
        <v>0</v>
      </c>
      <c r="R1298" s="30">
        <f t="shared" si="666"/>
        <v>0</v>
      </c>
      <c r="S1298" s="8">
        <f t="shared" si="659"/>
        <v>0</v>
      </c>
      <c r="T1298" s="122">
        <f t="shared" si="667"/>
        <v>0.13059999999999999</v>
      </c>
      <c r="U1298" s="121">
        <f t="shared" si="649"/>
        <v>7</v>
      </c>
      <c r="V1298" s="121">
        <v>252</v>
      </c>
      <c r="W1298" s="120">
        <f t="shared" si="660"/>
        <v>1.0034154989999999</v>
      </c>
      <c r="X1298" s="113">
        <f t="shared" si="647"/>
        <v>4.5476557399999997</v>
      </c>
      <c r="Y1298" s="113">
        <f t="shared" si="661"/>
        <v>0</v>
      </c>
      <c r="Z1298" s="125" t="str">
        <f t="shared" si="671"/>
        <v>A+J=</v>
      </c>
      <c r="AA1298" s="118">
        <f t="shared" si="672"/>
        <v>45982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>
        <f t="shared" si="662"/>
        <v>45960</v>
      </c>
      <c r="B1299" s="113">
        <f t="shared" si="655"/>
        <v>1336.9242565100001</v>
      </c>
      <c r="C1299" s="113">
        <f t="shared" si="668"/>
        <v>1116.6936172799999</v>
      </c>
      <c r="D1299" s="114">
        <f t="shared" si="663"/>
        <v>7245.38</v>
      </c>
      <c r="E1299" s="115">
        <f t="shared" si="651"/>
        <v>7276.54</v>
      </c>
      <c r="F1299" s="116">
        <f t="shared" si="652"/>
        <v>45920</v>
      </c>
      <c r="G1299" s="117">
        <f t="shared" si="656"/>
        <v>4.3006716003852752E-3</v>
      </c>
      <c r="H1299" s="118">
        <f t="shared" si="669"/>
        <v>45982</v>
      </c>
      <c r="I1299" s="118">
        <f t="shared" si="657"/>
        <v>45982</v>
      </c>
      <c r="J1299" s="119">
        <f t="shared" si="664"/>
        <v>23</v>
      </c>
      <c r="K1299" s="119">
        <f t="shared" si="653"/>
        <v>8</v>
      </c>
      <c r="L1299" s="8">
        <f t="shared" si="665"/>
        <v>1.0014937900000001</v>
      </c>
      <c r="M1299" s="120">
        <f t="shared" si="654"/>
        <v>1.0043006699999999</v>
      </c>
      <c r="N1299" s="120">
        <f t="shared" si="648"/>
        <v>1.1907817228300734</v>
      </c>
      <c r="O1299" s="113">
        <f t="shared" si="650"/>
        <v>1.1925604999999999</v>
      </c>
      <c r="P1299" s="113">
        <f t="shared" si="658"/>
        <v>1331.7246985700001</v>
      </c>
      <c r="Q1299" s="11">
        <f t="shared" si="670"/>
        <v>0</v>
      </c>
      <c r="R1299" s="30">
        <f t="shared" si="666"/>
        <v>0</v>
      </c>
      <c r="S1299" s="8">
        <f t="shared" si="659"/>
        <v>0</v>
      </c>
      <c r="T1299" s="122">
        <f t="shared" si="667"/>
        <v>0.13059999999999999</v>
      </c>
      <c r="U1299" s="121">
        <f t="shared" si="649"/>
        <v>8</v>
      </c>
      <c r="V1299" s="121">
        <v>252</v>
      </c>
      <c r="W1299" s="120">
        <f t="shared" si="660"/>
        <v>1.003904379</v>
      </c>
      <c r="X1299" s="113">
        <f t="shared" si="647"/>
        <v>5.19955794</v>
      </c>
      <c r="Y1299" s="113">
        <f t="shared" si="661"/>
        <v>0</v>
      </c>
      <c r="Z1299" s="125" t="str">
        <f t="shared" si="671"/>
        <v>A+J=</v>
      </c>
      <c r="AA1299" s="118">
        <f t="shared" si="672"/>
        <v>45982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>
        <f t="shared" si="662"/>
        <v>45961</v>
      </c>
      <c r="B1300" s="113">
        <f t="shared" si="655"/>
        <v>1337.82521664</v>
      </c>
      <c r="C1300" s="113">
        <f t="shared" si="668"/>
        <v>1116.6936172799999</v>
      </c>
      <c r="D1300" s="114">
        <f t="shared" si="663"/>
        <v>7245.38</v>
      </c>
      <c r="E1300" s="115">
        <f t="shared" si="651"/>
        <v>7276.54</v>
      </c>
      <c r="F1300" s="116">
        <f t="shared" si="652"/>
        <v>45920</v>
      </c>
      <c r="G1300" s="117">
        <f t="shared" si="656"/>
        <v>4.3006716003852752E-3</v>
      </c>
      <c r="H1300" s="118">
        <f t="shared" si="669"/>
        <v>45982</v>
      </c>
      <c r="I1300" s="118">
        <f t="shared" si="657"/>
        <v>45982</v>
      </c>
      <c r="J1300" s="119">
        <f t="shared" si="664"/>
        <v>23</v>
      </c>
      <c r="K1300" s="119">
        <f t="shared" si="653"/>
        <v>9</v>
      </c>
      <c r="L1300" s="8">
        <f t="shared" si="665"/>
        <v>1.0016806700000001</v>
      </c>
      <c r="M1300" s="120">
        <f t="shared" si="654"/>
        <v>1.0043006699999999</v>
      </c>
      <c r="N1300" s="120">
        <f t="shared" si="648"/>
        <v>1.1907817228300734</v>
      </c>
      <c r="O1300" s="113">
        <f t="shared" si="650"/>
        <v>1.19278303</v>
      </c>
      <c r="P1300" s="113">
        <f t="shared" si="658"/>
        <v>1331.9731964</v>
      </c>
      <c r="Q1300" s="11">
        <f t="shared" si="670"/>
        <v>0</v>
      </c>
      <c r="R1300" s="30">
        <f t="shared" si="666"/>
        <v>0</v>
      </c>
      <c r="S1300" s="8">
        <f t="shared" si="659"/>
        <v>0</v>
      </c>
      <c r="T1300" s="122">
        <f t="shared" si="667"/>
        <v>0.13059999999999999</v>
      </c>
      <c r="U1300" s="121">
        <f t="shared" si="649"/>
        <v>9</v>
      </c>
      <c r="V1300" s="121">
        <v>252</v>
      </c>
      <c r="W1300" s="120">
        <f t="shared" si="660"/>
        <v>1.0043934969999999</v>
      </c>
      <c r="X1300" s="113">
        <f t="shared" si="647"/>
        <v>5.8520202399999999</v>
      </c>
      <c r="Y1300" s="113">
        <f t="shared" si="661"/>
        <v>0</v>
      </c>
      <c r="Z1300" s="125" t="str">
        <f t="shared" si="671"/>
        <v>A+J=</v>
      </c>
      <c r="AA1300" s="118">
        <f t="shared" si="672"/>
        <v>45982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>
        <f t="shared" si="662"/>
        <v>45962</v>
      </c>
      <c r="B1301" s="113">
        <f t="shared" si="655"/>
        <v>1338.7267818</v>
      </c>
      <c r="C1301" s="113">
        <f t="shared" si="668"/>
        <v>1116.6936172799999</v>
      </c>
      <c r="D1301" s="114">
        <f t="shared" si="663"/>
        <v>7245.38</v>
      </c>
      <c r="E1301" s="115">
        <f t="shared" si="651"/>
        <v>7276.54</v>
      </c>
      <c r="F1301" s="116">
        <f t="shared" si="652"/>
        <v>45920</v>
      </c>
      <c r="G1301" s="117">
        <f t="shared" si="656"/>
        <v>4.3006716003852752E-3</v>
      </c>
      <c r="H1301" s="118">
        <f t="shared" si="669"/>
        <v>45982</v>
      </c>
      <c r="I1301" s="118">
        <f t="shared" si="657"/>
        <v>45982</v>
      </c>
      <c r="J1301" s="119">
        <f t="shared" si="664"/>
        <v>23</v>
      </c>
      <c r="K1301" s="119">
        <f t="shared" si="653"/>
        <v>10</v>
      </c>
      <c r="L1301" s="8">
        <f t="shared" si="665"/>
        <v>1.0018675800000001</v>
      </c>
      <c r="M1301" s="120">
        <f t="shared" si="654"/>
        <v>1.0043006699999999</v>
      </c>
      <c r="N1301" s="120">
        <f t="shared" si="648"/>
        <v>1.1907817228300734</v>
      </c>
      <c r="O1301" s="113">
        <f t="shared" si="650"/>
        <v>1.1930056</v>
      </c>
      <c r="P1301" s="113">
        <f t="shared" si="658"/>
        <v>1332.2217388900001</v>
      </c>
      <c r="Q1301" s="11">
        <f t="shared" si="670"/>
        <v>0</v>
      </c>
      <c r="R1301" s="30">
        <f t="shared" si="666"/>
        <v>0</v>
      </c>
      <c r="S1301" s="8">
        <f t="shared" si="659"/>
        <v>0</v>
      </c>
      <c r="T1301" s="122">
        <f t="shared" si="667"/>
        <v>0.13059999999999999</v>
      </c>
      <c r="U1301" s="121">
        <f t="shared" si="649"/>
        <v>10</v>
      </c>
      <c r="V1301" s="121">
        <v>252</v>
      </c>
      <c r="W1301" s="120">
        <f t="shared" si="660"/>
        <v>1.004882853</v>
      </c>
      <c r="X1301" s="113">
        <f t="shared" si="647"/>
        <v>6.5050429100000002</v>
      </c>
      <c r="Y1301" s="113">
        <f t="shared" si="661"/>
        <v>0</v>
      </c>
      <c r="Z1301" s="125" t="str">
        <f t="shared" si="671"/>
        <v>A+J=</v>
      </c>
      <c r="AA1301" s="118">
        <f t="shared" si="672"/>
        <v>45982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>
        <f t="shared" si="662"/>
        <v>45963</v>
      </c>
      <c r="B1302" s="113">
        <f t="shared" si="655"/>
        <v>1338.7267818</v>
      </c>
      <c r="C1302" s="113">
        <f t="shared" si="668"/>
        <v>1116.6936172799999</v>
      </c>
      <c r="D1302" s="114">
        <f t="shared" si="663"/>
        <v>7245.38</v>
      </c>
      <c r="E1302" s="115">
        <f t="shared" si="651"/>
        <v>7276.54</v>
      </c>
      <c r="F1302" s="116">
        <f t="shared" si="652"/>
        <v>45920</v>
      </c>
      <c r="G1302" s="117">
        <f t="shared" si="656"/>
        <v>4.3006716003852752E-3</v>
      </c>
      <c r="H1302" s="118">
        <f t="shared" si="669"/>
        <v>45982</v>
      </c>
      <c r="I1302" s="118">
        <f t="shared" si="657"/>
        <v>45982</v>
      </c>
      <c r="J1302" s="119">
        <f t="shared" si="664"/>
        <v>23</v>
      </c>
      <c r="K1302" s="119">
        <f t="shared" si="653"/>
        <v>10</v>
      </c>
      <c r="L1302" s="8">
        <f t="shared" si="665"/>
        <v>1.0018675800000001</v>
      </c>
      <c r="M1302" s="120">
        <f t="shared" si="654"/>
        <v>1.0043006699999999</v>
      </c>
      <c r="N1302" s="120">
        <f t="shared" si="648"/>
        <v>1.1907817228300734</v>
      </c>
      <c r="O1302" s="113">
        <f t="shared" si="650"/>
        <v>1.1930056</v>
      </c>
      <c r="P1302" s="113">
        <f t="shared" si="658"/>
        <v>1332.2217388900001</v>
      </c>
      <c r="Q1302" s="11">
        <f t="shared" si="670"/>
        <v>0</v>
      </c>
      <c r="R1302" s="30">
        <f t="shared" si="666"/>
        <v>0</v>
      </c>
      <c r="S1302" s="8">
        <f t="shared" si="659"/>
        <v>0</v>
      </c>
      <c r="T1302" s="122">
        <f t="shared" si="667"/>
        <v>0.13059999999999999</v>
      </c>
      <c r="U1302" s="121">
        <f t="shared" si="649"/>
        <v>10</v>
      </c>
      <c r="V1302" s="121">
        <v>252</v>
      </c>
      <c r="W1302" s="120">
        <f t="shared" si="660"/>
        <v>1.004882853</v>
      </c>
      <c r="X1302" s="113">
        <f t="shared" si="647"/>
        <v>6.5050429100000002</v>
      </c>
      <c r="Y1302" s="113">
        <f t="shared" si="661"/>
        <v>0</v>
      </c>
      <c r="Z1302" s="125" t="str">
        <f t="shared" si="671"/>
        <v>A+J=</v>
      </c>
      <c r="AA1302" s="118">
        <f t="shared" si="672"/>
        <v>45982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>
        <f t="shared" si="662"/>
        <v>45964</v>
      </c>
      <c r="B1303" s="113">
        <f t="shared" si="655"/>
        <v>1338.7267818</v>
      </c>
      <c r="C1303" s="113">
        <f t="shared" si="668"/>
        <v>1116.6936172799999</v>
      </c>
      <c r="D1303" s="114">
        <f t="shared" si="663"/>
        <v>7245.38</v>
      </c>
      <c r="E1303" s="115">
        <f t="shared" si="651"/>
        <v>7276.54</v>
      </c>
      <c r="F1303" s="116">
        <f t="shared" si="652"/>
        <v>45920</v>
      </c>
      <c r="G1303" s="117">
        <f t="shared" si="656"/>
        <v>4.3006716003852752E-3</v>
      </c>
      <c r="H1303" s="118">
        <f t="shared" si="669"/>
        <v>45982</v>
      </c>
      <c r="I1303" s="118">
        <f t="shared" si="657"/>
        <v>45982</v>
      </c>
      <c r="J1303" s="119">
        <f t="shared" si="664"/>
        <v>23</v>
      </c>
      <c r="K1303" s="119">
        <f t="shared" si="653"/>
        <v>10</v>
      </c>
      <c r="L1303" s="8">
        <f t="shared" si="665"/>
        <v>1.0018675800000001</v>
      </c>
      <c r="M1303" s="120">
        <f t="shared" si="654"/>
        <v>1.0043006699999999</v>
      </c>
      <c r="N1303" s="120">
        <f t="shared" si="648"/>
        <v>1.1907817228300734</v>
      </c>
      <c r="O1303" s="113">
        <f t="shared" si="650"/>
        <v>1.1930056</v>
      </c>
      <c r="P1303" s="113">
        <f t="shared" si="658"/>
        <v>1332.2217388900001</v>
      </c>
      <c r="Q1303" s="11">
        <f t="shared" si="670"/>
        <v>0</v>
      </c>
      <c r="R1303" s="30">
        <f t="shared" si="666"/>
        <v>0</v>
      </c>
      <c r="S1303" s="8">
        <f t="shared" si="659"/>
        <v>0</v>
      </c>
      <c r="T1303" s="122">
        <f t="shared" si="667"/>
        <v>0.13059999999999999</v>
      </c>
      <c r="U1303" s="121">
        <f t="shared" si="649"/>
        <v>10</v>
      </c>
      <c r="V1303" s="121">
        <v>252</v>
      </c>
      <c r="W1303" s="120">
        <f t="shared" si="660"/>
        <v>1.004882853</v>
      </c>
      <c r="X1303" s="113">
        <f t="shared" si="647"/>
        <v>6.5050429100000002</v>
      </c>
      <c r="Y1303" s="113">
        <f t="shared" si="661"/>
        <v>0</v>
      </c>
      <c r="Z1303" s="125" t="str">
        <f t="shared" si="671"/>
        <v>A+J=</v>
      </c>
      <c r="AA1303" s="118">
        <f t="shared" si="672"/>
        <v>45982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>
        <f t="shared" si="662"/>
        <v>45965</v>
      </c>
      <c r="B1304" s="113">
        <f t="shared" si="655"/>
        <v>1339.62897604</v>
      </c>
      <c r="C1304" s="113">
        <f t="shared" si="668"/>
        <v>1116.6936172799999</v>
      </c>
      <c r="D1304" s="114">
        <f t="shared" si="663"/>
        <v>7245.38</v>
      </c>
      <c r="E1304" s="115">
        <f t="shared" si="651"/>
        <v>7276.54</v>
      </c>
      <c r="F1304" s="116">
        <f t="shared" si="652"/>
        <v>45920</v>
      </c>
      <c r="G1304" s="117">
        <f t="shared" si="656"/>
        <v>4.3006716003852752E-3</v>
      </c>
      <c r="H1304" s="118">
        <f t="shared" si="669"/>
        <v>45982</v>
      </c>
      <c r="I1304" s="118">
        <f t="shared" si="657"/>
        <v>45982</v>
      </c>
      <c r="J1304" s="119">
        <f t="shared" si="664"/>
        <v>23</v>
      </c>
      <c r="K1304" s="119">
        <f t="shared" si="653"/>
        <v>11</v>
      </c>
      <c r="L1304" s="8">
        <f t="shared" si="665"/>
        <v>1.00205454</v>
      </c>
      <c r="M1304" s="120">
        <f t="shared" si="654"/>
        <v>1.0043006699999999</v>
      </c>
      <c r="N1304" s="120">
        <f t="shared" si="648"/>
        <v>1.1907817228300734</v>
      </c>
      <c r="O1304" s="113">
        <f t="shared" si="650"/>
        <v>1.1932282299999999</v>
      </c>
      <c r="P1304" s="113">
        <f t="shared" si="658"/>
        <v>1332.47034839</v>
      </c>
      <c r="Q1304" s="11">
        <f t="shared" si="670"/>
        <v>0</v>
      </c>
      <c r="R1304" s="30">
        <f t="shared" si="666"/>
        <v>0</v>
      </c>
      <c r="S1304" s="8">
        <f t="shared" si="659"/>
        <v>0</v>
      </c>
      <c r="T1304" s="122">
        <f t="shared" si="667"/>
        <v>0.13059999999999999</v>
      </c>
      <c r="U1304" s="121">
        <f t="shared" si="649"/>
        <v>11</v>
      </c>
      <c r="V1304" s="121">
        <v>252</v>
      </c>
      <c r="W1304" s="120">
        <f t="shared" si="660"/>
        <v>1.0053724479999999</v>
      </c>
      <c r="X1304" s="113">
        <f t="shared" si="647"/>
        <v>7.1586276499999997</v>
      </c>
      <c r="Y1304" s="113">
        <f t="shared" si="661"/>
        <v>0</v>
      </c>
      <c r="Z1304" s="125" t="str">
        <f t="shared" si="671"/>
        <v>A+J=</v>
      </c>
      <c r="AA1304" s="118">
        <f t="shared" si="672"/>
        <v>45982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>
        <f t="shared" si="662"/>
        <v>45966</v>
      </c>
      <c r="B1305" s="113">
        <f t="shared" si="655"/>
        <v>1340.5317533800001</v>
      </c>
      <c r="C1305" s="113">
        <f t="shared" si="668"/>
        <v>1116.6936172799999</v>
      </c>
      <c r="D1305" s="114">
        <f t="shared" si="663"/>
        <v>7245.38</v>
      </c>
      <c r="E1305" s="115">
        <f t="shared" si="651"/>
        <v>7276.54</v>
      </c>
      <c r="F1305" s="116">
        <f t="shared" si="652"/>
        <v>45920</v>
      </c>
      <c r="G1305" s="117">
        <f t="shared" si="656"/>
        <v>4.3006716003852752E-3</v>
      </c>
      <c r="H1305" s="118">
        <f t="shared" si="669"/>
        <v>45982</v>
      </c>
      <c r="I1305" s="118">
        <f t="shared" si="657"/>
        <v>45982</v>
      </c>
      <c r="J1305" s="119">
        <f t="shared" si="664"/>
        <v>23</v>
      </c>
      <c r="K1305" s="119">
        <f t="shared" si="653"/>
        <v>12</v>
      </c>
      <c r="L1305" s="8">
        <f t="shared" si="665"/>
        <v>1.0022415200000001</v>
      </c>
      <c r="M1305" s="120">
        <f t="shared" si="654"/>
        <v>1.0043006699999999</v>
      </c>
      <c r="N1305" s="120">
        <f t="shared" si="648"/>
        <v>1.1907817228300734</v>
      </c>
      <c r="O1305" s="113">
        <f t="shared" si="650"/>
        <v>1.1934508800000001</v>
      </c>
      <c r="P1305" s="113">
        <f t="shared" si="658"/>
        <v>1332.7189802299999</v>
      </c>
      <c r="Q1305" s="11">
        <f t="shared" si="670"/>
        <v>0</v>
      </c>
      <c r="R1305" s="30">
        <f t="shared" si="666"/>
        <v>0</v>
      </c>
      <c r="S1305" s="8">
        <f t="shared" si="659"/>
        <v>0</v>
      </c>
      <c r="T1305" s="122">
        <f t="shared" si="667"/>
        <v>0.13059999999999999</v>
      </c>
      <c r="U1305" s="121">
        <f t="shared" si="649"/>
        <v>12</v>
      </c>
      <c r="V1305" s="121">
        <v>252</v>
      </c>
      <c r="W1305" s="120">
        <f t="shared" si="660"/>
        <v>1.005862281</v>
      </c>
      <c r="X1305" s="113">
        <f t="shared" si="647"/>
        <v>7.8127731499999999</v>
      </c>
      <c r="Y1305" s="113">
        <f t="shared" si="661"/>
        <v>0</v>
      </c>
      <c r="Z1305" s="125" t="str">
        <f t="shared" si="671"/>
        <v>A+J=</v>
      </c>
      <c r="AA1305" s="118">
        <f t="shared" si="672"/>
        <v>45982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>
        <f t="shared" si="662"/>
        <v>45967</v>
      </c>
      <c r="B1306" s="113">
        <f t="shared" si="655"/>
        <v>1341.43514906</v>
      </c>
      <c r="C1306" s="113">
        <f t="shared" si="668"/>
        <v>1116.6936172799999</v>
      </c>
      <c r="D1306" s="114">
        <f t="shared" si="663"/>
        <v>7245.38</v>
      </c>
      <c r="E1306" s="115">
        <f t="shared" si="651"/>
        <v>7276.54</v>
      </c>
      <c r="F1306" s="116">
        <f t="shared" si="652"/>
        <v>45920</v>
      </c>
      <c r="G1306" s="117">
        <f t="shared" si="656"/>
        <v>4.3006716003852752E-3</v>
      </c>
      <c r="H1306" s="118">
        <f t="shared" si="669"/>
        <v>45982</v>
      </c>
      <c r="I1306" s="118">
        <f t="shared" si="657"/>
        <v>45982</v>
      </c>
      <c r="J1306" s="119">
        <f t="shared" si="664"/>
        <v>23</v>
      </c>
      <c r="K1306" s="119">
        <f t="shared" si="653"/>
        <v>13</v>
      </c>
      <c r="L1306" s="8">
        <f t="shared" si="665"/>
        <v>1.0024285399999999</v>
      </c>
      <c r="M1306" s="120">
        <f t="shared" si="654"/>
        <v>1.0043006699999999</v>
      </c>
      <c r="N1306" s="120">
        <f t="shared" si="648"/>
        <v>1.1907817228300734</v>
      </c>
      <c r="O1306" s="113">
        <f t="shared" si="650"/>
        <v>1.19367358</v>
      </c>
      <c r="P1306" s="113">
        <f t="shared" si="658"/>
        <v>1332.9676678999999</v>
      </c>
      <c r="Q1306" s="11">
        <f t="shared" si="670"/>
        <v>0</v>
      </c>
      <c r="R1306" s="30">
        <f t="shared" si="666"/>
        <v>0</v>
      </c>
      <c r="S1306" s="8">
        <f t="shared" si="659"/>
        <v>0</v>
      </c>
      <c r="T1306" s="122">
        <f t="shared" si="667"/>
        <v>0.13059999999999999</v>
      </c>
      <c r="U1306" s="121">
        <f t="shared" si="649"/>
        <v>13</v>
      </c>
      <c r="V1306" s="121">
        <v>252</v>
      </c>
      <c r="W1306" s="120">
        <f t="shared" si="660"/>
        <v>1.006352353</v>
      </c>
      <c r="X1306" s="113">
        <f t="shared" si="647"/>
        <v>8.4674811600000002</v>
      </c>
      <c r="Y1306" s="113">
        <f t="shared" si="661"/>
        <v>0</v>
      </c>
      <c r="Z1306" s="125" t="str">
        <f t="shared" si="671"/>
        <v>A+J=</v>
      </c>
      <c r="AA1306" s="118">
        <f t="shared" si="672"/>
        <v>45982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>
        <f t="shared" si="662"/>
        <v>45968</v>
      </c>
      <c r="B1307" s="113">
        <f t="shared" si="655"/>
        <v>1342.3391633399999</v>
      </c>
      <c r="C1307" s="113">
        <f t="shared" si="668"/>
        <v>1116.6936172799999</v>
      </c>
      <c r="D1307" s="114">
        <f t="shared" si="663"/>
        <v>7245.38</v>
      </c>
      <c r="E1307" s="115">
        <f t="shared" si="651"/>
        <v>7276.54</v>
      </c>
      <c r="F1307" s="116">
        <f t="shared" si="652"/>
        <v>45920</v>
      </c>
      <c r="G1307" s="117">
        <f t="shared" si="656"/>
        <v>4.3006716003852752E-3</v>
      </c>
      <c r="H1307" s="118">
        <f t="shared" si="669"/>
        <v>45982</v>
      </c>
      <c r="I1307" s="118">
        <f t="shared" si="657"/>
        <v>45982</v>
      </c>
      <c r="J1307" s="119">
        <f t="shared" si="664"/>
        <v>23</v>
      </c>
      <c r="K1307" s="119">
        <f t="shared" si="653"/>
        <v>14</v>
      </c>
      <c r="L1307" s="8">
        <f t="shared" si="665"/>
        <v>1.0026155999999999</v>
      </c>
      <c r="M1307" s="120">
        <f t="shared" si="654"/>
        <v>1.0043006699999999</v>
      </c>
      <c r="N1307" s="120">
        <f t="shared" si="648"/>
        <v>1.1907817228300734</v>
      </c>
      <c r="O1307" s="113">
        <f t="shared" si="650"/>
        <v>1.1938963300000001</v>
      </c>
      <c r="P1307" s="113">
        <f t="shared" si="658"/>
        <v>1333.2164114</v>
      </c>
      <c r="Q1307" s="11">
        <f t="shared" si="670"/>
        <v>0</v>
      </c>
      <c r="R1307" s="30">
        <f t="shared" si="666"/>
        <v>0</v>
      </c>
      <c r="S1307" s="8">
        <f t="shared" si="659"/>
        <v>0</v>
      </c>
      <c r="T1307" s="122">
        <f t="shared" si="667"/>
        <v>0.13059999999999999</v>
      </c>
      <c r="U1307" s="121">
        <f t="shared" si="649"/>
        <v>14</v>
      </c>
      <c r="V1307" s="121">
        <v>252</v>
      </c>
      <c r="W1307" s="120">
        <f t="shared" si="660"/>
        <v>1.0068426640000001</v>
      </c>
      <c r="X1307" s="113">
        <f t="shared" si="647"/>
        <v>9.1227519400000006</v>
      </c>
      <c r="Y1307" s="113">
        <f t="shared" si="661"/>
        <v>0</v>
      </c>
      <c r="Z1307" s="125" t="str">
        <f t="shared" si="671"/>
        <v>A+J=</v>
      </c>
      <c r="AA1307" s="118">
        <f t="shared" si="672"/>
        <v>45982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>
        <f t="shared" si="662"/>
        <v>45969</v>
      </c>
      <c r="B1308" s="113">
        <f t="shared" si="655"/>
        <v>1343.24377265</v>
      </c>
      <c r="C1308" s="113">
        <f t="shared" si="668"/>
        <v>1116.6936172799999</v>
      </c>
      <c r="D1308" s="114">
        <f t="shared" si="663"/>
        <v>7245.38</v>
      </c>
      <c r="E1308" s="115">
        <f t="shared" si="651"/>
        <v>7276.54</v>
      </c>
      <c r="F1308" s="116">
        <f t="shared" si="652"/>
        <v>45920</v>
      </c>
      <c r="G1308" s="117">
        <f t="shared" si="656"/>
        <v>4.3006716003852752E-3</v>
      </c>
      <c r="H1308" s="118">
        <f t="shared" si="669"/>
        <v>45982</v>
      </c>
      <c r="I1308" s="118">
        <f t="shared" si="657"/>
        <v>45982</v>
      </c>
      <c r="J1308" s="119">
        <f t="shared" si="664"/>
        <v>23</v>
      </c>
      <c r="K1308" s="119">
        <f t="shared" si="653"/>
        <v>15</v>
      </c>
      <c r="L1308" s="8">
        <f t="shared" si="665"/>
        <v>1.00280269</v>
      </c>
      <c r="M1308" s="120">
        <f t="shared" si="654"/>
        <v>1.0043006699999999</v>
      </c>
      <c r="N1308" s="120">
        <f t="shared" si="648"/>
        <v>1.1907817228300734</v>
      </c>
      <c r="O1308" s="113">
        <f t="shared" si="650"/>
        <v>1.1941191099999999</v>
      </c>
      <c r="P1308" s="113">
        <f t="shared" si="658"/>
        <v>1333.4651884</v>
      </c>
      <c r="Q1308" s="11">
        <f t="shared" si="670"/>
        <v>0</v>
      </c>
      <c r="R1308" s="30">
        <f t="shared" si="666"/>
        <v>0</v>
      </c>
      <c r="S1308" s="8">
        <f t="shared" si="659"/>
        <v>0</v>
      </c>
      <c r="T1308" s="122">
        <f t="shared" si="667"/>
        <v>0.13059999999999999</v>
      </c>
      <c r="U1308" s="121">
        <f t="shared" si="649"/>
        <v>15</v>
      </c>
      <c r="V1308" s="121">
        <v>252</v>
      </c>
      <c r="W1308" s="120">
        <f t="shared" si="660"/>
        <v>1.0073332129999999</v>
      </c>
      <c r="X1308" s="113">
        <f t="shared" si="647"/>
        <v>9.7785842499999998</v>
      </c>
      <c r="Y1308" s="113">
        <f t="shared" si="661"/>
        <v>0</v>
      </c>
      <c r="Z1308" s="125" t="str">
        <f t="shared" si="671"/>
        <v>A+J=</v>
      </c>
      <c r="AA1308" s="118">
        <f t="shared" si="672"/>
        <v>45982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>
        <f t="shared" si="662"/>
        <v>45970</v>
      </c>
      <c r="B1309" s="113">
        <f t="shared" si="655"/>
        <v>1343.24377265</v>
      </c>
      <c r="C1309" s="113">
        <f t="shared" si="668"/>
        <v>1116.6936172799999</v>
      </c>
      <c r="D1309" s="114">
        <f t="shared" si="663"/>
        <v>7245.38</v>
      </c>
      <c r="E1309" s="115">
        <f t="shared" si="651"/>
        <v>7276.54</v>
      </c>
      <c r="F1309" s="116">
        <f t="shared" si="652"/>
        <v>45920</v>
      </c>
      <c r="G1309" s="117">
        <f t="shared" si="656"/>
        <v>4.3006716003852752E-3</v>
      </c>
      <c r="H1309" s="118">
        <f t="shared" si="669"/>
        <v>45982</v>
      </c>
      <c r="I1309" s="118">
        <f t="shared" si="657"/>
        <v>45982</v>
      </c>
      <c r="J1309" s="119">
        <f t="shared" si="664"/>
        <v>23</v>
      </c>
      <c r="K1309" s="119">
        <f t="shared" si="653"/>
        <v>15</v>
      </c>
      <c r="L1309" s="8">
        <f t="shared" si="665"/>
        <v>1.00280269</v>
      </c>
      <c r="M1309" s="120">
        <f t="shared" si="654"/>
        <v>1.0043006699999999</v>
      </c>
      <c r="N1309" s="120">
        <f t="shared" si="648"/>
        <v>1.1907817228300734</v>
      </c>
      <c r="O1309" s="113">
        <f t="shared" si="650"/>
        <v>1.1941191099999999</v>
      </c>
      <c r="P1309" s="113">
        <f t="shared" si="658"/>
        <v>1333.4651884</v>
      </c>
      <c r="Q1309" s="11">
        <f t="shared" si="670"/>
        <v>0</v>
      </c>
      <c r="R1309" s="30">
        <f t="shared" si="666"/>
        <v>0</v>
      </c>
      <c r="S1309" s="8">
        <f t="shared" si="659"/>
        <v>0</v>
      </c>
      <c r="T1309" s="122">
        <f t="shared" si="667"/>
        <v>0.13059999999999999</v>
      </c>
      <c r="U1309" s="121">
        <f t="shared" si="649"/>
        <v>15</v>
      </c>
      <c r="V1309" s="121">
        <v>252</v>
      </c>
      <c r="W1309" s="120">
        <f t="shared" si="660"/>
        <v>1.0073332129999999</v>
      </c>
      <c r="X1309" s="113">
        <f t="shared" si="647"/>
        <v>9.7785842499999998</v>
      </c>
      <c r="Y1309" s="113">
        <f t="shared" si="661"/>
        <v>0</v>
      </c>
      <c r="Z1309" s="125" t="str">
        <f t="shared" si="671"/>
        <v>A+J=</v>
      </c>
      <c r="AA1309" s="118">
        <f t="shared" si="672"/>
        <v>45982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>
        <f t="shared" si="662"/>
        <v>45971</v>
      </c>
      <c r="B1310" s="113">
        <f t="shared" si="655"/>
        <v>1343.24377265</v>
      </c>
      <c r="C1310" s="113">
        <f t="shared" si="668"/>
        <v>1116.6936172799999</v>
      </c>
      <c r="D1310" s="114">
        <f t="shared" si="663"/>
        <v>7245.38</v>
      </c>
      <c r="E1310" s="115">
        <f t="shared" si="651"/>
        <v>7276.54</v>
      </c>
      <c r="F1310" s="116">
        <f t="shared" si="652"/>
        <v>45920</v>
      </c>
      <c r="G1310" s="117">
        <f t="shared" si="656"/>
        <v>4.3006716003852752E-3</v>
      </c>
      <c r="H1310" s="118">
        <f t="shared" si="669"/>
        <v>45982</v>
      </c>
      <c r="I1310" s="118">
        <f t="shared" si="657"/>
        <v>45982</v>
      </c>
      <c r="J1310" s="119">
        <f t="shared" si="664"/>
        <v>23</v>
      </c>
      <c r="K1310" s="119">
        <f t="shared" si="653"/>
        <v>15</v>
      </c>
      <c r="L1310" s="8">
        <f t="shared" si="665"/>
        <v>1.00280269</v>
      </c>
      <c r="M1310" s="120">
        <f t="shared" si="654"/>
        <v>1.0043006699999999</v>
      </c>
      <c r="N1310" s="120">
        <f t="shared" si="648"/>
        <v>1.1907817228300734</v>
      </c>
      <c r="O1310" s="113">
        <f t="shared" si="650"/>
        <v>1.1941191099999999</v>
      </c>
      <c r="P1310" s="113">
        <f t="shared" si="658"/>
        <v>1333.4651884</v>
      </c>
      <c r="Q1310" s="11">
        <f t="shared" si="670"/>
        <v>0</v>
      </c>
      <c r="R1310" s="30">
        <f t="shared" si="666"/>
        <v>0</v>
      </c>
      <c r="S1310" s="8">
        <f t="shared" si="659"/>
        <v>0</v>
      </c>
      <c r="T1310" s="122">
        <f t="shared" si="667"/>
        <v>0.13059999999999999</v>
      </c>
      <c r="U1310" s="121">
        <f t="shared" si="649"/>
        <v>15</v>
      </c>
      <c r="V1310" s="121">
        <v>252</v>
      </c>
      <c r="W1310" s="120">
        <f t="shared" si="660"/>
        <v>1.0073332129999999</v>
      </c>
      <c r="X1310" s="113">
        <f t="shared" ref="X1310:X1373" si="673">TRUNC((P1310*(W1310-1)),8)</f>
        <v>9.7785842499999998</v>
      </c>
      <c r="Y1310" s="113">
        <f t="shared" si="661"/>
        <v>0</v>
      </c>
      <c r="Z1310" s="125" t="str">
        <f t="shared" si="671"/>
        <v>A+J=</v>
      </c>
      <c r="AA1310" s="118">
        <f t="shared" si="672"/>
        <v>45982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>
        <f t="shared" si="662"/>
        <v>45972</v>
      </c>
      <c r="B1311" s="113">
        <f t="shared" si="655"/>
        <v>1344.1489911599999</v>
      </c>
      <c r="C1311" s="113">
        <f t="shared" si="668"/>
        <v>1116.6936172799999</v>
      </c>
      <c r="D1311" s="114">
        <f t="shared" si="663"/>
        <v>7245.38</v>
      </c>
      <c r="E1311" s="115">
        <f t="shared" si="651"/>
        <v>7276.54</v>
      </c>
      <c r="F1311" s="116">
        <f t="shared" si="652"/>
        <v>45920</v>
      </c>
      <c r="G1311" s="117">
        <f t="shared" si="656"/>
        <v>4.3006716003852752E-3</v>
      </c>
      <c r="H1311" s="118">
        <f t="shared" si="669"/>
        <v>45982</v>
      </c>
      <c r="I1311" s="118">
        <f t="shared" si="657"/>
        <v>45982</v>
      </c>
      <c r="J1311" s="119">
        <f t="shared" si="664"/>
        <v>23</v>
      </c>
      <c r="K1311" s="119">
        <f t="shared" si="653"/>
        <v>16</v>
      </c>
      <c r="L1311" s="8">
        <f t="shared" si="665"/>
        <v>1.0029898100000001</v>
      </c>
      <c r="M1311" s="120">
        <f t="shared" si="654"/>
        <v>1.0043006699999999</v>
      </c>
      <c r="N1311" s="120">
        <f t="shared" ref="N1311:N1374" si="674">IF(I1311&gt;I1310,N1310*M1311,N1310)</f>
        <v>1.1907817228300734</v>
      </c>
      <c r="O1311" s="113">
        <f t="shared" si="650"/>
        <v>1.19434193</v>
      </c>
      <c r="P1311" s="113">
        <f t="shared" si="658"/>
        <v>1333.71401008</v>
      </c>
      <c r="Q1311" s="11">
        <f t="shared" si="670"/>
        <v>0</v>
      </c>
      <c r="R1311" s="30">
        <f t="shared" si="666"/>
        <v>0</v>
      </c>
      <c r="S1311" s="8">
        <f t="shared" si="659"/>
        <v>0</v>
      </c>
      <c r="T1311" s="122">
        <f t="shared" si="667"/>
        <v>0.13059999999999999</v>
      </c>
      <c r="U1311" s="121">
        <f t="shared" si="649"/>
        <v>16</v>
      </c>
      <c r="V1311" s="121">
        <v>252</v>
      </c>
      <c r="W1311" s="120">
        <f t="shared" si="660"/>
        <v>1.007824002</v>
      </c>
      <c r="X1311" s="113">
        <f t="shared" si="673"/>
        <v>10.43498108</v>
      </c>
      <c r="Y1311" s="113">
        <f t="shared" si="661"/>
        <v>0</v>
      </c>
      <c r="Z1311" s="125" t="str">
        <f t="shared" si="671"/>
        <v>A+J=</v>
      </c>
      <c r="AA1311" s="118">
        <f t="shared" si="672"/>
        <v>45982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>
        <f t="shared" si="662"/>
        <v>45973</v>
      </c>
      <c r="B1312" s="113">
        <f t="shared" si="655"/>
        <v>1345.0548289999999</v>
      </c>
      <c r="C1312" s="113">
        <f t="shared" si="668"/>
        <v>1116.6936172799999</v>
      </c>
      <c r="D1312" s="114">
        <f t="shared" si="663"/>
        <v>7245.38</v>
      </c>
      <c r="E1312" s="115">
        <f t="shared" si="651"/>
        <v>7276.54</v>
      </c>
      <c r="F1312" s="116">
        <f t="shared" si="652"/>
        <v>45920</v>
      </c>
      <c r="G1312" s="117">
        <f t="shared" si="656"/>
        <v>4.3006716003852752E-3</v>
      </c>
      <c r="H1312" s="118">
        <f t="shared" si="669"/>
        <v>45982</v>
      </c>
      <c r="I1312" s="118">
        <f t="shared" si="657"/>
        <v>45982</v>
      </c>
      <c r="J1312" s="119">
        <f t="shared" si="664"/>
        <v>23</v>
      </c>
      <c r="K1312" s="119">
        <f t="shared" si="653"/>
        <v>17</v>
      </c>
      <c r="L1312" s="8">
        <f t="shared" si="665"/>
        <v>1.0031769699999999</v>
      </c>
      <c r="M1312" s="120">
        <f t="shared" si="654"/>
        <v>1.0043006699999999</v>
      </c>
      <c r="N1312" s="120">
        <f t="shared" si="674"/>
        <v>1.1907817228300734</v>
      </c>
      <c r="O1312" s="113">
        <f t="shared" si="650"/>
        <v>1.1945648</v>
      </c>
      <c r="P1312" s="113">
        <f t="shared" si="658"/>
        <v>1333.9628875799999</v>
      </c>
      <c r="Q1312" s="11">
        <f t="shared" si="670"/>
        <v>0</v>
      </c>
      <c r="R1312" s="30">
        <f t="shared" si="666"/>
        <v>0</v>
      </c>
      <c r="S1312" s="8">
        <f t="shared" si="659"/>
        <v>0</v>
      </c>
      <c r="T1312" s="122">
        <f t="shared" si="667"/>
        <v>0.13059999999999999</v>
      </c>
      <c r="U1312" s="121">
        <f t="shared" si="649"/>
        <v>17</v>
      </c>
      <c r="V1312" s="121">
        <v>252</v>
      </c>
      <c r="W1312" s="120">
        <f t="shared" si="660"/>
        <v>1.0083150299999999</v>
      </c>
      <c r="X1312" s="113">
        <f t="shared" si="673"/>
        <v>11.091941419999999</v>
      </c>
      <c r="Y1312" s="113">
        <f t="shared" si="661"/>
        <v>0</v>
      </c>
      <c r="Z1312" s="125" t="str">
        <f t="shared" si="671"/>
        <v>A+J=</v>
      </c>
      <c r="AA1312" s="118">
        <f t="shared" si="672"/>
        <v>45982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>
        <f t="shared" si="662"/>
        <v>45974</v>
      </c>
      <c r="B1313" s="113">
        <f t="shared" si="655"/>
        <v>1345.9612752099999</v>
      </c>
      <c r="C1313" s="113">
        <f t="shared" si="668"/>
        <v>1116.6936172799999</v>
      </c>
      <c r="D1313" s="114">
        <f t="shared" si="663"/>
        <v>7245.38</v>
      </c>
      <c r="E1313" s="115">
        <f t="shared" si="651"/>
        <v>7276.54</v>
      </c>
      <c r="F1313" s="116">
        <f t="shared" si="652"/>
        <v>45920</v>
      </c>
      <c r="G1313" s="117">
        <f t="shared" si="656"/>
        <v>4.3006716003852752E-3</v>
      </c>
      <c r="H1313" s="118">
        <f t="shared" si="669"/>
        <v>45982</v>
      </c>
      <c r="I1313" s="118">
        <f t="shared" si="657"/>
        <v>45982</v>
      </c>
      <c r="J1313" s="119">
        <f t="shared" si="664"/>
        <v>23</v>
      </c>
      <c r="K1313" s="119">
        <f t="shared" si="653"/>
        <v>18</v>
      </c>
      <c r="L1313" s="8">
        <f t="shared" si="665"/>
        <v>1.00336417</v>
      </c>
      <c r="M1313" s="120">
        <f t="shared" si="654"/>
        <v>1.0043006699999999</v>
      </c>
      <c r="N1313" s="120">
        <f t="shared" si="674"/>
        <v>1.1907817228300734</v>
      </c>
      <c r="O1313" s="113">
        <f t="shared" si="650"/>
        <v>1.1947877099999999</v>
      </c>
      <c r="P1313" s="113">
        <f t="shared" si="658"/>
        <v>1334.2118097600001</v>
      </c>
      <c r="Q1313" s="11">
        <f t="shared" si="670"/>
        <v>0</v>
      </c>
      <c r="R1313" s="30">
        <f t="shared" si="666"/>
        <v>0</v>
      </c>
      <c r="S1313" s="8">
        <f t="shared" si="659"/>
        <v>0</v>
      </c>
      <c r="T1313" s="122">
        <f t="shared" si="667"/>
        <v>0.13059999999999999</v>
      </c>
      <c r="U1313" s="121">
        <f t="shared" si="649"/>
        <v>18</v>
      </c>
      <c r="V1313" s="121">
        <v>252</v>
      </c>
      <c r="W1313" s="120">
        <f t="shared" si="660"/>
        <v>1.008806297</v>
      </c>
      <c r="X1313" s="113">
        <f t="shared" si="673"/>
        <v>11.749465450000001</v>
      </c>
      <c r="Y1313" s="113">
        <f t="shared" si="661"/>
        <v>0</v>
      </c>
      <c r="Z1313" s="125" t="str">
        <f t="shared" si="671"/>
        <v>A+J=</v>
      </c>
      <c r="AA1313" s="118">
        <f t="shared" si="672"/>
        <v>45982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>
        <f t="shared" si="662"/>
        <v>45975</v>
      </c>
      <c r="B1314" s="113">
        <f t="shared" si="655"/>
        <v>1346.8683300099999</v>
      </c>
      <c r="C1314" s="113">
        <f t="shared" si="668"/>
        <v>1116.6936172799999</v>
      </c>
      <c r="D1314" s="114">
        <f t="shared" si="663"/>
        <v>7245.38</v>
      </c>
      <c r="E1314" s="115">
        <f t="shared" si="651"/>
        <v>7276.54</v>
      </c>
      <c r="F1314" s="116">
        <f t="shared" si="652"/>
        <v>45920</v>
      </c>
      <c r="G1314" s="117">
        <f t="shared" si="656"/>
        <v>4.3006716003852752E-3</v>
      </c>
      <c r="H1314" s="118">
        <f t="shared" si="669"/>
        <v>45982</v>
      </c>
      <c r="I1314" s="118">
        <f t="shared" si="657"/>
        <v>45982</v>
      </c>
      <c r="J1314" s="119">
        <f t="shared" si="664"/>
        <v>23</v>
      </c>
      <c r="K1314" s="119">
        <f t="shared" si="653"/>
        <v>19</v>
      </c>
      <c r="L1314" s="8">
        <f t="shared" si="665"/>
        <v>1.0035514000000001</v>
      </c>
      <c r="M1314" s="120">
        <f t="shared" si="654"/>
        <v>1.0043006699999999</v>
      </c>
      <c r="N1314" s="120">
        <f t="shared" si="674"/>
        <v>1.1907817228300734</v>
      </c>
      <c r="O1314" s="113">
        <f t="shared" si="650"/>
        <v>1.1950106599999999</v>
      </c>
      <c r="P1314" s="113">
        <f t="shared" si="658"/>
        <v>1334.4607765999999</v>
      </c>
      <c r="Q1314" s="11">
        <f t="shared" si="670"/>
        <v>0</v>
      </c>
      <c r="R1314" s="30">
        <f t="shared" si="666"/>
        <v>0</v>
      </c>
      <c r="S1314" s="8">
        <f t="shared" si="659"/>
        <v>0</v>
      </c>
      <c r="T1314" s="122">
        <f t="shared" si="667"/>
        <v>0.13059999999999999</v>
      </c>
      <c r="U1314" s="121">
        <f t="shared" si="649"/>
        <v>19</v>
      </c>
      <c r="V1314" s="121">
        <v>252</v>
      </c>
      <c r="W1314" s="120">
        <f t="shared" si="660"/>
        <v>1.0092978029999999</v>
      </c>
      <c r="X1314" s="113">
        <f t="shared" si="673"/>
        <v>12.40755341</v>
      </c>
      <c r="Y1314" s="113">
        <f t="shared" si="661"/>
        <v>0</v>
      </c>
      <c r="Z1314" s="125" t="str">
        <f t="shared" si="671"/>
        <v>A+J=</v>
      </c>
      <c r="AA1314" s="118">
        <f t="shared" si="672"/>
        <v>45982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>
        <f t="shared" si="662"/>
        <v>45976</v>
      </c>
      <c r="B1315" s="113">
        <f t="shared" si="655"/>
        <v>1347.7759949800002</v>
      </c>
      <c r="C1315" s="113">
        <f t="shared" si="668"/>
        <v>1116.6936172799999</v>
      </c>
      <c r="D1315" s="114">
        <f t="shared" si="663"/>
        <v>7245.38</v>
      </c>
      <c r="E1315" s="115">
        <f t="shared" si="651"/>
        <v>7276.54</v>
      </c>
      <c r="F1315" s="116">
        <f t="shared" si="652"/>
        <v>45920</v>
      </c>
      <c r="G1315" s="117">
        <f t="shared" si="656"/>
        <v>4.3006716003852752E-3</v>
      </c>
      <c r="H1315" s="118">
        <f t="shared" si="669"/>
        <v>45982</v>
      </c>
      <c r="I1315" s="118">
        <f t="shared" si="657"/>
        <v>45982</v>
      </c>
      <c r="J1315" s="119">
        <f t="shared" si="664"/>
        <v>23</v>
      </c>
      <c r="K1315" s="119">
        <f t="shared" si="653"/>
        <v>20</v>
      </c>
      <c r="L1315" s="8">
        <f t="shared" si="665"/>
        <v>1.00373866</v>
      </c>
      <c r="M1315" s="120">
        <f t="shared" si="654"/>
        <v>1.0043006699999999</v>
      </c>
      <c r="N1315" s="120">
        <f t="shared" si="674"/>
        <v>1.1907817228300734</v>
      </c>
      <c r="O1315" s="113">
        <f t="shared" si="650"/>
        <v>1.19523365</v>
      </c>
      <c r="P1315" s="113">
        <f t="shared" si="658"/>
        <v>1334.7097881100001</v>
      </c>
      <c r="Q1315" s="11">
        <f t="shared" si="670"/>
        <v>0</v>
      </c>
      <c r="R1315" s="30">
        <f t="shared" si="666"/>
        <v>0</v>
      </c>
      <c r="S1315" s="8">
        <f t="shared" si="659"/>
        <v>0</v>
      </c>
      <c r="T1315" s="122">
        <f t="shared" si="667"/>
        <v>0.13059999999999999</v>
      </c>
      <c r="U1315" s="121">
        <f t="shared" si="649"/>
        <v>20</v>
      </c>
      <c r="V1315" s="121">
        <v>252</v>
      </c>
      <c r="W1315" s="120">
        <f t="shared" si="660"/>
        <v>1.009789549</v>
      </c>
      <c r="X1315" s="113">
        <f t="shared" si="673"/>
        <v>13.06620687</v>
      </c>
      <c r="Y1315" s="113">
        <f t="shared" si="661"/>
        <v>0</v>
      </c>
      <c r="Z1315" s="125" t="str">
        <f t="shared" si="671"/>
        <v>A+J=</v>
      </c>
      <c r="AA1315" s="118">
        <f t="shared" si="672"/>
        <v>45982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>
        <f t="shared" si="662"/>
        <v>45977</v>
      </c>
      <c r="B1316" s="113">
        <f t="shared" si="655"/>
        <v>1347.7759949800002</v>
      </c>
      <c r="C1316" s="113">
        <f t="shared" si="668"/>
        <v>1116.6936172799999</v>
      </c>
      <c r="D1316" s="114">
        <f t="shared" si="663"/>
        <v>7245.38</v>
      </c>
      <c r="E1316" s="115">
        <f t="shared" si="651"/>
        <v>7276.54</v>
      </c>
      <c r="F1316" s="116">
        <f t="shared" si="652"/>
        <v>45920</v>
      </c>
      <c r="G1316" s="117">
        <f t="shared" si="656"/>
        <v>4.3006716003852752E-3</v>
      </c>
      <c r="H1316" s="118">
        <f t="shared" si="669"/>
        <v>45982</v>
      </c>
      <c r="I1316" s="118">
        <f t="shared" si="657"/>
        <v>45982</v>
      </c>
      <c r="J1316" s="119">
        <f t="shared" si="664"/>
        <v>23</v>
      </c>
      <c r="K1316" s="119">
        <f t="shared" si="653"/>
        <v>20</v>
      </c>
      <c r="L1316" s="8">
        <f t="shared" si="665"/>
        <v>1.00373866</v>
      </c>
      <c r="M1316" s="120">
        <f t="shared" si="654"/>
        <v>1.0043006699999999</v>
      </c>
      <c r="N1316" s="120">
        <f t="shared" si="674"/>
        <v>1.1907817228300734</v>
      </c>
      <c r="O1316" s="113">
        <f t="shared" si="650"/>
        <v>1.19523365</v>
      </c>
      <c r="P1316" s="113">
        <f t="shared" si="658"/>
        <v>1334.7097881100001</v>
      </c>
      <c r="Q1316" s="11">
        <f t="shared" si="670"/>
        <v>0</v>
      </c>
      <c r="R1316" s="30">
        <f t="shared" si="666"/>
        <v>0</v>
      </c>
      <c r="S1316" s="8">
        <f t="shared" si="659"/>
        <v>0</v>
      </c>
      <c r="T1316" s="122">
        <f t="shared" si="667"/>
        <v>0.13059999999999999</v>
      </c>
      <c r="U1316" s="121">
        <f t="shared" si="649"/>
        <v>20</v>
      </c>
      <c r="V1316" s="121">
        <v>252</v>
      </c>
      <c r="W1316" s="120">
        <f t="shared" si="660"/>
        <v>1.009789549</v>
      </c>
      <c r="X1316" s="113">
        <f t="shared" si="673"/>
        <v>13.06620687</v>
      </c>
      <c r="Y1316" s="113">
        <f t="shared" si="661"/>
        <v>0</v>
      </c>
      <c r="Z1316" s="125" t="str">
        <f t="shared" si="671"/>
        <v>A+J=</v>
      </c>
      <c r="AA1316" s="118">
        <f t="shared" si="672"/>
        <v>45982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>
        <f t="shared" si="662"/>
        <v>45978</v>
      </c>
      <c r="B1317" s="113">
        <f t="shared" si="655"/>
        <v>1347.7759949800002</v>
      </c>
      <c r="C1317" s="113">
        <f t="shared" si="668"/>
        <v>1116.6936172799999</v>
      </c>
      <c r="D1317" s="114">
        <f t="shared" si="663"/>
        <v>7245.38</v>
      </c>
      <c r="E1317" s="115">
        <f t="shared" si="651"/>
        <v>7276.54</v>
      </c>
      <c r="F1317" s="116">
        <f t="shared" si="652"/>
        <v>45920</v>
      </c>
      <c r="G1317" s="117">
        <f t="shared" si="656"/>
        <v>4.3006716003852752E-3</v>
      </c>
      <c r="H1317" s="118">
        <f t="shared" si="669"/>
        <v>45982</v>
      </c>
      <c r="I1317" s="118">
        <f t="shared" si="657"/>
        <v>45982</v>
      </c>
      <c r="J1317" s="119">
        <f t="shared" si="664"/>
        <v>23</v>
      </c>
      <c r="K1317" s="119">
        <f t="shared" si="653"/>
        <v>20</v>
      </c>
      <c r="L1317" s="8">
        <f t="shared" si="665"/>
        <v>1.00373866</v>
      </c>
      <c r="M1317" s="120">
        <f t="shared" si="654"/>
        <v>1.0043006699999999</v>
      </c>
      <c r="N1317" s="120">
        <f t="shared" si="674"/>
        <v>1.1907817228300734</v>
      </c>
      <c r="O1317" s="113">
        <f t="shared" si="650"/>
        <v>1.19523365</v>
      </c>
      <c r="P1317" s="113">
        <f t="shared" si="658"/>
        <v>1334.7097881100001</v>
      </c>
      <c r="Q1317" s="11">
        <f t="shared" si="670"/>
        <v>0</v>
      </c>
      <c r="R1317" s="30">
        <f t="shared" si="666"/>
        <v>0</v>
      </c>
      <c r="S1317" s="8">
        <f t="shared" si="659"/>
        <v>0</v>
      </c>
      <c r="T1317" s="122">
        <f t="shared" si="667"/>
        <v>0.13059999999999999</v>
      </c>
      <c r="U1317" s="121">
        <f t="shared" ref="U1317:U1380" si="675">IF(Q1316&gt;0,1,IF(K1317=K1316,U1316,U1316+1))</f>
        <v>20</v>
      </c>
      <c r="V1317" s="121">
        <v>252</v>
      </c>
      <c r="W1317" s="120">
        <f t="shared" si="660"/>
        <v>1.009789549</v>
      </c>
      <c r="X1317" s="113">
        <f t="shared" si="673"/>
        <v>13.06620687</v>
      </c>
      <c r="Y1317" s="113">
        <f t="shared" si="661"/>
        <v>0</v>
      </c>
      <c r="Z1317" s="125" t="str">
        <f t="shared" si="671"/>
        <v>A+J=</v>
      </c>
      <c r="AA1317" s="118">
        <f t="shared" si="672"/>
        <v>45982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>
        <f t="shared" si="662"/>
        <v>45979</v>
      </c>
      <c r="B1318" s="113">
        <f t="shared" si="655"/>
        <v>1348.68426903</v>
      </c>
      <c r="C1318" s="113">
        <f t="shared" si="668"/>
        <v>1116.6936172799999</v>
      </c>
      <c r="D1318" s="114">
        <f t="shared" si="663"/>
        <v>7245.38</v>
      </c>
      <c r="E1318" s="115">
        <f t="shared" si="651"/>
        <v>7276.54</v>
      </c>
      <c r="F1318" s="116">
        <f t="shared" si="652"/>
        <v>45920</v>
      </c>
      <c r="G1318" s="117">
        <f t="shared" si="656"/>
        <v>4.3006716003852752E-3</v>
      </c>
      <c r="H1318" s="118">
        <f t="shared" si="669"/>
        <v>45982</v>
      </c>
      <c r="I1318" s="118">
        <f t="shared" si="657"/>
        <v>45982</v>
      </c>
      <c r="J1318" s="119">
        <f t="shared" si="664"/>
        <v>23</v>
      </c>
      <c r="K1318" s="119">
        <f t="shared" si="653"/>
        <v>21</v>
      </c>
      <c r="L1318" s="8">
        <f t="shared" si="665"/>
        <v>1.0039259599999999</v>
      </c>
      <c r="M1318" s="120">
        <f t="shared" si="654"/>
        <v>1.0043006699999999</v>
      </c>
      <c r="N1318" s="120">
        <f t="shared" si="674"/>
        <v>1.1907817228300734</v>
      </c>
      <c r="O1318" s="113">
        <f t="shared" si="650"/>
        <v>1.1954566799999999</v>
      </c>
      <c r="P1318" s="113">
        <f t="shared" si="658"/>
        <v>1334.9588442899999</v>
      </c>
      <c r="Q1318" s="11">
        <f t="shared" si="670"/>
        <v>0</v>
      </c>
      <c r="R1318" s="30">
        <f t="shared" si="666"/>
        <v>0</v>
      </c>
      <c r="S1318" s="8">
        <f t="shared" si="659"/>
        <v>0</v>
      </c>
      <c r="T1318" s="122">
        <f t="shared" si="667"/>
        <v>0.13059999999999999</v>
      </c>
      <c r="U1318" s="121">
        <f t="shared" si="675"/>
        <v>21</v>
      </c>
      <c r="V1318" s="121">
        <v>252</v>
      </c>
      <c r="W1318" s="120">
        <f t="shared" si="660"/>
        <v>1.010281534</v>
      </c>
      <c r="X1318" s="113">
        <f t="shared" si="673"/>
        <v>13.725424739999999</v>
      </c>
      <c r="Y1318" s="113">
        <f t="shared" si="661"/>
        <v>0</v>
      </c>
      <c r="Z1318" s="125" t="str">
        <f t="shared" si="671"/>
        <v>A+J=</v>
      </c>
      <c r="AA1318" s="118">
        <f t="shared" si="672"/>
        <v>45982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>
        <f t="shared" si="662"/>
        <v>45980</v>
      </c>
      <c r="B1319" s="113">
        <f t="shared" si="655"/>
        <v>1349.5931650299999</v>
      </c>
      <c r="C1319" s="113">
        <f t="shared" si="668"/>
        <v>1116.6936172799999</v>
      </c>
      <c r="D1319" s="114">
        <f t="shared" si="663"/>
        <v>7245.38</v>
      </c>
      <c r="E1319" s="115">
        <f t="shared" si="651"/>
        <v>7276.54</v>
      </c>
      <c r="F1319" s="116">
        <f t="shared" si="652"/>
        <v>45920</v>
      </c>
      <c r="G1319" s="117">
        <f t="shared" si="656"/>
        <v>4.3006716003852752E-3</v>
      </c>
      <c r="H1319" s="118">
        <f t="shared" si="669"/>
        <v>45982</v>
      </c>
      <c r="I1319" s="118">
        <f t="shared" si="657"/>
        <v>45982</v>
      </c>
      <c r="J1319" s="119">
        <f t="shared" si="664"/>
        <v>23</v>
      </c>
      <c r="K1319" s="119">
        <f t="shared" si="653"/>
        <v>22</v>
      </c>
      <c r="L1319" s="8">
        <f t="shared" si="665"/>
        <v>1.0041133</v>
      </c>
      <c r="M1319" s="120">
        <f t="shared" si="654"/>
        <v>1.0043006699999999</v>
      </c>
      <c r="N1319" s="120">
        <f t="shared" si="674"/>
        <v>1.1907817228300734</v>
      </c>
      <c r="O1319" s="113">
        <f t="shared" si="650"/>
        <v>1.19567976</v>
      </c>
      <c r="P1319" s="113">
        <f t="shared" si="658"/>
        <v>1335.2079563</v>
      </c>
      <c r="Q1319" s="11">
        <f t="shared" si="670"/>
        <v>0</v>
      </c>
      <c r="R1319" s="30">
        <f t="shared" si="666"/>
        <v>0</v>
      </c>
      <c r="S1319" s="8">
        <f t="shared" si="659"/>
        <v>0</v>
      </c>
      <c r="T1319" s="122">
        <f t="shared" si="667"/>
        <v>0.13059999999999999</v>
      </c>
      <c r="U1319" s="121">
        <f t="shared" si="675"/>
        <v>22</v>
      </c>
      <c r="V1319" s="121">
        <v>252</v>
      </c>
      <c r="W1319" s="120">
        <f t="shared" si="660"/>
        <v>1.0107737590000001</v>
      </c>
      <c r="X1319" s="113">
        <f t="shared" si="673"/>
        <v>14.38520873</v>
      </c>
      <c r="Y1319" s="113">
        <f t="shared" si="661"/>
        <v>0</v>
      </c>
      <c r="Z1319" s="125" t="str">
        <f t="shared" si="671"/>
        <v>A+J=</v>
      </c>
      <c r="AA1319" s="118">
        <f t="shared" si="672"/>
        <v>45982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>
        <f t="shared" si="662"/>
        <v>45981</v>
      </c>
      <c r="B1320" s="113">
        <f t="shared" si="655"/>
        <v>1350.5026719499999</v>
      </c>
      <c r="C1320" s="113">
        <f t="shared" si="668"/>
        <v>1116.6936172799999</v>
      </c>
      <c r="D1320" s="114">
        <f t="shared" si="663"/>
        <v>7245.38</v>
      </c>
      <c r="E1320" s="115">
        <f t="shared" si="651"/>
        <v>7276.54</v>
      </c>
      <c r="F1320" s="116">
        <f t="shared" si="652"/>
        <v>45920</v>
      </c>
      <c r="G1320" s="117">
        <f t="shared" si="656"/>
        <v>4.3006716003852752E-3</v>
      </c>
      <c r="H1320" s="118">
        <f t="shared" si="669"/>
        <v>46013</v>
      </c>
      <c r="I1320" s="118">
        <f t="shared" si="657"/>
        <v>45982</v>
      </c>
      <c r="J1320" s="119">
        <f t="shared" si="664"/>
        <v>23</v>
      </c>
      <c r="K1320" s="119">
        <f t="shared" si="653"/>
        <v>23</v>
      </c>
      <c r="L1320" s="8">
        <f t="shared" si="665"/>
        <v>1.0043006699999999</v>
      </c>
      <c r="M1320" s="120">
        <f t="shared" si="654"/>
        <v>1.0043006699999999</v>
      </c>
      <c r="N1320" s="120">
        <f t="shared" si="674"/>
        <v>1.1907817228300734</v>
      </c>
      <c r="O1320" s="113">
        <f t="shared" si="650"/>
        <v>1.19590288</v>
      </c>
      <c r="P1320" s="113">
        <f t="shared" si="658"/>
        <v>1335.4571129799999</v>
      </c>
      <c r="Q1320" s="11">
        <f t="shared" si="670"/>
        <v>0</v>
      </c>
      <c r="R1320" s="30">
        <f t="shared" si="666"/>
        <v>0</v>
      </c>
      <c r="S1320" s="8">
        <f t="shared" si="659"/>
        <v>0</v>
      </c>
      <c r="T1320" s="122">
        <f t="shared" si="667"/>
        <v>0.13059999999999999</v>
      </c>
      <c r="U1320" s="121">
        <f t="shared" si="675"/>
        <v>23</v>
      </c>
      <c r="V1320" s="121">
        <v>252</v>
      </c>
      <c r="W1320" s="120">
        <f t="shared" si="660"/>
        <v>1.0112662240000001</v>
      </c>
      <c r="X1320" s="113">
        <f t="shared" si="673"/>
        <v>15.04555897</v>
      </c>
      <c r="Y1320" s="113">
        <f t="shared" si="661"/>
        <v>0</v>
      </c>
      <c r="Z1320" s="125" t="str">
        <f t="shared" si="671"/>
        <v>A+J=</v>
      </c>
      <c r="AA1320" s="118">
        <f t="shared" si="672"/>
        <v>45982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>
        <f t="shared" si="662"/>
        <v>45982</v>
      </c>
      <c r="B1321" s="113">
        <f t="shared" si="655"/>
        <v>1350.5026719499999</v>
      </c>
      <c r="C1321" s="113">
        <f t="shared" si="668"/>
        <v>1116.6936172799999</v>
      </c>
      <c r="D1321" s="114">
        <f t="shared" si="663"/>
        <v>7245.38</v>
      </c>
      <c r="E1321" s="115">
        <f t="shared" si="651"/>
        <v>7276.54</v>
      </c>
      <c r="F1321" s="116">
        <f t="shared" si="652"/>
        <v>45920</v>
      </c>
      <c r="G1321" s="117">
        <f t="shared" si="656"/>
        <v>4.3006716003852752E-3</v>
      </c>
      <c r="H1321" s="118">
        <f t="shared" si="669"/>
        <v>46013</v>
      </c>
      <c r="I1321" s="118">
        <f t="shared" si="657"/>
        <v>45982</v>
      </c>
      <c r="J1321" s="119">
        <f t="shared" si="664"/>
        <v>23</v>
      </c>
      <c r="K1321" s="119">
        <f t="shared" si="653"/>
        <v>23</v>
      </c>
      <c r="L1321" s="8">
        <f t="shared" si="665"/>
        <v>1.0043006699999999</v>
      </c>
      <c r="M1321" s="120">
        <f t="shared" si="654"/>
        <v>1.0043006699999999</v>
      </c>
      <c r="N1321" s="120">
        <f t="shared" si="674"/>
        <v>1.1907817228300734</v>
      </c>
      <c r="O1321" s="113">
        <f t="shared" ref="O1321:O1384" si="676">TRUNC(TRUNC((L1321*N1321),15),8)</f>
        <v>1.19590288</v>
      </c>
      <c r="P1321" s="113">
        <f t="shared" si="658"/>
        <v>1335.4571129799999</v>
      </c>
      <c r="Q1321" s="11">
        <f t="shared" si="670"/>
        <v>43</v>
      </c>
      <c r="R1321" s="30">
        <f t="shared" si="666"/>
        <v>0</v>
      </c>
      <c r="S1321" s="8">
        <f t="shared" si="659"/>
        <v>0</v>
      </c>
      <c r="T1321" s="122">
        <f t="shared" si="667"/>
        <v>0.13059999999999999</v>
      </c>
      <c r="U1321" s="121">
        <f t="shared" si="675"/>
        <v>23</v>
      </c>
      <c r="V1321" s="121">
        <v>252</v>
      </c>
      <c r="W1321" s="120">
        <f t="shared" si="660"/>
        <v>1.0112662240000001</v>
      </c>
      <c r="X1321" s="113">
        <f t="shared" si="673"/>
        <v>15.04555897</v>
      </c>
      <c r="Y1321" s="113">
        <f t="shared" si="661"/>
        <v>15.04555897</v>
      </c>
      <c r="Z1321" s="125" t="str">
        <f t="shared" si="671"/>
        <v>A+J=</v>
      </c>
      <c r="AA1321" s="118">
        <f t="shared" si="672"/>
        <v>45982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>
        <f t="shared" si="662"/>
        <v>45983</v>
      </c>
      <c r="B1322" s="113">
        <f t="shared" si="655"/>
        <v>1336.38082194</v>
      </c>
      <c r="C1322" s="113">
        <f t="shared" si="668"/>
        <v>1116.6936172799999</v>
      </c>
      <c r="D1322" s="114">
        <f t="shared" si="663"/>
        <v>7245.38</v>
      </c>
      <c r="E1322" s="115">
        <f t="shared" ref="E1322:E1385" si="677">IF($K1322=1,VLOOKUP($A1321,$AO$10:$AS$131,4),E1321)</f>
        <v>7276.54</v>
      </c>
      <c r="F1322" s="116">
        <f t="shared" ref="F1322:F1385" si="678">IF($K1322=1,VLOOKUP($A1321,$AO$10:$AS$131,5),F1321)</f>
        <v>45951</v>
      </c>
      <c r="G1322" s="117">
        <f t="shared" si="656"/>
        <v>4.3006716003852752E-3</v>
      </c>
      <c r="H1322" s="118">
        <f t="shared" si="669"/>
        <v>46013</v>
      </c>
      <c r="I1322" s="118">
        <f t="shared" si="657"/>
        <v>46013</v>
      </c>
      <c r="J1322" s="119">
        <f t="shared" si="664"/>
        <v>21</v>
      </c>
      <c r="K1322" s="119">
        <f t="shared" ref="K1322:K1385" si="679">(J1322-(NETWORKDAYS(A1322,I1322,AD$176:AD$502)-1))</f>
        <v>1</v>
      </c>
      <c r="L1322" s="8">
        <f t="shared" si="665"/>
        <v>1.0002043700000001</v>
      </c>
      <c r="M1322" s="120">
        <f t="shared" ref="M1322:M1385" si="680">IF(I1322&gt;I1321,L1321,M1321)</f>
        <v>1.0043006699999999</v>
      </c>
      <c r="N1322" s="120">
        <f t="shared" si="674"/>
        <v>1.195902882061997</v>
      </c>
      <c r="O1322" s="113">
        <f t="shared" si="676"/>
        <v>1.1961472799999999</v>
      </c>
      <c r="P1322" s="113">
        <f t="shared" si="658"/>
        <v>1335.7300329</v>
      </c>
      <c r="Q1322" s="11">
        <f t="shared" si="670"/>
        <v>0</v>
      </c>
      <c r="R1322" s="30">
        <f t="shared" si="666"/>
        <v>0</v>
      </c>
      <c r="S1322" s="8">
        <f t="shared" si="659"/>
        <v>0</v>
      </c>
      <c r="T1322" s="122">
        <f t="shared" si="667"/>
        <v>0.13059999999999999</v>
      </c>
      <c r="U1322" s="121">
        <f t="shared" si="675"/>
        <v>1</v>
      </c>
      <c r="V1322" s="121">
        <v>252</v>
      </c>
      <c r="W1322" s="120">
        <f t="shared" si="660"/>
        <v>1.000487216</v>
      </c>
      <c r="X1322" s="113">
        <f t="shared" si="673"/>
        <v>0.65078904000000004</v>
      </c>
      <c r="Y1322" s="113">
        <f t="shared" si="661"/>
        <v>0</v>
      </c>
      <c r="Z1322" s="125" t="str">
        <f t="shared" si="671"/>
        <v>A+J=</v>
      </c>
      <c r="AA1322" s="118">
        <f t="shared" si="672"/>
        <v>46013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>
        <f t="shared" si="662"/>
        <v>45984</v>
      </c>
      <c r="B1323" s="113">
        <f t="shared" si="655"/>
        <v>1336.38082194</v>
      </c>
      <c r="C1323" s="113">
        <f t="shared" si="668"/>
        <v>1116.6936172799999</v>
      </c>
      <c r="D1323" s="114">
        <f t="shared" si="663"/>
        <v>7245.38</v>
      </c>
      <c r="E1323" s="115">
        <f t="shared" si="677"/>
        <v>7276.54</v>
      </c>
      <c r="F1323" s="116">
        <f t="shared" si="678"/>
        <v>45951</v>
      </c>
      <c r="G1323" s="117">
        <f t="shared" si="656"/>
        <v>4.3006716003852752E-3</v>
      </c>
      <c r="H1323" s="118">
        <f t="shared" si="669"/>
        <v>46013</v>
      </c>
      <c r="I1323" s="118">
        <f t="shared" si="657"/>
        <v>46013</v>
      </c>
      <c r="J1323" s="119">
        <f t="shared" si="664"/>
        <v>21</v>
      </c>
      <c r="K1323" s="119">
        <f t="shared" si="679"/>
        <v>1</v>
      </c>
      <c r="L1323" s="8">
        <f t="shared" si="665"/>
        <v>1.0002043700000001</v>
      </c>
      <c r="M1323" s="120">
        <f t="shared" si="680"/>
        <v>1.0043006699999999</v>
      </c>
      <c r="N1323" s="120">
        <f t="shared" si="674"/>
        <v>1.195902882061997</v>
      </c>
      <c r="O1323" s="113">
        <f t="shared" si="676"/>
        <v>1.1961472799999999</v>
      </c>
      <c r="P1323" s="113">
        <f t="shared" si="658"/>
        <v>1335.7300329</v>
      </c>
      <c r="Q1323" s="11">
        <f t="shared" si="670"/>
        <v>0</v>
      </c>
      <c r="R1323" s="30">
        <f t="shared" si="666"/>
        <v>0</v>
      </c>
      <c r="S1323" s="8">
        <f t="shared" si="659"/>
        <v>0</v>
      </c>
      <c r="T1323" s="122">
        <f t="shared" si="667"/>
        <v>0.13059999999999999</v>
      </c>
      <c r="U1323" s="121">
        <f t="shared" si="675"/>
        <v>1</v>
      </c>
      <c r="V1323" s="121">
        <v>252</v>
      </c>
      <c r="W1323" s="120">
        <f t="shared" si="660"/>
        <v>1.000487216</v>
      </c>
      <c r="X1323" s="113">
        <f t="shared" si="673"/>
        <v>0.65078904000000004</v>
      </c>
      <c r="Y1323" s="113">
        <f t="shared" si="661"/>
        <v>0</v>
      </c>
      <c r="Z1323" s="125" t="str">
        <f t="shared" si="671"/>
        <v>A+J=</v>
      </c>
      <c r="AA1323" s="118">
        <f t="shared" si="672"/>
        <v>46013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>
        <f t="shared" si="662"/>
        <v>45985</v>
      </c>
      <c r="B1324" s="113">
        <f t="shared" si="655"/>
        <v>1336.38082194</v>
      </c>
      <c r="C1324" s="113">
        <f t="shared" si="668"/>
        <v>1116.6936172799999</v>
      </c>
      <c r="D1324" s="114">
        <f t="shared" si="663"/>
        <v>7245.38</v>
      </c>
      <c r="E1324" s="115">
        <f t="shared" si="677"/>
        <v>7276.54</v>
      </c>
      <c r="F1324" s="116">
        <f t="shared" si="678"/>
        <v>45951</v>
      </c>
      <c r="G1324" s="117">
        <f t="shared" si="656"/>
        <v>4.3006716003852752E-3</v>
      </c>
      <c r="H1324" s="118">
        <f t="shared" si="669"/>
        <v>46013</v>
      </c>
      <c r="I1324" s="118">
        <f t="shared" si="657"/>
        <v>46013</v>
      </c>
      <c r="J1324" s="119">
        <f t="shared" si="664"/>
        <v>21</v>
      </c>
      <c r="K1324" s="119">
        <f t="shared" si="679"/>
        <v>1</v>
      </c>
      <c r="L1324" s="8">
        <f t="shared" si="665"/>
        <v>1.0002043700000001</v>
      </c>
      <c r="M1324" s="120">
        <f t="shared" si="680"/>
        <v>1.0043006699999999</v>
      </c>
      <c r="N1324" s="120">
        <f t="shared" si="674"/>
        <v>1.195902882061997</v>
      </c>
      <c r="O1324" s="113">
        <f t="shared" si="676"/>
        <v>1.1961472799999999</v>
      </c>
      <c r="P1324" s="113">
        <f t="shared" si="658"/>
        <v>1335.7300329</v>
      </c>
      <c r="Q1324" s="11">
        <f t="shared" si="670"/>
        <v>0</v>
      </c>
      <c r="R1324" s="30">
        <f t="shared" si="666"/>
        <v>0</v>
      </c>
      <c r="S1324" s="8">
        <f t="shared" si="659"/>
        <v>0</v>
      </c>
      <c r="T1324" s="122">
        <f t="shared" si="667"/>
        <v>0.13059999999999999</v>
      </c>
      <c r="U1324" s="121">
        <f t="shared" si="675"/>
        <v>1</v>
      </c>
      <c r="V1324" s="121">
        <v>252</v>
      </c>
      <c r="W1324" s="120">
        <f t="shared" si="660"/>
        <v>1.000487216</v>
      </c>
      <c r="X1324" s="113">
        <f t="shared" si="673"/>
        <v>0.65078904000000004</v>
      </c>
      <c r="Y1324" s="113">
        <f t="shared" si="661"/>
        <v>0</v>
      </c>
      <c r="Z1324" s="125" t="str">
        <f t="shared" si="671"/>
        <v>A+J=</v>
      </c>
      <c r="AA1324" s="118">
        <f t="shared" si="672"/>
        <v>46013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>
        <f t="shared" si="662"/>
        <v>45986</v>
      </c>
      <c r="B1325" s="113">
        <f t="shared" si="655"/>
        <v>1337.30519172</v>
      </c>
      <c r="C1325" s="113">
        <f t="shared" si="668"/>
        <v>1116.6936172799999</v>
      </c>
      <c r="D1325" s="114">
        <f t="shared" si="663"/>
        <v>7245.38</v>
      </c>
      <c r="E1325" s="115">
        <f t="shared" si="677"/>
        <v>7276.54</v>
      </c>
      <c r="F1325" s="116">
        <f t="shared" si="678"/>
        <v>45951</v>
      </c>
      <c r="G1325" s="117">
        <f t="shared" si="656"/>
        <v>4.3006716003852752E-3</v>
      </c>
      <c r="H1325" s="118">
        <f t="shared" si="669"/>
        <v>46013</v>
      </c>
      <c r="I1325" s="118">
        <f t="shared" si="657"/>
        <v>46013</v>
      </c>
      <c r="J1325" s="119">
        <f t="shared" si="664"/>
        <v>21</v>
      </c>
      <c r="K1325" s="119">
        <f t="shared" si="679"/>
        <v>2</v>
      </c>
      <c r="L1325" s="8">
        <f t="shared" si="665"/>
        <v>1.00040879</v>
      </c>
      <c r="M1325" s="120">
        <f t="shared" si="680"/>
        <v>1.0043006699999999</v>
      </c>
      <c r="N1325" s="120">
        <f t="shared" si="674"/>
        <v>1.195902882061997</v>
      </c>
      <c r="O1325" s="113">
        <f t="shared" si="676"/>
        <v>1.1963917500000001</v>
      </c>
      <c r="P1325" s="113">
        <f t="shared" si="658"/>
        <v>1336.0030309900001</v>
      </c>
      <c r="Q1325" s="11">
        <f t="shared" si="670"/>
        <v>0</v>
      </c>
      <c r="R1325" s="30">
        <f t="shared" si="666"/>
        <v>0</v>
      </c>
      <c r="S1325" s="8">
        <f t="shared" si="659"/>
        <v>0</v>
      </c>
      <c r="T1325" s="122">
        <f t="shared" si="667"/>
        <v>0.13059999999999999</v>
      </c>
      <c r="U1325" s="121">
        <f t="shared" si="675"/>
        <v>2</v>
      </c>
      <c r="V1325" s="121">
        <v>252</v>
      </c>
      <c r="W1325" s="120">
        <f t="shared" si="660"/>
        <v>1.0009746690000001</v>
      </c>
      <c r="X1325" s="113">
        <f t="shared" si="673"/>
        <v>1.30216073</v>
      </c>
      <c r="Y1325" s="113">
        <f t="shared" si="661"/>
        <v>0</v>
      </c>
      <c r="Z1325" s="125" t="str">
        <f t="shared" si="671"/>
        <v>A+J=</v>
      </c>
      <c r="AA1325" s="118">
        <f t="shared" si="672"/>
        <v>46013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>
        <f t="shared" si="662"/>
        <v>45987</v>
      </c>
      <c r="B1326" s="113">
        <f t="shared" si="655"/>
        <v>1338.2301890799999</v>
      </c>
      <c r="C1326" s="113">
        <f t="shared" si="668"/>
        <v>1116.6936172799999</v>
      </c>
      <c r="D1326" s="114">
        <f t="shared" si="663"/>
        <v>7245.38</v>
      </c>
      <c r="E1326" s="115">
        <f t="shared" si="677"/>
        <v>7276.54</v>
      </c>
      <c r="F1326" s="116">
        <f t="shared" si="678"/>
        <v>45951</v>
      </c>
      <c r="G1326" s="117">
        <f t="shared" si="656"/>
        <v>4.3006716003852752E-3</v>
      </c>
      <c r="H1326" s="118">
        <f t="shared" si="669"/>
        <v>46013</v>
      </c>
      <c r="I1326" s="118">
        <f t="shared" si="657"/>
        <v>46013</v>
      </c>
      <c r="J1326" s="119">
        <f t="shared" si="664"/>
        <v>21</v>
      </c>
      <c r="K1326" s="119">
        <f t="shared" si="679"/>
        <v>3</v>
      </c>
      <c r="L1326" s="8">
        <f t="shared" si="665"/>
        <v>1.00061325</v>
      </c>
      <c r="M1326" s="120">
        <f t="shared" si="680"/>
        <v>1.0043006699999999</v>
      </c>
      <c r="N1326" s="120">
        <f t="shared" si="674"/>
        <v>1.195902882061997</v>
      </c>
      <c r="O1326" s="113">
        <f t="shared" si="676"/>
        <v>1.19663626</v>
      </c>
      <c r="P1326" s="113">
        <f t="shared" si="658"/>
        <v>1336.2760737399999</v>
      </c>
      <c r="Q1326" s="11">
        <f t="shared" si="670"/>
        <v>0</v>
      </c>
      <c r="R1326" s="30">
        <f t="shared" si="666"/>
        <v>0</v>
      </c>
      <c r="S1326" s="8">
        <f t="shared" si="659"/>
        <v>0</v>
      </c>
      <c r="T1326" s="122">
        <f t="shared" si="667"/>
        <v>0.13059999999999999</v>
      </c>
      <c r="U1326" s="121">
        <f t="shared" si="675"/>
        <v>3</v>
      </c>
      <c r="V1326" s="121">
        <v>252</v>
      </c>
      <c r="W1326" s="120">
        <f t="shared" si="660"/>
        <v>1.001462359</v>
      </c>
      <c r="X1326" s="113">
        <f t="shared" si="673"/>
        <v>1.95411534</v>
      </c>
      <c r="Y1326" s="113">
        <f t="shared" si="661"/>
        <v>0</v>
      </c>
      <c r="Z1326" s="125" t="str">
        <f t="shared" si="671"/>
        <v>A+J=</v>
      </c>
      <c r="AA1326" s="118">
        <f t="shared" si="672"/>
        <v>46013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>
        <f t="shared" si="662"/>
        <v>45988</v>
      </c>
      <c r="B1327" s="113">
        <f t="shared" si="655"/>
        <v>1339.1558393299999</v>
      </c>
      <c r="C1327" s="113">
        <f t="shared" si="668"/>
        <v>1116.6936172799999</v>
      </c>
      <c r="D1327" s="114">
        <f t="shared" si="663"/>
        <v>7245.38</v>
      </c>
      <c r="E1327" s="115">
        <f t="shared" si="677"/>
        <v>7276.54</v>
      </c>
      <c r="F1327" s="116">
        <f t="shared" si="678"/>
        <v>45951</v>
      </c>
      <c r="G1327" s="117">
        <f t="shared" si="656"/>
        <v>4.3006716003852752E-3</v>
      </c>
      <c r="H1327" s="118">
        <f t="shared" si="669"/>
        <v>46013</v>
      </c>
      <c r="I1327" s="118">
        <f t="shared" si="657"/>
        <v>46013</v>
      </c>
      <c r="J1327" s="119">
        <f t="shared" si="664"/>
        <v>21</v>
      </c>
      <c r="K1327" s="119">
        <f t="shared" si="679"/>
        <v>4</v>
      </c>
      <c r="L1327" s="8">
        <f t="shared" si="665"/>
        <v>1.00081775</v>
      </c>
      <c r="M1327" s="120">
        <f t="shared" si="680"/>
        <v>1.0043006699999999</v>
      </c>
      <c r="N1327" s="120">
        <f t="shared" si="674"/>
        <v>1.195902882061997</v>
      </c>
      <c r="O1327" s="113">
        <f t="shared" si="676"/>
        <v>1.19688083</v>
      </c>
      <c r="P1327" s="113">
        <f t="shared" si="658"/>
        <v>1336.5491835</v>
      </c>
      <c r="Q1327" s="11">
        <f t="shared" si="670"/>
        <v>0</v>
      </c>
      <c r="R1327" s="30">
        <f t="shared" si="666"/>
        <v>0</v>
      </c>
      <c r="S1327" s="8">
        <f t="shared" si="659"/>
        <v>0</v>
      </c>
      <c r="T1327" s="122">
        <f t="shared" si="667"/>
        <v>0.13059999999999999</v>
      </c>
      <c r="U1327" s="121">
        <f t="shared" si="675"/>
        <v>4</v>
      </c>
      <c r="V1327" s="121">
        <v>252</v>
      </c>
      <c r="W1327" s="120">
        <f t="shared" si="660"/>
        <v>1.001950288</v>
      </c>
      <c r="X1327" s="113">
        <f t="shared" si="673"/>
        <v>2.6066558299999998</v>
      </c>
      <c r="Y1327" s="113">
        <f t="shared" si="661"/>
        <v>0</v>
      </c>
      <c r="Z1327" s="125" t="str">
        <f t="shared" si="671"/>
        <v>A+J=</v>
      </c>
      <c r="AA1327" s="118">
        <f t="shared" si="672"/>
        <v>46013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>
        <f t="shared" si="662"/>
        <v>45989</v>
      </c>
      <c r="B1328" s="113">
        <f t="shared" si="655"/>
        <v>1340.0821177</v>
      </c>
      <c r="C1328" s="113">
        <f t="shared" si="668"/>
        <v>1116.6936172799999</v>
      </c>
      <c r="D1328" s="114">
        <f t="shared" si="663"/>
        <v>7245.38</v>
      </c>
      <c r="E1328" s="115">
        <f t="shared" si="677"/>
        <v>7276.54</v>
      </c>
      <c r="F1328" s="116">
        <f t="shared" si="678"/>
        <v>45951</v>
      </c>
      <c r="G1328" s="117">
        <f t="shared" si="656"/>
        <v>4.3006716003852752E-3</v>
      </c>
      <c r="H1328" s="118">
        <f t="shared" si="669"/>
        <v>46013</v>
      </c>
      <c r="I1328" s="118">
        <f t="shared" si="657"/>
        <v>46013</v>
      </c>
      <c r="J1328" s="119">
        <f t="shared" si="664"/>
        <v>21</v>
      </c>
      <c r="K1328" s="119">
        <f t="shared" si="679"/>
        <v>5</v>
      </c>
      <c r="L1328" s="8">
        <f t="shared" si="665"/>
        <v>1.0010222900000001</v>
      </c>
      <c r="M1328" s="120">
        <f t="shared" si="680"/>
        <v>1.0043006699999999</v>
      </c>
      <c r="N1328" s="120">
        <f t="shared" si="674"/>
        <v>1.195902882061997</v>
      </c>
      <c r="O1328" s="113">
        <f t="shared" si="676"/>
        <v>1.19712544</v>
      </c>
      <c r="P1328" s="113">
        <f t="shared" si="658"/>
        <v>1336.82233793</v>
      </c>
      <c r="Q1328" s="11">
        <f t="shared" si="670"/>
        <v>0</v>
      </c>
      <c r="R1328" s="30">
        <f t="shared" si="666"/>
        <v>0</v>
      </c>
      <c r="S1328" s="8">
        <f t="shared" si="659"/>
        <v>0</v>
      </c>
      <c r="T1328" s="122">
        <f t="shared" si="667"/>
        <v>0.13059999999999999</v>
      </c>
      <c r="U1328" s="121">
        <f t="shared" si="675"/>
        <v>5</v>
      </c>
      <c r="V1328" s="121">
        <v>252</v>
      </c>
      <c r="W1328" s="120">
        <f t="shared" si="660"/>
        <v>1.002438454</v>
      </c>
      <c r="X1328" s="113">
        <f t="shared" si="673"/>
        <v>3.2597797700000002</v>
      </c>
      <c r="Y1328" s="113">
        <f t="shared" si="661"/>
        <v>0</v>
      </c>
      <c r="Z1328" s="125" t="str">
        <f t="shared" si="671"/>
        <v>A+J=</v>
      </c>
      <c r="AA1328" s="118">
        <f t="shared" si="672"/>
        <v>46013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>
        <f t="shared" si="662"/>
        <v>45990</v>
      </c>
      <c r="B1329" s="113">
        <f t="shared" si="655"/>
        <v>1341.0090468400001</v>
      </c>
      <c r="C1329" s="113">
        <f t="shared" si="668"/>
        <v>1116.6936172799999</v>
      </c>
      <c r="D1329" s="114">
        <f t="shared" si="663"/>
        <v>7245.38</v>
      </c>
      <c r="E1329" s="115">
        <f t="shared" si="677"/>
        <v>7276.54</v>
      </c>
      <c r="F1329" s="116">
        <f t="shared" si="678"/>
        <v>45951</v>
      </c>
      <c r="G1329" s="117">
        <f t="shared" si="656"/>
        <v>4.3006716003852752E-3</v>
      </c>
      <c r="H1329" s="118">
        <f t="shared" si="669"/>
        <v>46013</v>
      </c>
      <c r="I1329" s="118">
        <f t="shared" si="657"/>
        <v>46013</v>
      </c>
      <c r="J1329" s="119">
        <f t="shared" si="664"/>
        <v>21</v>
      </c>
      <c r="K1329" s="119">
        <f t="shared" si="679"/>
        <v>6</v>
      </c>
      <c r="L1329" s="8">
        <f t="shared" si="665"/>
        <v>1.0012268799999999</v>
      </c>
      <c r="M1329" s="120">
        <f t="shared" si="680"/>
        <v>1.0043006699999999</v>
      </c>
      <c r="N1329" s="120">
        <f t="shared" si="674"/>
        <v>1.195902882061997</v>
      </c>
      <c r="O1329" s="113">
        <f t="shared" si="676"/>
        <v>1.19737011</v>
      </c>
      <c r="P1329" s="113">
        <f t="shared" si="658"/>
        <v>1337.09555935</v>
      </c>
      <c r="Q1329" s="11">
        <f t="shared" si="670"/>
        <v>0</v>
      </c>
      <c r="R1329" s="30">
        <f t="shared" si="666"/>
        <v>0</v>
      </c>
      <c r="S1329" s="8">
        <f t="shared" si="659"/>
        <v>0</v>
      </c>
      <c r="T1329" s="122">
        <f t="shared" si="667"/>
        <v>0.13059999999999999</v>
      </c>
      <c r="U1329" s="121">
        <f t="shared" si="675"/>
        <v>6</v>
      </c>
      <c r="V1329" s="121">
        <v>252</v>
      </c>
      <c r="W1329" s="120">
        <f t="shared" si="660"/>
        <v>1.0029268570000001</v>
      </c>
      <c r="X1329" s="113">
        <f t="shared" si="673"/>
        <v>3.9134874900000001</v>
      </c>
      <c r="Y1329" s="113">
        <f t="shared" si="661"/>
        <v>0</v>
      </c>
      <c r="Z1329" s="125" t="str">
        <f t="shared" si="671"/>
        <v>A+J=</v>
      </c>
      <c r="AA1329" s="118">
        <f t="shared" si="672"/>
        <v>46013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>
        <f t="shared" si="662"/>
        <v>45991</v>
      </c>
      <c r="B1330" s="113">
        <f t="shared" si="655"/>
        <v>1341.0090468400001</v>
      </c>
      <c r="C1330" s="113">
        <f t="shared" si="668"/>
        <v>1116.6936172799999</v>
      </c>
      <c r="D1330" s="114">
        <f t="shared" si="663"/>
        <v>7245.38</v>
      </c>
      <c r="E1330" s="115">
        <f t="shared" si="677"/>
        <v>7276.54</v>
      </c>
      <c r="F1330" s="116">
        <f t="shared" si="678"/>
        <v>45951</v>
      </c>
      <c r="G1330" s="117">
        <f t="shared" si="656"/>
        <v>4.3006716003852752E-3</v>
      </c>
      <c r="H1330" s="118">
        <f t="shared" si="669"/>
        <v>46013</v>
      </c>
      <c r="I1330" s="118">
        <f t="shared" si="657"/>
        <v>46013</v>
      </c>
      <c r="J1330" s="119">
        <f t="shared" si="664"/>
        <v>21</v>
      </c>
      <c r="K1330" s="119">
        <f t="shared" si="679"/>
        <v>6</v>
      </c>
      <c r="L1330" s="8">
        <f t="shared" si="665"/>
        <v>1.0012268799999999</v>
      </c>
      <c r="M1330" s="120">
        <f t="shared" si="680"/>
        <v>1.0043006699999999</v>
      </c>
      <c r="N1330" s="120">
        <f t="shared" si="674"/>
        <v>1.195902882061997</v>
      </c>
      <c r="O1330" s="113">
        <f t="shared" si="676"/>
        <v>1.19737011</v>
      </c>
      <c r="P1330" s="113">
        <f t="shared" si="658"/>
        <v>1337.09555935</v>
      </c>
      <c r="Q1330" s="11">
        <f t="shared" si="670"/>
        <v>0</v>
      </c>
      <c r="R1330" s="30">
        <f t="shared" si="666"/>
        <v>0</v>
      </c>
      <c r="S1330" s="8">
        <f t="shared" si="659"/>
        <v>0</v>
      </c>
      <c r="T1330" s="122">
        <f t="shared" si="667"/>
        <v>0.13059999999999999</v>
      </c>
      <c r="U1330" s="121">
        <f t="shared" si="675"/>
        <v>6</v>
      </c>
      <c r="V1330" s="121">
        <v>252</v>
      </c>
      <c r="W1330" s="120">
        <f t="shared" si="660"/>
        <v>1.0029268570000001</v>
      </c>
      <c r="X1330" s="113">
        <f t="shared" si="673"/>
        <v>3.9134874900000001</v>
      </c>
      <c r="Y1330" s="113">
        <f t="shared" si="661"/>
        <v>0</v>
      </c>
      <c r="Z1330" s="125" t="str">
        <f t="shared" si="671"/>
        <v>A+J=</v>
      </c>
      <c r="AA1330" s="118">
        <f t="shared" si="672"/>
        <v>46013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>
        <f t="shared" si="662"/>
        <v>45992</v>
      </c>
      <c r="B1331" s="113">
        <f t="shared" si="655"/>
        <v>1341.0090468400001</v>
      </c>
      <c r="C1331" s="113">
        <f t="shared" si="668"/>
        <v>1116.6936172799999</v>
      </c>
      <c r="D1331" s="114">
        <f t="shared" si="663"/>
        <v>7245.38</v>
      </c>
      <c r="E1331" s="115">
        <f t="shared" si="677"/>
        <v>7276.54</v>
      </c>
      <c r="F1331" s="116">
        <f t="shared" si="678"/>
        <v>45951</v>
      </c>
      <c r="G1331" s="117">
        <f t="shared" si="656"/>
        <v>4.3006716003852752E-3</v>
      </c>
      <c r="H1331" s="118">
        <f t="shared" si="669"/>
        <v>46013</v>
      </c>
      <c r="I1331" s="118">
        <f t="shared" si="657"/>
        <v>46013</v>
      </c>
      <c r="J1331" s="119">
        <f t="shared" si="664"/>
        <v>21</v>
      </c>
      <c r="K1331" s="119">
        <f t="shared" si="679"/>
        <v>6</v>
      </c>
      <c r="L1331" s="8">
        <f t="shared" si="665"/>
        <v>1.0012268799999999</v>
      </c>
      <c r="M1331" s="120">
        <f t="shared" si="680"/>
        <v>1.0043006699999999</v>
      </c>
      <c r="N1331" s="120">
        <f t="shared" si="674"/>
        <v>1.195902882061997</v>
      </c>
      <c r="O1331" s="113">
        <f t="shared" si="676"/>
        <v>1.19737011</v>
      </c>
      <c r="P1331" s="113">
        <f t="shared" si="658"/>
        <v>1337.09555935</v>
      </c>
      <c r="Q1331" s="11">
        <f t="shared" si="670"/>
        <v>0</v>
      </c>
      <c r="R1331" s="30">
        <f t="shared" si="666"/>
        <v>0</v>
      </c>
      <c r="S1331" s="8">
        <f t="shared" si="659"/>
        <v>0</v>
      </c>
      <c r="T1331" s="122">
        <f t="shared" si="667"/>
        <v>0.13059999999999999</v>
      </c>
      <c r="U1331" s="121">
        <f t="shared" si="675"/>
        <v>6</v>
      </c>
      <c r="V1331" s="121">
        <v>252</v>
      </c>
      <c r="W1331" s="120">
        <f t="shared" si="660"/>
        <v>1.0029268570000001</v>
      </c>
      <c r="X1331" s="113">
        <f t="shared" si="673"/>
        <v>3.9134874900000001</v>
      </c>
      <c r="Y1331" s="113">
        <f t="shared" si="661"/>
        <v>0</v>
      </c>
      <c r="Z1331" s="125" t="str">
        <f t="shared" si="671"/>
        <v>A+J=</v>
      </c>
      <c r="AA1331" s="118">
        <f t="shared" si="672"/>
        <v>46013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>
        <f t="shared" si="662"/>
        <v>45993</v>
      </c>
      <c r="B1332" s="113">
        <f t="shared" si="655"/>
        <v>1341.9365961199999</v>
      </c>
      <c r="C1332" s="113">
        <f t="shared" si="668"/>
        <v>1116.6936172799999</v>
      </c>
      <c r="D1332" s="114">
        <f t="shared" si="663"/>
        <v>7245.38</v>
      </c>
      <c r="E1332" s="115">
        <f t="shared" si="677"/>
        <v>7276.54</v>
      </c>
      <c r="F1332" s="116">
        <f t="shared" si="678"/>
        <v>45951</v>
      </c>
      <c r="G1332" s="117">
        <f t="shared" si="656"/>
        <v>4.3006716003852752E-3</v>
      </c>
      <c r="H1332" s="118">
        <f t="shared" si="669"/>
        <v>46013</v>
      </c>
      <c r="I1332" s="118">
        <f t="shared" si="657"/>
        <v>46013</v>
      </c>
      <c r="J1332" s="119">
        <f t="shared" si="664"/>
        <v>21</v>
      </c>
      <c r="K1332" s="119">
        <f t="shared" si="679"/>
        <v>7</v>
      </c>
      <c r="L1332" s="8">
        <f t="shared" si="665"/>
        <v>1.0014315</v>
      </c>
      <c r="M1332" s="120">
        <f t="shared" si="680"/>
        <v>1.0043006699999999</v>
      </c>
      <c r="N1332" s="120">
        <f t="shared" si="674"/>
        <v>1.195902882061997</v>
      </c>
      <c r="O1332" s="113">
        <f t="shared" si="676"/>
        <v>1.1976148099999999</v>
      </c>
      <c r="P1332" s="113">
        <f t="shared" si="658"/>
        <v>1337.3688142799999</v>
      </c>
      <c r="Q1332" s="11">
        <f t="shared" si="670"/>
        <v>0</v>
      </c>
      <c r="R1332" s="30">
        <f t="shared" si="666"/>
        <v>0</v>
      </c>
      <c r="S1332" s="8">
        <f t="shared" si="659"/>
        <v>0</v>
      </c>
      <c r="T1332" s="122">
        <f t="shared" si="667"/>
        <v>0.13059999999999999</v>
      </c>
      <c r="U1332" s="121">
        <f t="shared" si="675"/>
        <v>7</v>
      </c>
      <c r="V1332" s="121">
        <v>252</v>
      </c>
      <c r="W1332" s="120">
        <f t="shared" si="660"/>
        <v>1.0034154989999999</v>
      </c>
      <c r="X1332" s="113">
        <f t="shared" si="673"/>
        <v>4.5677818400000003</v>
      </c>
      <c r="Y1332" s="113">
        <f t="shared" si="661"/>
        <v>0</v>
      </c>
      <c r="Z1332" s="125" t="str">
        <f t="shared" si="671"/>
        <v>A+J=</v>
      </c>
      <c r="AA1332" s="118">
        <f t="shared" si="672"/>
        <v>46013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>
        <f t="shared" si="662"/>
        <v>45994</v>
      </c>
      <c r="B1333" s="113">
        <f t="shared" si="655"/>
        <v>1342.8648092800001</v>
      </c>
      <c r="C1333" s="113">
        <f t="shared" si="668"/>
        <v>1116.6936172799999</v>
      </c>
      <c r="D1333" s="114">
        <f t="shared" si="663"/>
        <v>7245.38</v>
      </c>
      <c r="E1333" s="115">
        <f t="shared" si="677"/>
        <v>7276.54</v>
      </c>
      <c r="F1333" s="116">
        <f t="shared" si="678"/>
        <v>45951</v>
      </c>
      <c r="G1333" s="117">
        <f t="shared" si="656"/>
        <v>4.3006716003852752E-3</v>
      </c>
      <c r="H1333" s="118">
        <f t="shared" si="669"/>
        <v>46013</v>
      </c>
      <c r="I1333" s="118">
        <f t="shared" si="657"/>
        <v>46013</v>
      </c>
      <c r="J1333" s="119">
        <f t="shared" si="664"/>
        <v>21</v>
      </c>
      <c r="K1333" s="119">
        <f t="shared" si="679"/>
        <v>8</v>
      </c>
      <c r="L1333" s="8">
        <f t="shared" si="665"/>
        <v>1.00163617</v>
      </c>
      <c r="M1333" s="120">
        <f t="shared" si="680"/>
        <v>1.0043006699999999</v>
      </c>
      <c r="N1333" s="120">
        <f t="shared" si="674"/>
        <v>1.195902882061997</v>
      </c>
      <c r="O1333" s="113">
        <f t="shared" si="676"/>
        <v>1.19785958</v>
      </c>
      <c r="P1333" s="113">
        <f t="shared" si="658"/>
        <v>1337.6421473800001</v>
      </c>
      <c r="Q1333" s="11">
        <f t="shared" si="670"/>
        <v>0</v>
      </c>
      <c r="R1333" s="30">
        <f t="shared" si="666"/>
        <v>0</v>
      </c>
      <c r="S1333" s="8">
        <f t="shared" si="659"/>
        <v>0</v>
      </c>
      <c r="T1333" s="122">
        <f t="shared" si="667"/>
        <v>0.13059999999999999</v>
      </c>
      <c r="U1333" s="121">
        <f t="shared" si="675"/>
        <v>8</v>
      </c>
      <c r="V1333" s="121">
        <v>252</v>
      </c>
      <c r="W1333" s="120">
        <f t="shared" si="660"/>
        <v>1.003904379</v>
      </c>
      <c r="X1333" s="113">
        <f t="shared" si="673"/>
        <v>5.2226619000000003</v>
      </c>
      <c r="Y1333" s="113">
        <f t="shared" si="661"/>
        <v>0</v>
      </c>
      <c r="Z1333" s="125" t="str">
        <f t="shared" si="671"/>
        <v>A+J=</v>
      </c>
      <c r="AA1333" s="118">
        <f t="shared" si="672"/>
        <v>46013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>
        <f t="shared" si="662"/>
        <v>45995</v>
      </c>
      <c r="B1334" s="113">
        <f t="shared" si="655"/>
        <v>1343.7936529799999</v>
      </c>
      <c r="C1334" s="113">
        <f t="shared" si="668"/>
        <v>1116.6936172799999</v>
      </c>
      <c r="D1334" s="114">
        <f t="shared" si="663"/>
        <v>7245.38</v>
      </c>
      <c r="E1334" s="115">
        <f t="shared" si="677"/>
        <v>7276.54</v>
      </c>
      <c r="F1334" s="116">
        <f t="shared" si="678"/>
        <v>45951</v>
      </c>
      <c r="G1334" s="117">
        <f t="shared" si="656"/>
        <v>4.3006716003852752E-3</v>
      </c>
      <c r="H1334" s="118">
        <f t="shared" si="669"/>
        <v>46013</v>
      </c>
      <c r="I1334" s="118">
        <f t="shared" si="657"/>
        <v>46013</v>
      </c>
      <c r="J1334" s="119">
        <f t="shared" si="664"/>
        <v>21</v>
      </c>
      <c r="K1334" s="119">
        <f t="shared" si="679"/>
        <v>9</v>
      </c>
      <c r="L1334" s="8">
        <f t="shared" si="665"/>
        <v>1.00184088</v>
      </c>
      <c r="M1334" s="120">
        <f t="shared" si="680"/>
        <v>1.0043006699999999</v>
      </c>
      <c r="N1334" s="120">
        <f t="shared" si="674"/>
        <v>1.195902882061997</v>
      </c>
      <c r="O1334" s="113">
        <f t="shared" si="676"/>
        <v>1.1981043899999999</v>
      </c>
      <c r="P1334" s="113">
        <f t="shared" si="658"/>
        <v>1337.91552514</v>
      </c>
      <c r="Q1334" s="11">
        <f t="shared" si="670"/>
        <v>0</v>
      </c>
      <c r="R1334" s="30">
        <f t="shared" si="666"/>
        <v>0</v>
      </c>
      <c r="S1334" s="8">
        <f t="shared" si="659"/>
        <v>0</v>
      </c>
      <c r="T1334" s="122">
        <f t="shared" si="667"/>
        <v>0.13059999999999999</v>
      </c>
      <c r="U1334" s="121">
        <f t="shared" si="675"/>
        <v>9</v>
      </c>
      <c r="V1334" s="121">
        <v>252</v>
      </c>
      <c r="W1334" s="120">
        <f t="shared" si="660"/>
        <v>1.0043934969999999</v>
      </c>
      <c r="X1334" s="113">
        <f t="shared" si="673"/>
        <v>5.8781278400000003</v>
      </c>
      <c r="Y1334" s="113">
        <f t="shared" si="661"/>
        <v>0</v>
      </c>
      <c r="Z1334" s="125" t="str">
        <f t="shared" si="671"/>
        <v>A+J=</v>
      </c>
      <c r="AA1334" s="118">
        <f t="shared" si="672"/>
        <v>46013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>
        <f t="shared" si="662"/>
        <v>45996</v>
      </c>
      <c r="B1335" s="113">
        <f t="shared" si="655"/>
        <v>1344.7231387100001</v>
      </c>
      <c r="C1335" s="113">
        <f t="shared" si="668"/>
        <v>1116.6936172799999</v>
      </c>
      <c r="D1335" s="114">
        <f t="shared" si="663"/>
        <v>7245.38</v>
      </c>
      <c r="E1335" s="115">
        <f t="shared" si="677"/>
        <v>7276.54</v>
      </c>
      <c r="F1335" s="116">
        <f t="shared" si="678"/>
        <v>45951</v>
      </c>
      <c r="G1335" s="117">
        <f t="shared" si="656"/>
        <v>4.3006716003852752E-3</v>
      </c>
      <c r="H1335" s="118">
        <f t="shared" si="669"/>
        <v>46013</v>
      </c>
      <c r="I1335" s="118">
        <f t="shared" si="657"/>
        <v>46013</v>
      </c>
      <c r="J1335" s="119">
        <f t="shared" si="664"/>
        <v>21</v>
      </c>
      <c r="K1335" s="119">
        <f t="shared" si="679"/>
        <v>10</v>
      </c>
      <c r="L1335" s="8">
        <f t="shared" si="665"/>
        <v>1.00204563</v>
      </c>
      <c r="M1335" s="120">
        <f t="shared" si="680"/>
        <v>1.0043006699999999</v>
      </c>
      <c r="N1335" s="120">
        <f t="shared" si="674"/>
        <v>1.195902882061997</v>
      </c>
      <c r="O1335" s="113">
        <f t="shared" si="676"/>
        <v>1.1983492499999999</v>
      </c>
      <c r="P1335" s="113">
        <f t="shared" si="658"/>
        <v>1338.1889587400001</v>
      </c>
      <c r="Q1335" s="11">
        <f t="shared" si="670"/>
        <v>0</v>
      </c>
      <c r="R1335" s="30">
        <f t="shared" si="666"/>
        <v>0</v>
      </c>
      <c r="S1335" s="8">
        <f t="shared" si="659"/>
        <v>0</v>
      </c>
      <c r="T1335" s="122">
        <f t="shared" si="667"/>
        <v>0.13059999999999999</v>
      </c>
      <c r="U1335" s="121">
        <f t="shared" si="675"/>
        <v>10</v>
      </c>
      <c r="V1335" s="121">
        <v>252</v>
      </c>
      <c r="W1335" s="120">
        <f t="shared" si="660"/>
        <v>1.004882853</v>
      </c>
      <c r="X1335" s="113">
        <f t="shared" si="673"/>
        <v>6.5341799700000003</v>
      </c>
      <c r="Y1335" s="113">
        <f t="shared" si="661"/>
        <v>0</v>
      </c>
      <c r="Z1335" s="125" t="str">
        <f t="shared" si="671"/>
        <v>A+J=</v>
      </c>
      <c r="AA1335" s="118">
        <f t="shared" si="672"/>
        <v>46013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>
        <f t="shared" si="662"/>
        <v>45997</v>
      </c>
      <c r="B1336" s="113">
        <f t="shared" si="655"/>
        <v>1345.6532792999999</v>
      </c>
      <c r="C1336" s="113">
        <f t="shared" si="668"/>
        <v>1116.6936172799999</v>
      </c>
      <c r="D1336" s="114">
        <f t="shared" si="663"/>
        <v>7245.38</v>
      </c>
      <c r="E1336" s="115">
        <f t="shared" si="677"/>
        <v>7276.54</v>
      </c>
      <c r="F1336" s="116">
        <f t="shared" si="678"/>
        <v>45951</v>
      </c>
      <c r="G1336" s="117">
        <f t="shared" si="656"/>
        <v>4.3006716003852752E-3</v>
      </c>
      <c r="H1336" s="118">
        <f t="shared" si="669"/>
        <v>46013</v>
      </c>
      <c r="I1336" s="118">
        <f t="shared" si="657"/>
        <v>46013</v>
      </c>
      <c r="J1336" s="119">
        <f t="shared" si="664"/>
        <v>21</v>
      </c>
      <c r="K1336" s="119">
        <f t="shared" si="679"/>
        <v>11</v>
      </c>
      <c r="L1336" s="8">
        <f t="shared" si="665"/>
        <v>1.0022504299999999</v>
      </c>
      <c r="M1336" s="120">
        <f t="shared" si="680"/>
        <v>1.0043006699999999</v>
      </c>
      <c r="N1336" s="120">
        <f t="shared" si="674"/>
        <v>1.195902882061997</v>
      </c>
      <c r="O1336" s="113">
        <f t="shared" si="676"/>
        <v>1.19859417</v>
      </c>
      <c r="P1336" s="113">
        <f t="shared" si="658"/>
        <v>1338.4624593399999</v>
      </c>
      <c r="Q1336" s="11">
        <f t="shared" si="670"/>
        <v>0</v>
      </c>
      <c r="R1336" s="30">
        <f t="shared" si="666"/>
        <v>0</v>
      </c>
      <c r="S1336" s="8">
        <f t="shared" si="659"/>
        <v>0</v>
      </c>
      <c r="T1336" s="122">
        <f t="shared" si="667"/>
        <v>0.13059999999999999</v>
      </c>
      <c r="U1336" s="121">
        <f t="shared" si="675"/>
        <v>11</v>
      </c>
      <c r="V1336" s="121">
        <v>252</v>
      </c>
      <c r="W1336" s="120">
        <f t="shared" si="660"/>
        <v>1.0053724479999999</v>
      </c>
      <c r="X1336" s="113">
        <f t="shared" si="673"/>
        <v>7.1908199599999998</v>
      </c>
      <c r="Y1336" s="113">
        <f t="shared" si="661"/>
        <v>0</v>
      </c>
      <c r="Z1336" s="125" t="str">
        <f t="shared" si="671"/>
        <v>A+J=</v>
      </c>
      <c r="AA1336" s="118">
        <f t="shared" si="672"/>
        <v>46013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>
        <f t="shared" si="662"/>
        <v>45998</v>
      </c>
      <c r="B1337" s="113">
        <f t="shared" si="655"/>
        <v>1345.6532792999999</v>
      </c>
      <c r="C1337" s="113">
        <f t="shared" si="668"/>
        <v>1116.6936172799999</v>
      </c>
      <c r="D1337" s="114">
        <f t="shared" si="663"/>
        <v>7245.38</v>
      </c>
      <c r="E1337" s="115">
        <f t="shared" si="677"/>
        <v>7276.54</v>
      </c>
      <c r="F1337" s="116">
        <f t="shared" si="678"/>
        <v>45951</v>
      </c>
      <c r="G1337" s="117">
        <f t="shared" si="656"/>
        <v>4.3006716003852752E-3</v>
      </c>
      <c r="H1337" s="118">
        <f t="shared" si="669"/>
        <v>46013</v>
      </c>
      <c r="I1337" s="118">
        <f t="shared" si="657"/>
        <v>46013</v>
      </c>
      <c r="J1337" s="119">
        <f t="shared" si="664"/>
        <v>21</v>
      </c>
      <c r="K1337" s="119">
        <f t="shared" si="679"/>
        <v>11</v>
      </c>
      <c r="L1337" s="8">
        <f t="shared" si="665"/>
        <v>1.0022504299999999</v>
      </c>
      <c r="M1337" s="120">
        <f t="shared" si="680"/>
        <v>1.0043006699999999</v>
      </c>
      <c r="N1337" s="120">
        <f t="shared" si="674"/>
        <v>1.195902882061997</v>
      </c>
      <c r="O1337" s="113">
        <f t="shared" si="676"/>
        <v>1.19859417</v>
      </c>
      <c r="P1337" s="113">
        <f t="shared" si="658"/>
        <v>1338.4624593399999</v>
      </c>
      <c r="Q1337" s="11">
        <f t="shared" si="670"/>
        <v>0</v>
      </c>
      <c r="R1337" s="30">
        <f t="shared" si="666"/>
        <v>0</v>
      </c>
      <c r="S1337" s="8">
        <f t="shared" si="659"/>
        <v>0</v>
      </c>
      <c r="T1337" s="122">
        <f t="shared" si="667"/>
        <v>0.13059999999999999</v>
      </c>
      <c r="U1337" s="121">
        <f t="shared" si="675"/>
        <v>11</v>
      </c>
      <c r="V1337" s="121">
        <v>252</v>
      </c>
      <c r="W1337" s="120">
        <f t="shared" si="660"/>
        <v>1.0053724479999999</v>
      </c>
      <c r="X1337" s="113">
        <f t="shared" si="673"/>
        <v>7.1908199599999998</v>
      </c>
      <c r="Y1337" s="113">
        <f t="shared" si="661"/>
        <v>0</v>
      </c>
      <c r="Z1337" s="125" t="str">
        <f t="shared" si="671"/>
        <v>A+J=</v>
      </c>
      <c r="AA1337" s="118">
        <f t="shared" si="672"/>
        <v>46013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>
        <f t="shared" si="662"/>
        <v>45999</v>
      </c>
      <c r="B1338" s="113">
        <f t="shared" si="655"/>
        <v>1345.6532792999999</v>
      </c>
      <c r="C1338" s="113">
        <f t="shared" si="668"/>
        <v>1116.6936172799999</v>
      </c>
      <c r="D1338" s="114">
        <f t="shared" si="663"/>
        <v>7245.38</v>
      </c>
      <c r="E1338" s="115">
        <f t="shared" si="677"/>
        <v>7276.54</v>
      </c>
      <c r="F1338" s="116">
        <f t="shared" si="678"/>
        <v>45951</v>
      </c>
      <c r="G1338" s="117">
        <f t="shared" si="656"/>
        <v>4.3006716003852752E-3</v>
      </c>
      <c r="H1338" s="118">
        <f t="shared" si="669"/>
        <v>46013</v>
      </c>
      <c r="I1338" s="118">
        <f t="shared" si="657"/>
        <v>46013</v>
      </c>
      <c r="J1338" s="119">
        <f t="shared" si="664"/>
        <v>21</v>
      </c>
      <c r="K1338" s="119">
        <f t="shared" si="679"/>
        <v>11</v>
      </c>
      <c r="L1338" s="8">
        <f t="shared" si="665"/>
        <v>1.0022504299999999</v>
      </c>
      <c r="M1338" s="120">
        <f t="shared" si="680"/>
        <v>1.0043006699999999</v>
      </c>
      <c r="N1338" s="120">
        <f t="shared" si="674"/>
        <v>1.195902882061997</v>
      </c>
      <c r="O1338" s="113">
        <f t="shared" si="676"/>
        <v>1.19859417</v>
      </c>
      <c r="P1338" s="113">
        <f t="shared" si="658"/>
        <v>1338.4624593399999</v>
      </c>
      <c r="Q1338" s="11">
        <f t="shared" si="670"/>
        <v>0</v>
      </c>
      <c r="R1338" s="30">
        <f t="shared" si="666"/>
        <v>0</v>
      </c>
      <c r="S1338" s="8">
        <f t="shared" si="659"/>
        <v>0</v>
      </c>
      <c r="T1338" s="122">
        <f t="shared" si="667"/>
        <v>0.13059999999999999</v>
      </c>
      <c r="U1338" s="121">
        <f t="shared" si="675"/>
        <v>11</v>
      </c>
      <c r="V1338" s="121">
        <v>252</v>
      </c>
      <c r="W1338" s="120">
        <f t="shared" si="660"/>
        <v>1.0053724479999999</v>
      </c>
      <c r="X1338" s="113">
        <f t="shared" si="673"/>
        <v>7.1908199599999998</v>
      </c>
      <c r="Y1338" s="113">
        <f t="shared" si="661"/>
        <v>0</v>
      </c>
      <c r="Z1338" s="125" t="str">
        <f t="shared" si="671"/>
        <v>A+J=</v>
      </c>
      <c r="AA1338" s="118">
        <f t="shared" si="672"/>
        <v>46013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>
        <f t="shared" si="662"/>
        <v>46000</v>
      </c>
      <c r="B1339" s="113">
        <f t="shared" si="655"/>
        <v>1346.5840512499999</v>
      </c>
      <c r="C1339" s="113">
        <f t="shared" si="668"/>
        <v>1116.6936172799999</v>
      </c>
      <c r="D1339" s="114">
        <f t="shared" si="663"/>
        <v>7245.38</v>
      </c>
      <c r="E1339" s="115">
        <f t="shared" si="677"/>
        <v>7276.54</v>
      </c>
      <c r="F1339" s="116">
        <f t="shared" si="678"/>
        <v>45951</v>
      </c>
      <c r="G1339" s="117">
        <f t="shared" si="656"/>
        <v>4.3006716003852752E-3</v>
      </c>
      <c r="H1339" s="118">
        <f t="shared" si="669"/>
        <v>46013</v>
      </c>
      <c r="I1339" s="118">
        <f t="shared" si="657"/>
        <v>46013</v>
      </c>
      <c r="J1339" s="119">
        <f t="shared" si="664"/>
        <v>21</v>
      </c>
      <c r="K1339" s="119">
        <f t="shared" si="679"/>
        <v>12</v>
      </c>
      <c r="L1339" s="8">
        <f t="shared" si="665"/>
        <v>1.0024552600000001</v>
      </c>
      <c r="M1339" s="120">
        <f t="shared" si="680"/>
        <v>1.0043006699999999</v>
      </c>
      <c r="N1339" s="120">
        <f t="shared" si="674"/>
        <v>1.195902882061997</v>
      </c>
      <c r="O1339" s="113">
        <f t="shared" si="676"/>
        <v>1.1988391300000001</v>
      </c>
      <c r="P1339" s="113">
        <f t="shared" si="658"/>
        <v>1338.73600461</v>
      </c>
      <c r="Q1339" s="11">
        <f t="shared" si="670"/>
        <v>0</v>
      </c>
      <c r="R1339" s="30">
        <f t="shared" si="666"/>
        <v>0</v>
      </c>
      <c r="S1339" s="8">
        <f t="shared" si="659"/>
        <v>0</v>
      </c>
      <c r="T1339" s="122">
        <f t="shared" si="667"/>
        <v>0.13059999999999999</v>
      </c>
      <c r="U1339" s="121">
        <f t="shared" si="675"/>
        <v>12</v>
      </c>
      <c r="V1339" s="121">
        <v>252</v>
      </c>
      <c r="W1339" s="120">
        <f t="shared" si="660"/>
        <v>1.005862281</v>
      </c>
      <c r="X1339" s="113">
        <f t="shared" si="673"/>
        <v>7.8480466399999997</v>
      </c>
      <c r="Y1339" s="113">
        <f t="shared" si="661"/>
        <v>0</v>
      </c>
      <c r="Z1339" s="125" t="str">
        <f t="shared" si="671"/>
        <v>A+J=</v>
      </c>
      <c r="AA1339" s="118">
        <f t="shared" si="672"/>
        <v>46013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>
        <f t="shared" si="662"/>
        <v>46001</v>
      </c>
      <c r="B1340" s="113">
        <f t="shared" si="655"/>
        <v>1347.51547863</v>
      </c>
      <c r="C1340" s="113">
        <f t="shared" si="668"/>
        <v>1116.6936172799999</v>
      </c>
      <c r="D1340" s="114">
        <f t="shared" si="663"/>
        <v>7245.38</v>
      </c>
      <c r="E1340" s="115">
        <f t="shared" si="677"/>
        <v>7276.54</v>
      </c>
      <c r="F1340" s="116">
        <f t="shared" si="678"/>
        <v>45951</v>
      </c>
      <c r="G1340" s="117">
        <f t="shared" si="656"/>
        <v>4.3006716003852752E-3</v>
      </c>
      <c r="H1340" s="118">
        <f t="shared" si="669"/>
        <v>46013</v>
      </c>
      <c r="I1340" s="118">
        <f t="shared" si="657"/>
        <v>46013</v>
      </c>
      <c r="J1340" s="119">
        <f t="shared" si="664"/>
        <v>21</v>
      </c>
      <c r="K1340" s="119">
        <f t="shared" si="679"/>
        <v>13</v>
      </c>
      <c r="L1340" s="8">
        <f t="shared" si="665"/>
        <v>1.0026601399999999</v>
      </c>
      <c r="M1340" s="120">
        <f t="shared" si="680"/>
        <v>1.0043006699999999</v>
      </c>
      <c r="N1340" s="120">
        <f t="shared" si="674"/>
        <v>1.195902882061997</v>
      </c>
      <c r="O1340" s="113">
        <f t="shared" si="676"/>
        <v>1.19908415</v>
      </c>
      <c r="P1340" s="113">
        <f t="shared" si="658"/>
        <v>1339.0096168800001</v>
      </c>
      <c r="Q1340" s="11">
        <f t="shared" si="670"/>
        <v>0</v>
      </c>
      <c r="R1340" s="30">
        <f t="shared" si="666"/>
        <v>0</v>
      </c>
      <c r="S1340" s="8">
        <f t="shared" si="659"/>
        <v>0</v>
      </c>
      <c r="T1340" s="122">
        <f t="shared" si="667"/>
        <v>0.13059999999999999</v>
      </c>
      <c r="U1340" s="121">
        <f t="shared" si="675"/>
        <v>13</v>
      </c>
      <c r="V1340" s="121">
        <v>252</v>
      </c>
      <c r="W1340" s="120">
        <f t="shared" si="660"/>
        <v>1.006352353</v>
      </c>
      <c r="X1340" s="113">
        <f t="shared" si="673"/>
        <v>8.5058617499999993</v>
      </c>
      <c r="Y1340" s="113">
        <f t="shared" si="661"/>
        <v>0</v>
      </c>
      <c r="Z1340" s="125" t="str">
        <f t="shared" si="671"/>
        <v>A+J=</v>
      </c>
      <c r="AA1340" s="118">
        <f t="shared" si="672"/>
        <v>46013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>
        <f t="shared" si="662"/>
        <v>46002</v>
      </c>
      <c r="B1341" s="113">
        <f t="shared" si="655"/>
        <v>1348.44753926</v>
      </c>
      <c r="C1341" s="113">
        <f t="shared" si="668"/>
        <v>1116.6936172799999</v>
      </c>
      <c r="D1341" s="114">
        <f t="shared" si="663"/>
        <v>7245.38</v>
      </c>
      <c r="E1341" s="115">
        <f t="shared" si="677"/>
        <v>7276.54</v>
      </c>
      <c r="F1341" s="116">
        <f t="shared" si="678"/>
        <v>45951</v>
      </c>
      <c r="G1341" s="117">
        <f t="shared" si="656"/>
        <v>4.3006716003852752E-3</v>
      </c>
      <c r="H1341" s="118">
        <f t="shared" si="669"/>
        <v>46013</v>
      </c>
      <c r="I1341" s="118">
        <f t="shared" si="657"/>
        <v>46013</v>
      </c>
      <c r="J1341" s="119">
        <f t="shared" si="664"/>
        <v>21</v>
      </c>
      <c r="K1341" s="119">
        <f t="shared" si="679"/>
        <v>14</v>
      </c>
      <c r="L1341" s="8">
        <f t="shared" si="665"/>
        <v>1.00286506</v>
      </c>
      <c r="M1341" s="120">
        <f t="shared" si="680"/>
        <v>1.0043006699999999</v>
      </c>
      <c r="N1341" s="120">
        <f t="shared" si="674"/>
        <v>1.195902882061997</v>
      </c>
      <c r="O1341" s="113">
        <f t="shared" si="676"/>
        <v>1.1993292099999999</v>
      </c>
      <c r="P1341" s="113">
        <f t="shared" si="658"/>
        <v>1339.28327382</v>
      </c>
      <c r="Q1341" s="11">
        <f t="shared" si="670"/>
        <v>0</v>
      </c>
      <c r="R1341" s="30">
        <f t="shared" si="666"/>
        <v>0</v>
      </c>
      <c r="S1341" s="8">
        <f t="shared" si="659"/>
        <v>0</v>
      </c>
      <c r="T1341" s="122">
        <f t="shared" si="667"/>
        <v>0.13059999999999999</v>
      </c>
      <c r="U1341" s="121">
        <f t="shared" si="675"/>
        <v>14</v>
      </c>
      <c r="V1341" s="121">
        <v>252</v>
      </c>
      <c r="W1341" s="120">
        <f t="shared" si="660"/>
        <v>1.0068426640000001</v>
      </c>
      <c r="X1341" s="113">
        <f t="shared" si="673"/>
        <v>9.1642654399999994</v>
      </c>
      <c r="Y1341" s="113">
        <f t="shared" si="661"/>
        <v>0</v>
      </c>
      <c r="Z1341" s="125" t="str">
        <f t="shared" si="671"/>
        <v>A+J=</v>
      </c>
      <c r="AA1341" s="118">
        <f t="shared" si="672"/>
        <v>46013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>
        <f t="shared" si="662"/>
        <v>46003</v>
      </c>
      <c r="B1342" s="113">
        <f t="shared" si="655"/>
        <v>1349.38024329</v>
      </c>
      <c r="C1342" s="113">
        <f t="shared" si="668"/>
        <v>1116.6936172799999</v>
      </c>
      <c r="D1342" s="114">
        <f t="shared" si="663"/>
        <v>7245.38</v>
      </c>
      <c r="E1342" s="115">
        <f t="shared" si="677"/>
        <v>7276.54</v>
      </c>
      <c r="F1342" s="116">
        <f t="shared" si="678"/>
        <v>45951</v>
      </c>
      <c r="G1342" s="117">
        <f t="shared" si="656"/>
        <v>4.3006716003852752E-3</v>
      </c>
      <c r="H1342" s="118">
        <f t="shared" si="669"/>
        <v>46013</v>
      </c>
      <c r="I1342" s="118">
        <f t="shared" si="657"/>
        <v>46013</v>
      </c>
      <c r="J1342" s="119">
        <f t="shared" si="664"/>
        <v>21</v>
      </c>
      <c r="K1342" s="119">
        <f t="shared" si="679"/>
        <v>15</v>
      </c>
      <c r="L1342" s="8">
        <f t="shared" si="665"/>
        <v>1.00307002</v>
      </c>
      <c r="M1342" s="120">
        <f t="shared" si="680"/>
        <v>1.0043006699999999</v>
      </c>
      <c r="N1342" s="120">
        <f t="shared" si="674"/>
        <v>1.195902882061997</v>
      </c>
      <c r="O1342" s="113">
        <f t="shared" si="676"/>
        <v>1.19957432</v>
      </c>
      <c r="P1342" s="113">
        <f t="shared" si="658"/>
        <v>1339.55698659</v>
      </c>
      <c r="Q1342" s="11">
        <f t="shared" si="670"/>
        <v>0</v>
      </c>
      <c r="R1342" s="30">
        <f t="shared" si="666"/>
        <v>0</v>
      </c>
      <c r="S1342" s="8">
        <f t="shared" si="659"/>
        <v>0</v>
      </c>
      <c r="T1342" s="122">
        <f t="shared" si="667"/>
        <v>0.13059999999999999</v>
      </c>
      <c r="U1342" s="121">
        <f t="shared" si="675"/>
        <v>15</v>
      </c>
      <c r="V1342" s="121">
        <v>252</v>
      </c>
      <c r="W1342" s="120">
        <f t="shared" si="660"/>
        <v>1.0073332129999999</v>
      </c>
      <c r="X1342" s="113">
        <f t="shared" si="673"/>
        <v>9.8232567</v>
      </c>
      <c r="Y1342" s="113">
        <f t="shared" si="661"/>
        <v>0</v>
      </c>
      <c r="Z1342" s="125" t="str">
        <f t="shared" si="671"/>
        <v>A+J=</v>
      </c>
      <c r="AA1342" s="118">
        <f t="shared" si="672"/>
        <v>46013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>
        <f t="shared" si="662"/>
        <v>46004</v>
      </c>
      <c r="B1343" s="113">
        <f t="shared" si="655"/>
        <v>1350.3135937000002</v>
      </c>
      <c r="C1343" s="113">
        <f t="shared" si="668"/>
        <v>1116.6936172799999</v>
      </c>
      <c r="D1343" s="114">
        <f t="shared" si="663"/>
        <v>7245.38</v>
      </c>
      <c r="E1343" s="115">
        <f t="shared" si="677"/>
        <v>7276.54</v>
      </c>
      <c r="F1343" s="116">
        <f t="shared" si="678"/>
        <v>45951</v>
      </c>
      <c r="G1343" s="117">
        <f t="shared" si="656"/>
        <v>4.3006716003852752E-3</v>
      </c>
      <c r="H1343" s="118">
        <f t="shared" si="669"/>
        <v>46013</v>
      </c>
      <c r="I1343" s="118">
        <f t="shared" si="657"/>
        <v>46013</v>
      </c>
      <c r="J1343" s="119">
        <f t="shared" si="664"/>
        <v>21</v>
      </c>
      <c r="K1343" s="119">
        <f t="shared" si="679"/>
        <v>16</v>
      </c>
      <c r="L1343" s="8">
        <f t="shared" si="665"/>
        <v>1.00327502</v>
      </c>
      <c r="M1343" s="120">
        <f t="shared" si="680"/>
        <v>1.0043006699999999</v>
      </c>
      <c r="N1343" s="120">
        <f t="shared" si="674"/>
        <v>1.195902882061997</v>
      </c>
      <c r="O1343" s="113">
        <f t="shared" si="676"/>
        <v>1.1998194799999999</v>
      </c>
      <c r="P1343" s="113">
        <f t="shared" si="658"/>
        <v>1339.8307552000001</v>
      </c>
      <c r="Q1343" s="11">
        <f t="shared" si="670"/>
        <v>0</v>
      </c>
      <c r="R1343" s="30">
        <f t="shared" si="666"/>
        <v>0</v>
      </c>
      <c r="S1343" s="8">
        <f t="shared" si="659"/>
        <v>0</v>
      </c>
      <c r="T1343" s="122">
        <f t="shared" si="667"/>
        <v>0.13059999999999999</v>
      </c>
      <c r="U1343" s="121">
        <f t="shared" si="675"/>
        <v>16</v>
      </c>
      <c r="V1343" s="121">
        <v>252</v>
      </c>
      <c r="W1343" s="120">
        <f t="shared" si="660"/>
        <v>1.007824002</v>
      </c>
      <c r="X1343" s="113">
        <f t="shared" si="673"/>
        <v>10.4828385</v>
      </c>
      <c r="Y1343" s="113">
        <f t="shared" si="661"/>
        <v>0</v>
      </c>
      <c r="Z1343" s="125" t="str">
        <f t="shared" si="671"/>
        <v>A+J=</v>
      </c>
      <c r="AA1343" s="118">
        <f t="shared" si="672"/>
        <v>46013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>
        <f t="shared" si="662"/>
        <v>46005</v>
      </c>
      <c r="B1344" s="113">
        <f t="shared" si="655"/>
        <v>1350.3135937000002</v>
      </c>
      <c r="C1344" s="113">
        <f t="shared" si="668"/>
        <v>1116.6936172799999</v>
      </c>
      <c r="D1344" s="114">
        <f t="shared" si="663"/>
        <v>7245.38</v>
      </c>
      <c r="E1344" s="115">
        <f t="shared" si="677"/>
        <v>7276.54</v>
      </c>
      <c r="F1344" s="116">
        <f t="shared" si="678"/>
        <v>45951</v>
      </c>
      <c r="G1344" s="117">
        <f t="shared" si="656"/>
        <v>4.3006716003852752E-3</v>
      </c>
      <c r="H1344" s="118">
        <f t="shared" si="669"/>
        <v>46013</v>
      </c>
      <c r="I1344" s="118">
        <f t="shared" si="657"/>
        <v>46013</v>
      </c>
      <c r="J1344" s="119">
        <f t="shared" si="664"/>
        <v>21</v>
      </c>
      <c r="K1344" s="119">
        <f t="shared" si="679"/>
        <v>16</v>
      </c>
      <c r="L1344" s="8">
        <f t="shared" si="665"/>
        <v>1.00327502</v>
      </c>
      <c r="M1344" s="120">
        <f t="shared" si="680"/>
        <v>1.0043006699999999</v>
      </c>
      <c r="N1344" s="120">
        <f t="shared" si="674"/>
        <v>1.195902882061997</v>
      </c>
      <c r="O1344" s="113">
        <f t="shared" si="676"/>
        <v>1.1998194799999999</v>
      </c>
      <c r="P1344" s="113">
        <f t="shared" si="658"/>
        <v>1339.8307552000001</v>
      </c>
      <c r="Q1344" s="11">
        <f t="shared" si="670"/>
        <v>0</v>
      </c>
      <c r="R1344" s="30">
        <f t="shared" si="666"/>
        <v>0</v>
      </c>
      <c r="S1344" s="8">
        <f t="shared" si="659"/>
        <v>0</v>
      </c>
      <c r="T1344" s="122">
        <f t="shared" si="667"/>
        <v>0.13059999999999999</v>
      </c>
      <c r="U1344" s="121">
        <f t="shared" si="675"/>
        <v>16</v>
      </c>
      <c r="V1344" s="121">
        <v>252</v>
      </c>
      <c r="W1344" s="120">
        <f t="shared" si="660"/>
        <v>1.007824002</v>
      </c>
      <c r="X1344" s="113">
        <f t="shared" si="673"/>
        <v>10.4828385</v>
      </c>
      <c r="Y1344" s="113">
        <f t="shared" si="661"/>
        <v>0</v>
      </c>
      <c r="Z1344" s="125" t="str">
        <f t="shared" si="671"/>
        <v>A+J=</v>
      </c>
      <c r="AA1344" s="118">
        <f t="shared" si="672"/>
        <v>46013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>
        <f t="shared" si="662"/>
        <v>46006</v>
      </c>
      <c r="B1345" s="113">
        <f t="shared" si="655"/>
        <v>1350.3135937000002</v>
      </c>
      <c r="C1345" s="113">
        <f t="shared" si="668"/>
        <v>1116.6936172799999</v>
      </c>
      <c r="D1345" s="114">
        <f t="shared" si="663"/>
        <v>7245.38</v>
      </c>
      <c r="E1345" s="115">
        <f t="shared" si="677"/>
        <v>7276.54</v>
      </c>
      <c r="F1345" s="116">
        <f t="shared" si="678"/>
        <v>45951</v>
      </c>
      <c r="G1345" s="117">
        <f t="shared" si="656"/>
        <v>4.3006716003852752E-3</v>
      </c>
      <c r="H1345" s="118">
        <f t="shared" si="669"/>
        <v>46013</v>
      </c>
      <c r="I1345" s="118">
        <f t="shared" si="657"/>
        <v>46013</v>
      </c>
      <c r="J1345" s="119">
        <f t="shared" si="664"/>
        <v>21</v>
      </c>
      <c r="K1345" s="119">
        <f t="shared" si="679"/>
        <v>16</v>
      </c>
      <c r="L1345" s="8">
        <f t="shared" si="665"/>
        <v>1.00327502</v>
      </c>
      <c r="M1345" s="120">
        <f t="shared" si="680"/>
        <v>1.0043006699999999</v>
      </c>
      <c r="N1345" s="120">
        <f t="shared" si="674"/>
        <v>1.195902882061997</v>
      </c>
      <c r="O1345" s="113">
        <f t="shared" si="676"/>
        <v>1.1998194799999999</v>
      </c>
      <c r="P1345" s="113">
        <f t="shared" si="658"/>
        <v>1339.8307552000001</v>
      </c>
      <c r="Q1345" s="11">
        <f t="shared" si="670"/>
        <v>0</v>
      </c>
      <c r="R1345" s="30">
        <f t="shared" si="666"/>
        <v>0</v>
      </c>
      <c r="S1345" s="8">
        <f t="shared" si="659"/>
        <v>0</v>
      </c>
      <c r="T1345" s="122">
        <f t="shared" si="667"/>
        <v>0.13059999999999999</v>
      </c>
      <c r="U1345" s="121">
        <f t="shared" si="675"/>
        <v>16</v>
      </c>
      <c r="V1345" s="121">
        <v>252</v>
      </c>
      <c r="W1345" s="120">
        <f t="shared" si="660"/>
        <v>1.007824002</v>
      </c>
      <c r="X1345" s="113">
        <f t="shared" si="673"/>
        <v>10.4828385</v>
      </c>
      <c r="Y1345" s="113">
        <f t="shared" si="661"/>
        <v>0</v>
      </c>
      <c r="Z1345" s="125" t="str">
        <f t="shared" si="671"/>
        <v>A+J=</v>
      </c>
      <c r="AA1345" s="118">
        <f t="shared" si="672"/>
        <v>46013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>
        <f t="shared" si="662"/>
        <v>46007</v>
      </c>
      <c r="B1346" s="113">
        <f t="shared" si="655"/>
        <v>1351.24760068</v>
      </c>
      <c r="C1346" s="113">
        <f t="shared" si="668"/>
        <v>1116.6936172799999</v>
      </c>
      <c r="D1346" s="114">
        <f t="shared" si="663"/>
        <v>7245.38</v>
      </c>
      <c r="E1346" s="115">
        <f t="shared" si="677"/>
        <v>7276.54</v>
      </c>
      <c r="F1346" s="116">
        <f t="shared" si="678"/>
        <v>45951</v>
      </c>
      <c r="G1346" s="117">
        <f t="shared" si="656"/>
        <v>4.3006716003852752E-3</v>
      </c>
      <c r="H1346" s="118">
        <f t="shared" si="669"/>
        <v>46013</v>
      </c>
      <c r="I1346" s="118">
        <f t="shared" si="657"/>
        <v>46013</v>
      </c>
      <c r="J1346" s="119">
        <f t="shared" si="664"/>
        <v>21</v>
      </c>
      <c r="K1346" s="119">
        <f t="shared" si="679"/>
        <v>17</v>
      </c>
      <c r="L1346" s="8">
        <f t="shared" si="665"/>
        <v>1.0034800699999999</v>
      </c>
      <c r="M1346" s="120">
        <f t="shared" si="680"/>
        <v>1.0043006699999999</v>
      </c>
      <c r="N1346" s="120">
        <f t="shared" si="674"/>
        <v>1.195902882061997</v>
      </c>
      <c r="O1346" s="113">
        <f t="shared" si="676"/>
        <v>1.2000647</v>
      </c>
      <c r="P1346" s="113">
        <f t="shared" si="658"/>
        <v>1340.10459081</v>
      </c>
      <c r="Q1346" s="11">
        <f t="shared" si="670"/>
        <v>0</v>
      </c>
      <c r="R1346" s="30">
        <f t="shared" si="666"/>
        <v>0</v>
      </c>
      <c r="S1346" s="8">
        <f t="shared" si="659"/>
        <v>0</v>
      </c>
      <c r="T1346" s="122">
        <f t="shared" si="667"/>
        <v>0.13059999999999999</v>
      </c>
      <c r="U1346" s="121">
        <f t="shared" si="675"/>
        <v>17</v>
      </c>
      <c r="V1346" s="121">
        <v>252</v>
      </c>
      <c r="W1346" s="120">
        <f t="shared" si="660"/>
        <v>1.0083150299999999</v>
      </c>
      <c r="X1346" s="113">
        <f t="shared" si="673"/>
        <v>11.14300987</v>
      </c>
      <c r="Y1346" s="113">
        <f t="shared" si="661"/>
        <v>0</v>
      </c>
      <c r="Z1346" s="125" t="str">
        <f t="shared" si="671"/>
        <v>A+J=</v>
      </c>
      <c r="AA1346" s="118">
        <f t="shared" si="672"/>
        <v>46013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>
        <f t="shared" si="662"/>
        <v>46008</v>
      </c>
      <c r="B1347" s="113">
        <f t="shared" si="655"/>
        <v>1352.1822419800001</v>
      </c>
      <c r="C1347" s="113">
        <f t="shared" si="668"/>
        <v>1116.6936172799999</v>
      </c>
      <c r="D1347" s="114">
        <f t="shared" si="663"/>
        <v>7245.38</v>
      </c>
      <c r="E1347" s="115">
        <f t="shared" si="677"/>
        <v>7276.54</v>
      </c>
      <c r="F1347" s="116">
        <f t="shared" si="678"/>
        <v>45951</v>
      </c>
      <c r="G1347" s="117">
        <f t="shared" si="656"/>
        <v>4.3006716003852752E-3</v>
      </c>
      <c r="H1347" s="118">
        <f t="shared" si="669"/>
        <v>46013</v>
      </c>
      <c r="I1347" s="118">
        <f t="shared" si="657"/>
        <v>46013</v>
      </c>
      <c r="J1347" s="119">
        <f t="shared" si="664"/>
        <v>21</v>
      </c>
      <c r="K1347" s="119">
        <f t="shared" si="679"/>
        <v>18</v>
      </c>
      <c r="L1347" s="8">
        <f t="shared" si="665"/>
        <v>1.0036851499999999</v>
      </c>
      <c r="M1347" s="120">
        <f t="shared" si="680"/>
        <v>1.0043006699999999</v>
      </c>
      <c r="N1347" s="120">
        <f t="shared" si="674"/>
        <v>1.195902882061997</v>
      </c>
      <c r="O1347" s="113">
        <f t="shared" si="676"/>
        <v>1.20030996</v>
      </c>
      <c r="P1347" s="113">
        <f t="shared" si="658"/>
        <v>1340.3784710800001</v>
      </c>
      <c r="Q1347" s="11">
        <f t="shared" si="670"/>
        <v>0</v>
      </c>
      <c r="R1347" s="30">
        <f t="shared" si="666"/>
        <v>0</v>
      </c>
      <c r="S1347" s="8">
        <f t="shared" si="659"/>
        <v>0</v>
      </c>
      <c r="T1347" s="122">
        <f t="shared" si="667"/>
        <v>0.13059999999999999</v>
      </c>
      <c r="U1347" s="121">
        <f t="shared" si="675"/>
        <v>18</v>
      </c>
      <c r="V1347" s="121">
        <v>252</v>
      </c>
      <c r="W1347" s="120">
        <f t="shared" si="660"/>
        <v>1.008806297</v>
      </c>
      <c r="X1347" s="113">
        <f t="shared" si="673"/>
        <v>11.8037709</v>
      </c>
      <c r="Y1347" s="113">
        <f t="shared" si="661"/>
        <v>0</v>
      </c>
      <c r="Z1347" s="125" t="str">
        <f t="shared" si="671"/>
        <v>A+J=</v>
      </c>
      <c r="AA1347" s="118">
        <f t="shared" si="672"/>
        <v>46013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>
        <f t="shared" si="662"/>
        <v>46009</v>
      </c>
      <c r="B1348" s="113">
        <f t="shared" si="655"/>
        <v>1353.1175291699999</v>
      </c>
      <c r="C1348" s="113">
        <f t="shared" si="668"/>
        <v>1116.6936172799999</v>
      </c>
      <c r="D1348" s="114">
        <f t="shared" si="663"/>
        <v>7245.38</v>
      </c>
      <c r="E1348" s="115">
        <f t="shared" si="677"/>
        <v>7276.54</v>
      </c>
      <c r="F1348" s="116">
        <f t="shared" si="678"/>
        <v>45951</v>
      </c>
      <c r="G1348" s="117">
        <f t="shared" si="656"/>
        <v>4.3006716003852752E-3</v>
      </c>
      <c r="H1348" s="118">
        <f t="shared" si="669"/>
        <v>46013</v>
      </c>
      <c r="I1348" s="118">
        <f t="shared" si="657"/>
        <v>46013</v>
      </c>
      <c r="J1348" s="119">
        <f t="shared" si="664"/>
        <v>21</v>
      </c>
      <c r="K1348" s="119">
        <f t="shared" si="679"/>
        <v>19</v>
      </c>
      <c r="L1348" s="8">
        <f t="shared" si="665"/>
        <v>1.00389028</v>
      </c>
      <c r="M1348" s="120">
        <f t="shared" si="680"/>
        <v>1.0043006699999999</v>
      </c>
      <c r="N1348" s="120">
        <f t="shared" si="674"/>
        <v>1.195902882061997</v>
      </c>
      <c r="O1348" s="113">
        <f t="shared" si="676"/>
        <v>1.20055527</v>
      </c>
      <c r="P1348" s="113">
        <f t="shared" si="658"/>
        <v>1340.6524072</v>
      </c>
      <c r="Q1348" s="11">
        <f t="shared" si="670"/>
        <v>0</v>
      </c>
      <c r="R1348" s="30">
        <f t="shared" si="666"/>
        <v>0</v>
      </c>
      <c r="S1348" s="8">
        <f t="shared" si="659"/>
        <v>0</v>
      </c>
      <c r="T1348" s="122">
        <f t="shared" si="667"/>
        <v>0.13059999999999999</v>
      </c>
      <c r="U1348" s="121">
        <f t="shared" si="675"/>
        <v>19</v>
      </c>
      <c r="V1348" s="121">
        <v>252</v>
      </c>
      <c r="W1348" s="120">
        <f t="shared" si="660"/>
        <v>1.0092978029999999</v>
      </c>
      <c r="X1348" s="113">
        <f t="shared" si="673"/>
        <v>12.46512197</v>
      </c>
      <c r="Y1348" s="113">
        <f t="shared" si="661"/>
        <v>0</v>
      </c>
      <c r="Z1348" s="125" t="str">
        <f t="shared" si="671"/>
        <v>A+J=</v>
      </c>
      <c r="AA1348" s="118">
        <f t="shared" si="672"/>
        <v>46013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>
        <f t="shared" si="662"/>
        <v>46010</v>
      </c>
      <c r="B1349" s="113">
        <f t="shared" si="655"/>
        <v>1354.0534751</v>
      </c>
      <c r="C1349" s="113">
        <f t="shared" si="668"/>
        <v>1116.6936172799999</v>
      </c>
      <c r="D1349" s="114">
        <f t="shared" si="663"/>
        <v>7245.38</v>
      </c>
      <c r="E1349" s="115">
        <f t="shared" si="677"/>
        <v>7276.54</v>
      </c>
      <c r="F1349" s="116">
        <f t="shared" si="678"/>
        <v>45951</v>
      </c>
      <c r="G1349" s="117">
        <f t="shared" si="656"/>
        <v>4.3006716003852752E-3</v>
      </c>
      <c r="H1349" s="118">
        <f t="shared" si="669"/>
        <v>46013</v>
      </c>
      <c r="I1349" s="118">
        <f t="shared" si="657"/>
        <v>46013</v>
      </c>
      <c r="J1349" s="119">
        <f t="shared" si="664"/>
        <v>21</v>
      </c>
      <c r="K1349" s="119">
        <f t="shared" si="679"/>
        <v>20</v>
      </c>
      <c r="L1349" s="8">
        <f t="shared" si="665"/>
        <v>1.0040954499999999</v>
      </c>
      <c r="M1349" s="120">
        <f t="shared" si="680"/>
        <v>1.0043006699999999</v>
      </c>
      <c r="N1349" s="120">
        <f t="shared" si="674"/>
        <v>1.195902882061997</v>
      </c>
      <c r="O1349" s="113">
        <f t="shared" si="676"/>
        <v>1.20080064</v>
      </c>
      <c r="P1349" s="113">
        <f t="shared" si="658"/>
        <v>1340.9264103099999</v>
      </c>
      <c r="Q1349" s="11">
        <f t="shared" si="670"/>
        <v>0</v>
      </c>
      <c r="R1349" s="30">
        <f t="shared" si="666"/>
        <v>0</v>
      </c>
      <c r="S1349" s="8">
        <f t="shared" si="659"/>
        <v>0</v>
      </c>
      <c r="T1349" s="122">
        <f t="shared" si="667"/>
        <v>0.13059999999999999</v>
      </c>
      <c r="U1349" s="121">
        <f t="shared" si="675"/>
        <v>20</v>
      </c>
      <c r="V1349" s="121">
        <v>252</v>
      </c>
      <c r="W1349" s="120">
        <f t="shared" si="660"/>
        <v>1.009789549</v>
      </c>
      <c r="X1349" s="113">
        <f t="shared" si="673"/>
        <v>13.12706479</v>
      </c>
      <c r="Y1349" s="113">
        <f t="shared" si="661"/>
        <v>0</v>
      </c>
      <c r="Z1349" s="125" t="str">
        <f t="shared" si="671"/>
        <v>A+J=</v>
      </c>
      <c r="AA1349" s="118">
        <f t="shared" si="672"/>
        <v>46013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>
        <f t="shared" si="662"/>
        <v>46011</v>
      </c>
      <c r="B1350" s="113">
        <f t="shared" si="655"/>
        <v>1354.9900674800001</v>
      </c>
      <c r="C1350" s="113">
        <f t="shared" si="668"/>
        <v>1116.6936172799999</v>
      </c>
      <c r="D1350" s="114">
        <f t="shared" si="663"/>
        <v>7245.38</v>
      </c>
      <c r="E1350" s="115">
        <f t="shared" si="677"/>
        <v>7276.54</v>
      </c>
      <c r="F1350" s="116">
        <f t="shared" si="678"/>
        <v>45951</v>
      </c>
      <c r="G1350" s="117">
        <f t="shared" si="656"/>
        <v>4.3006716003852752E-3</v>
      </c>
      <c r="H1350" s="118">
        <f t="shared" si="669"/>
        <v>46042</v>
      </c>
      <c r="I1350" s="118">
        <f t="shared" si="657"/>
        <v>46013</v>
      </c>
      <c r="J1350" s="119">
        <f t="shared" si="664"/>
        <v>21</v>
      </c>
      <c r="K1350" s="119">
        <f t="shared" si="679"/>
        <v>21</v>
      </c>
      <c r="L1350" s="8">
        <f t="shared" si="665"/>
        <v>1.0043006699999999</v>
      </c>
      <c r="M1350" s="120">
        <f t="shared" si="680"/>
        <v>1.0043006699999999</v>
      </c>
      <c r="N1350" s="120">
        <f t="shared" si="674"/>
        <v>1.195902882061997</v>
      </c>
      <c r="O1350" s="113">
        <f t="shared" si="676"/>
        <v>1.2010460599999999</v>
      </c>
      <c r="P1350" s="113">
        <f t="shared" si="658"/>
        <v>1341.2004692600001</v>
      </c>
      <c r="Q1350" s="11">
        <f t="shared" si="670"/>
        <v>0</v>
      </c>
      <c r="R1350" s="30">
        <f t="shared" si="666"/>
        <v>0</v>
      </c>
      <c r="S1350" s="8">
        <f t="shared" si="659"/>
        <v>0</v>
      </c>
      <c r="T1350" s="122">
        <f t="shared" si="667"/>
        <v>0.13059999999999999</v>
      </c>
      <c r="U1350" s="121">
        <f t="shared" si="675"/>
        <v>21</v>
      </c>
      <c r="V1350" s="121">
        <v>252</v>
      </c>
      <c r="W1350" s="120">
        <f t="shared" si="660"/>
        <v>1.010281534</v>
      </c>
      <c r="X1350" s="113">
        <f t="shared" si="673"/>
        <v>13.78959822</v>
      </c>
      <c r="Y1350" s="113">
        <f t="shared" si="661"/>
        <v>0</v>
      </c>
      <c r="Z1350" s="125" t="str">
        <f t="shared" si="671"/>
        <v>A+J=</v>
      </c>
      <c r="AA1350" s="118">
        <f t="shared" si="672"/>
        <v>46013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>
        <f t="shared" si="662"/>
        <v>46012</v>
      </c>
      <c r="B1351" s="113">
        <f t="shared" si="655"/>
        <v>1354.9900674800001</v>
      </c>
      <c r="C1351" s="113">
        <f t="shared" si="668"/>
        <v>1116.6936172799999</v>
      </c>
      <c r="D1351" s="114">
        <f t="shared" si="663"/>
        <v>7245.38</v>
      </c>
      <c r="E1351" s="115">
        <f t="shared" si="677"/>
        <v>7276.54</v>
      </c>
      <c r="F1351" s="116">
        <f t="shared" si="678"/>
        <v>45951</v>
      </c>
      <c r="G1351" s="117">
        <f t="shared" si="656"/>
        <v>4.3006716003852752E-3</v>
      </c>
      <c r="H1351" s="118">
        <f t="shared" si="669"/>
        <v>46042</v>
      </c>
      <c r="I1351" s="118">
        <f t="shared" si="657"/>
        <v>46013</v>
      </c>
      <c r="J1351" s="119">
        <f t="shared" si="664"/>
        <v>21</v>
      </c>
      <c r="K1351" s="119">
        <f t="shared" si="679"/>
        <v>21</v>
      </c>
      <c r="L1351" s="8">
        <f t="shared" si="665"/>
        <v>1.0043006699999999</v>
      </c>
      <c r="M1351" s="120">
        <f t="shared" si="680"/>
        <v>1.0043006699999999</v>
      </c>
      <c r="N1351" s="120">
        <f t="shared" si="674"/>
        <v>1.195902882061997</v>
      </c>
      <c r="O1351" s="113">
        <f t="shared" si="676"/>
        <v>1.2010460599999999</v>
      </c>
      <c r="P1351" s="113">
        <f t="shared" si="658"/>
        <v>1341.2004692600001</v>
      </c>
      <c r="Q1351" s="11">
        <f t="shared" si="670"/>
        <v>0</v>
      </c>
      <c r="R1351" s="30">
        <f t="shared" si="666"/>
        <v>0</v>
      </c>
      <c r="S1351" s="8">
        <f t="shared" si="659"/>
        <v>0</v>
      </c>
      <c r="T1351" s="122">
        <f t="shared" si="667"/>
        <v>0.13059999999999999</v>
      </c>
      <c r="U1351" s="121">
        <f t="shared" si="675"/>
        <v>21</v>
      </c>
      <c r="V1351" s="121">
        <v>252</v>
      </c>
      <c r="W1351" s="120">
        <f t="shared" si="660"/>
        <v>1.010281534</v>
      </c>
      <c r="X1351" s="113">
        <f t="shared" si="673"/>
        <v>13.78959822</v>
      </c>
      <c r="Y1351" s="113">
        <f t="shared" si="661"/>
        <v>0</v>
      </c>
      <c r="Z1351" s="125" t="str">
        <f t="shared" si="671"/>
        <v>A+J=</v>
      </c>
      <c r="AA1351" s="118">
        <f t="shared" si="672"/>
        <v>46013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>
        <f t="shared" si="662"/>
        <v>46013</v>
      </c>
      <c r="B1352" s="113">
        <f t="shared" si="655"/>
        <v>1354.9900674800001</v>
      </c>
      <c r="C1352" s="113">
        <f t="shared" si="668"/>
        <v>1116.6936172799999</v>
      </c>
      <c r="D1352" s="114">
        <f t="shared" si="663"/>
        <v>7245.38</v>
      </c>
      <c r="E1352" s="115">
        <f t="shared" si="677"/>
        <v>7276.54</v>
      </c>
      <c r="F1352" s="116">
        <f t="shared" si="678"/>
        <v>45951</v>
      </c>
      <c r="G1352" s="117">
        <f t="shared" si="656"/>
        <v>4.3006716003852752E-3</v>
      </c>
      <c r="H1352" s="118">
        <f t="shared" si="669"/>
        <v>46042</v>
      </c>
      <c r="I1352" s="118">
        <f t="shared" si="657"/>
        <v>46013</v>
      </c>
      <c r="J1352" s="119">
        <f t="shared" si="664"/>
        <v>21</v>
      </c>
      <c r="K1352" s="119">
        <f t="shared" si="679"/>
        <v>21</v>
      </c>
      <c r="L1352" s="8">
        <f t="shared" si="665"/>
        <v>1.0043006699999999</v>
      </c>
      <c r="M1352" s="120">
        <f t="shared" si="680"/>
        <v>1.0043006699999999</v>
      </c>
      <c r="N1352" s="120">
        <f t="shared" si="674"/>
        <v>1.195902882061997</v>
      </c>
      <c r="O1352" s="113">
        <f t="shared" si="676"/>
        <v>1.2010460599999999</v>
      </c>
      <c r="P1352" s="113">
        <f t="shared" si="658"/>
        <v>1341.2004692600001</v>
      </c>
      <c r="Q1352" s="11">
        <f t="shared" si="670"/>
        <v>44</v>
      </c>
      <c r="R1352" s="30">
        <f t="shared" si="666"/>
        <v>0</v>
      </c>
      <c r="S1352" s="8">
        <f t="shared" si="659"/>
        <v>0</v>
      </c>
      <c r="T1352" s="122">
        <f t="shared" si="667"/>
        <v>0.13059999999999999</v>
      </c>
      <c r="U1352" s="121">
        <f t="shared" si="675"/>
        <v>21</v>
      </c>
      <c r="V1352" s="121">
        <v>252</v>
      </c>
      <c r="W1352" s="120">
        <f t="shared" si="660"/>
        <v>1.010281534</v>
      </c>
      <c r="X1352" s="113">
        <f t="shared" si="673"/>
        <v>13.78959822</v>
      </c>
      <c r="Y1352" s="113">
        <f t="shared" si="661"/>
        <v>13.78959822</v>
      </c>
      <c r="Z1352" s="125" t="str">
        <f t="shared" si="671"/>
        <v>A+J=</v>
      </c>
      <c r="AA1352" s="118">
        <f t="shared" si="672"/>
        <v>46013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>
        <f t="shared" si="662"/>
        <v>46014</v>
      </c>
      <c r="B1353" s="113">
        <f t="shared" si="655"/>
        <v>1342.1570413299999</v>
      </c>
      <c r="C1353" s="113">
        <f t="shared" si="668"/>
        <v>1116.6936172799999</v>
      </c>
      <c r="D1353" s="114">
        <f t="shared" si="663"/>
        <v>7245.38</v>
      </c>
      <c r="E1353" s="115">
        <f t="shared" si="677"/>
        <v>7276.54</v>
      </c>
      <c r="F1353" s="116">
        <f t="shared" si="678"/>
        <v>45983</v>
      </c>
      <c r="G1353" s="117">
        <f t="shared" si="656"/>
        <v>4.3006716003852752E-3</v>
      </c>
      <c r="H1353" s="118">
        <f t="shared" si="669"/>
        <v>46042</v>
      </c>
      <c r="I1353" s="118">
        <f t="shared" si="657"/>
        <v>46042</v>
      </c>
      <c r="J1353" s="119">
        <f t="shared" si="664"/>
        <v>19</v>
      </c>
      <c r="K1353" s="119">
        <f t="shared" si="679"/>
        <v>1</v>
      </c>
      <c r="L1353" s="8">
        <f t="shared" si="665"/>
        <v>1.0002258900000001</v>
      </c>
      <c r="M1353" s="120">
        <f t="shared" si="680"/>
        <v>1.0043006699999999</v>
      </c>
      <c r="N1353" s="120">
        <f t="shared" si="674"/>
        <v>1.2010460657097946</v>
      </c>
      <c r="O1353" s="113">
        <f t="shared" si="676"/>
        <v>1.2013173699999999</v>
      </c>
      <c r="P1353" s="113">
        <f t="shared" si="658"/>
        <v>1341.5034393999999</v>
      </c>
      <c r="Q1353" s="11">
        <f t="shared" si="670"/>
        <v>0</v>
      </c>
      <c r="R1353" s="30">
        <f t="shared" si="666"/>
        <v>0</v>
      </c>
      <c r="S1353" s="8">
        <f t="shared" si="659"/>
        <v>0</v>
      </c>
      <c r="T1353" s="122">
        <f t="shared" si="667"/>
        <v>0.13059999999999999</v>
      </c>
      <c r="U1353" s="121">
        <f t="shared" si="675"/>
        <v>1</v>
      </c>
      <c r="V1353" s="121">
        <v>252</v>
      </c>
      <c r="W1353" s="120">
        <f t="shared" si="660"/>
        <v>1.000487216</v>
      </c>
      <c r="X1353" s="113">
        <f t="shared" si="673"/>
        <v>0.65360193</v>
      </c>
      <c r="Y1353" s="113">
        <f t="shared" si="661"/>
        <v>0</v>
      </c>
      <c r="Z1353" s="125" t="str">
        <f t="shared" si="671"/>
        <v>A+J=</v>
      </c>
      <c r="AA1353" s="118">
        <f t="shared" si="672"/>
        <v>46042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>
        <f t="shared" si="662"/>
        <v>46015</v>
      </c>
      <c r="B1354" s="113">
        <f t="shared" ref="B1354:B1417" si="681">(P1354+X1354)</f>
        <v>1343.11428254</v>
      </c>
      <c r="C1354" s="113">
        <f t="shared" si="668"/>
        <v>1116.6936172799999</v>
      </c>
      <c r="D1354" s="114">
        <f t="shared" si="663"/>
        <v>7245.38</v>
      </c>
      <c r="E1354" s="115">
        <f t="shared" si="677"/>
        <v>7276.54</v>
      </c>
      <c r="F1354" s="116">
        <f t="shared" si="678"/>
        <v>45983</v>
      </c>
      <c r="G1354" s="117">
        <f t="shared" ref="G1354:G1417" si="682">(E1354/D1354)-1</f>
        <v>4.3006716003852752E-3</v>
      </c>
      <c r="H1354" s="118">
        <f t="shared" si="669"/>
        <v>46042</v>
      </c>
      <c r="I1354" s="118">
        <f t="shared" ref="I1354:I1417" si="683">IF(A1354&gt;I1353,H1354,I1353)</f>
        <v>46042</v>
      </c>
      <c r="J1354" s="119">
        <f t="shared" si="664"/>
        <v>19</v>
      </c>
      <c r="K1354" s="119">
        <f t="shared" si="679"/>
        <v>2</v>
      </c>
      <c r="L1354" s="8">
        <f t="shared" si="665"/>
        <v>1.00045183</v>
      </c>
      <c r="M1354" s="120">
        <f t="shared" si="680"/>
        <v>1.0043006699999999</v>
      </c>
      <c r="N1354" s="120">
        <f t="shared" si="674"/>
        <v>1.2010460657097946</v>
      </c>
      <c r="O1354" s="113">
        <f t="shared" si="676"/>
        <v>1.2015887300000001</v>
      </c>
      <c r="P1354" s="113">
        <f t="shared" ref="P1354:P1417" si="684">TRUNC(C1354*O1354,8)</f>
        <v>1341.80646538</v>
      </c>
      <c r="Q1354" s="11">
        <f t="shared" si="670"/>
        <v>0</v>
      </c>
      <c r="R1354" s="30">
        <f t="shared" si="666"/>
        <v>0</v>
      </c>
      <c r="S1354" s="8">
        <f t="shared" ref="S1354:S1417" si="685">IF(R1354&gt;0,TRUNC(R1354*P1354,8),0)</f>
        <v>0</v>
      </c>
      <c r="T1354" s="122">
        <f t="shared" si="667"/>
        <v>0.13059999999999999</v>
      </c>
      <c r="U1354" s="121">
        <f t="shared" si="675"/>
        <v>2</v>
      </c>
      <c r="V1354" s="121">
        <v>252</v>
      </c>
      <c r="W1354" s="120">
        <f t="shared" ref="W1354:W1417" si="686">ROUND((1+T1354)^TRUNC((U1354/V1354),9),9)</f>
        <v>1.0009746690000001</v>
      </c>
      <c r="X1354" s="113">
        <f t="shared" si="673"/>
        <v>1.3078171599999999</v>
      </c>
      <c r="Y1354" s="113">
        <f t="shared" ref="Y1354:Y1417" si="687">IF(Q1354&gt;0,S1354+X1354,0)</f>
        <v>0</v>
      </c>
      <c r="Z1354" s="125" t="str">
        <f t="shared" si="671"/>
        <v>A+J=</v>
      </c>
      <c r="AA1354" s="118">
        <f t="shared" si="672"/>
        <v>46042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>
        <f t="shared" ref="A1355:A1418" si="688">(A1354+1)</f>
        <v>46016</v>
      </c>
      <c r="B1355" s="113">
        <f t="shared" si="681"/>
        <v>1344.07220435</v>
      </c>
      <c r="C1355" s="113">
        <f t="shared" si="668"/>
        <v>1116.6936172799999</v>
      </c>
      <c r="D1355" s="114">
        <f t="shared" ref="D1355:D1418" si="689">IF(E1355=E1354,D1354,E1354)</f>
        <v>7245.38</v>
      </c>
      <c r="E1355" s="115">
        <f t="shared" si="677"/>
        <v>7276.54</v>
      </c>
      <c r="F1355" s="116">
        <f t="shared" si="678"/>
        <v>45983</v>
      </c>
      <c r="G1355" s="117">
        <f t="shared" si="682"/>
        <v>4.3006716003852752E-3</v>
      </c>
      <c r="H1355" s="118">
        <f t="shared" si="669"/>
        <v>46042</v>
      </c>
      <c r="I1355" s="118">
        <f t="shared" si="683"/>
        <v>46042</v>
      </c>
      <c r="J1355" s="119">
        <f t="shared" ref="J1355:J1418" si="690">IF(I1355=I1354,J1354,NETWORKDAYS(I1354,I1355,$AD$176:$AD$502)-1)</f>
        <v>19</v>
      </c>
      <c r="K1355" s="119">
        <f t="shared" si="679"/>
        <v>3</v>
      </c>
      <c r="L1355" s="8">
        <f t="shared" ref="L1355:L1418" si="691">IF(E1355&lt;D1355,1,TRUNC((E1355/D1355)^TRUNC((K1355/J1355),9),8))</f>
        <v>1.0006778199999999</v>
      </c>
      <c r="M1355" s="120">
        <f t="shared" si="680"/>
        <v>1.0043006699999999</v>
      </c>
      <c r="N1355" s="120">
        <f t="shared" si="674"/>
        <v>1.2010460657097946</v>
      </c>
      <c r="O1355" s="113">
        <f t="shared" si="676"/>
        <v>1.2018601499999999</v>
      </c>
      <c r="P1355" s="113">
        <f t="shared" si="684"/>
        <v>1342.1095583599999</v>
      </c>
      <c r="Q1355" s="11">
        <f t="shared" si="670"/>
        <v>0</v>
      </c>
      <c r="R1355" s="30">
        <f t="shared" ref="R1355:R1418" si="692">IF(Q1355&gt;0,VLOOKUP($A1355,$AD$10:$AI$170,6),0)</f>
        <v>0</v>
      </c>
      <c r="S1355" s="8">
        <f t="shared" si="685"/>
        <v>0</v>
      </c>
      <c r="T1355" s="122">
        <f t="shared" ref="T1355:T1418" si="693">(T1354)</f>
        <v>0.13059999999999999</v>
      </c>
      <c r="U1355" s="121">
        <f t="shared" si="675"/>
        <v>3</v>
      </c>
      <c r="V1355" s="121">
        <v>252</v>
      </c>
      <c r="W1355" s="120">
        <f t="shared" si="686"/>
        <v>1.001462359</v>
      </c>
      <c r="X1355" s="113">
        <f t="shared" si="673"/>
        <v>1.96264599</v>
      </c>
      <c r="Y1355" s="113">
        <f t="shared" si="687"/>
        <v>0</v>
      </c>
      <c r="Z1355" s="125" t="str">
        <f t="shared" si="671"/>
        <v>A+J=</v>
      </c>
      <c r="AA1355" s="118">
        <f t="shared" si="672"/>
        <v>46042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>
        <f t="shared" si="688"/>
        <v>46017</v>
      </c>
      <c r="B1356" s="113">
        <f t="shared" si="681"/>
        <v>1344.07220435</v>
      </c>
      <c r="C1356" s="113">
        <f t="shared" ref="C1356:C1419" si="694">TRUNC(IF(Q1355&gt;0,VLOOKUP(A1355,$AD$12:$AE$170,2),C1355),8)</f>
        <v>1116.6936172799999</v>
      </c>
      <c r="D1356" s="114">
        <f t="shared" si="689"/>
        <v>7245.38</v>
      </c>
      <c r="E1356" s="115">
        <f t="shared" si="677"/>
        <v>7276.54</v>
      </c>
      <c r="F1356" s="116">
        <f t="shared" si="678"/>
        <v>45983</v>
      </c>
      <c r="G1356" s="117">
        <f t="shared" si="682"/>
        <v>4.3006716003852752E-3</v>
      </c>
      <c r="H1356" s="118">
        <f t="shared" ref="H1356:H1419" si="695">IF(DAY(A1356)=H$9,VLOOKUP(A1356,AH$118:AN$450,4),H1355)</f>
        <v>46042</v>
      </c>
      <c r="I1356" s="118">
        <f t="shared" si="683"/>
        <v>46042</v>
      </c>
      <c r="J1356" s="119">
        <f t="shared" si="690"/>
        <v>19</v>
      </c>
      <c r="K1356" s="119">
        <f t="shared" si="679"/>
        <v>3</v>
      </c>
      <c r="L1356" s="8">
        <f t="shared" si="691"/>
        <v>1.0006778199999999</v>
      </c>
      <c r="M1356" s="120">
        <f t="shared" si="680"/>
        <v>1.0043006699999999</v>
      </c>
      <c r="N1356" s="120">
        <f t="shared" si="674"/>
        <v>1.2010460657097946</v>
      </c>
      <c r="O1356" s="113">
        <f t="shared" si="676"/>
        <v>1.2018601499999999</v>
      </c>
      <c r="P1356" s="113">
        <f t="shared" si="684"/>
        <v>1342.1095583599999</v>
      </c>
      <c r="Q1356" s="11">
        <f t="shared" ref="Q1356:Q1419" si="696">IF(VLOOKUP(A1356,AD$10:AK$170,8)=VLOOKUP(A1355,AD$10:AK$170,8),0,VLOOKUP(A1356,AD$10:AK$170,8))</f>
        <v>0</v>
      </c>
      <c r="R1356" s="30">
        <f t="shared" si="692"/>
        <v>0</v>
      </c>
      <c r="S1356" s="8">
        <f t="shared" si="685"/>
        <v>0</v>
      </c>
      <c r="T1356" s="122">
        <f t="shared" si="693"/>
        <v>0.13059999999999999</v>
      </c>
      <c r="U1356" s="121">
        <f t="shared" si="675"/>
        <v>3</v>
      </c>
      <c r="V1356" s="121">
        <v>252</v>
      </c>
      <c r="W1356" s="120">
        <f t="shared" si="686"/>
        <v>1.001462359</v>
      </c>
      <c r="X1356" s="113">
        <f t="shared" si="673"/>
        <v>1.96264599</v>
      </c>
      <c r="Y1356" s="113">
        <f t="shared" si="687"/>
        <v>0</v>
      </c>
      <c r="Z1356" s="125" t="str">
        <f t="shared" ref="Z1356:Z1419" si="697">IF($Q1355&gt;0,VLOOKUP($A1355,$AD$10:$AM$170,9),Z1355)</f>
        <v>A+J=</v>
      </c>
      <c r="AA1356" s="118">
        <f t="shared" ref="AA1356:AA1419" si="698">IF($Q1355&gt;0,VLOOKUP($A1355,$AD$10:$AM$170,10),AA1355)</f>
        <v>46042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>
        <f t="shared" si="688"/>
        <v>46018</v>
      </c>
      <c r="B1357" s="113">
        <f t="shared" si="681"/>
        <v>1345.0308321300001</v>
      </c>
      <c r="C1357" s="113">
        <f t="shared" si="694"/>
        <v>1116.6936172799999</v>
      </c>
      <c r="D1357" s="114">
        <f t="shared" si="689"/>
        <v>7245.38</v>
      </c>
      <c r="E1357" s="115">
        <f t="shared" si="677"/>
        <v>7276.54</v>
      </c>
      <c r="F1357" s="116">
        <f t="shared" si="678"/>
        <v>45983</v>
      </c>
      <c r="G1357" s="117">
        <f t="shared" si="682"/>
        <v>4.3006716003852752E-3</v>
      </c>
      <c r="H1357" s="118">
        <f t="shared" si="695"/>
        <v>46042</v>
      </c>
      <c r="I1357" s="118">
        <f t="shared" si="683"/>
        <v>46042</v>
      </c>
      <c r="J1357" s="119">
        <f t="shared" si="690"/>
        <v>19</v>
      </c>
      <c r="K1357" s="119">
        <f t="shared" si="679"/>
        <v>4</v>
      </c>
      <c r="L1357" s="8">
        <f t="shared" si="691"/>
        <v>1.0009038699999999</v>
      </c>
      <c r="M1357" s="120">
        <f t="shared" si="680"/>
        <v>1.0043006699999999</v>
      </c>
      <c r="N1357" s="120">
        <f t="shared" si="674"/>
        <v>1.2010460657097946</v>
      </c>
      <c r="O1357" s="113">
        <f t="shared" si="676"/>
        <v>1.2021316500000001</v>
      </c>
      <c r="P1357" s="113">
        <f t="shared" si="684"/>
        <v>1342.4127406800001</v>
      </c>
      <c r="Q1357" s="11">
        <f t="shared" si="696"/>
        <v>0</v>
      </c>
      <c r="R1357" s="30">
        <f t="shared" si="692"/>
        <v>0</v>
      </c>
      <c r="S1357" s="8">
        <f t="shared" si="685"/>
        <v>0</v>
      </c>
      <c r="T1357" s="122">
        <f t="shared" si="693"/>
        <v>0.13059999999999999</v>
      </c>
      <c r="U1357" s="121">
        <f t="shared" si="675"/>
        <v>4</v>
      </c>
      <c r="V1357" s="121">
        <v>252</v>
      </c>
      <c r="W1357" s="120">
        <f t="shared" si="686"/>
        <v>1.001950288</v>
      </c>
      <c r="X1357" s="113">
        <f t="shared" si="673"/>
        <v>2.6180914500000001</v>
      </c>
      <c r="Y1357" s="113">
        <f t="shared" si="687"/>
        <v>0</v>
      </c>
      <c r="Z1357" s="125" t="str">
        <f t="shared" si="697"/>
        <v>A+J=</v>
      </c>
      <c r="AA1357" s="118">
        <f t="shared" si="698"/>
        <v>46042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>
        <f t="shared" si="688"/>
        <v>46019</v>
      </c>
      <c r="B1358" s="113">
        <f t="shared" si="681"/>
        <v>1345.0308321300001</v>
      </c>
      <c r="C1358" s="113">
        <f t="shared" si="694"/>
        <v>1116.6936172799999</v>
      </c>
      <c r="D1358" s="114">
        <f t="shared" si="689"/>
        <v>7245.38</v>
      </c>
      <c r="E1358" s="115">
        <f t="shared" si="677"/>
        <v>7276.54</v>
      </c>
      <c r="F1358" s="116">
        <f t="shared" si="678"/>
        <v>45983</v>
      </c>
      <c r="G1358" s="117">
        <f t="shared" si="682"/>
        <v>4.3006716003852752E-3</v>
      </c>
      <c r="H1358" s="118">
        <f t="shared" si="695"/>
        <v>46042</v>
      </c>
      <c r="I1358" s="118">
        <f t="shared" si="683"/>
        <v>46042</v>
      </c>
      <c r="J1358" s="119">
        <f t="shared" si="690"/>
        <v>19</v>
      </c>
      <c r="K1358" s="119">
        <f t="shared" si="679"/>
        <v>4</v>
      </c>
      <c r="L1358" s="8">
        <f t="shared" si="691"/>
        <v>1.0009038699999999</v>
      </c>
      <c r="M1358" s="120">
        <f t="shared" si="680"/>
        <v>1.0043006699999999</v>
      </c>
      <c r="N1358" s="120">
        <f t="shared" si="674"/>
        <v>1.2010460657097946</v>
      </c>
      <c r="O1358" s="113">
        <f t="shared" si="676"/>
        <v>1.2021316500000001</v>
      </c>
      <c r="P1358" s="113">
        <f t="shared" si="684"/>
        <v>1342.4127406800001</v>
      </c>
      <c r="Q1358" s="11">
        <f t="shared" si="696"/>
        <v>0</v>
      </c>
      <c r="R1358" s="30">
        <f t="shared" si="692"/>
        <v>0</v>
      </c>
      <c r="S1358" s="8">
        <f t="shared" si="685"/>
        <v>0</v>
      </c>
      <c r="T1358" s="122">
        <f t="shared" si="693"/>
        <v>0.13059999999999999</v>
      </c>
      <c r="U1358" s="121">
        <f t="shared" si="675"/>
        <v>4</v>
      </c>
      <c r="V1358" s="121">
        <v>252</v>
      </c>
      <c r="W1358" s="120">
        <f t="shared" si="686"/>
        <v>1.001950288</v>
      </c>
      <c r="X1358" s="113">
        <f t="shared" si="673"/>
        <v>2.6180914500000001</v>
      </c>
      <c r="Y1358" s="113">
        <f t="shared" si="687"/>
        <v>0</v>
      </c>
      <c r="Z1358" s="125" t="str">
        <f t="shared" si="697"/>
        <v>A+J=</v>
      </c>
      <c r="AA1358" s="118">
        <f t="shared" si="698"/>
        <v>46042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>
        <f t="shared" si="688"/>
        <v>46020</v>
      </c>
      <c r="B1359" s="113">
        <f t="shared" si="681"/>
        <v>1345.0308321300001</v>
      </c>
      <c r="C1359" s="113">
        <f t="shared" si="694"/>
        <v>1116.6936172799999</v>
      </c>
      <c r="D1359" s="114">
        <f t="shared" si="689"/>
        <v>7245.38</v>
      </c>
      <c r="E1359" s="115">
        <f t="shared" si="677"/>
        <v>7276.54</v>
      </c>
      <c r="F1359" s="116">
        <f t="shared" si="678"/>
        <v>45983</v>
      </c>
      <c r="G1359" s="117">
        <f t="shared" si="682"/>
        <v>4.3006716003852752E-3</v>
      </c>
      <c r="H1359" s="118">
        <f t="shared" si="695"/>
        <v>46042</v>
      </c>
      <c r="I1359" s="118">
        <f t="shared" si="683"/>
        <v>46042</v>
      </c>
      <c r="J1359" s="119">
        <f t="shared" si="690"/>
        <v>19</v>
      </c>
      <c r="K1359" s="119">
        <f t="shared" si="679"/>
        <v>4</v>
      </c>
      <c r="L1359" s="8">
        <f t="shared" si="691"/>
        <v>1.0009038699999999</v>
      </c>
      <c r="M1359" s="120">
        <f t="shared" si="680"/>
        <v>1.0043006699999999</v>
      </c>
      <c r="N1359" s="120">
        <f t="shared" si="674"/>
        <v>1.2010460657097946</v>
      </c>
      <c r="O1359" s="113">
        <f t="shared" si="676"/>
        <v>1.2021316500000001</v>
      </c>
      <c r="P1359" s="113">
        <f t="shared" si="684"/>
        <v>1342.4127406800001</v>
      </c>
      <c r="Q1359" s="11">
        <f t="shared" si="696"/>
        <v>0</v>
      </c>
      <c r="R1359" s="30">
        <f t="shared" si="692"/>
        <v>0</v>
      </c>
      <c r="S1359" s="8">
        <f t="shared" si="685"/>
        <v>0</v>
      </c>
      <c r="T1359" s="122">
        <f t="shared" si="693"/>
        <v>0.13059999999999999</v>
      </c>
      <c r="U1359" s="121">
        <f t="shared" si="675"/>
        <v>4</v>
      </c>
      <c r="V1359" s="121">
        <v>252</v>
      </c>
      <c r="W1359" s="120">
        <f t="shared" si="686"/>
        <v>1.001950288</v>
      </c>
      <c r="X1359" s="113">
        <f t="shared" si="673"/>
        <v>2.6180914500000001</v>
      </c>
      <c r="Y1359" s="113">
        <f t="shared" si="687"/>
        <v>0</v>
      </c>
      <c r="Z1359" s="125" t="str">
        <f t="shared" si="697"/>
        <v>A+J=</v>
      </c>
      <c r="AA1359" s="118">
        <f t="shared" si="698"/>
        <v>46042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>
        <f t="shared" si="688"/>
        <v>46021</v>
      </c>
      <c r="B1360" s="113">
        <f t="shared" si="681"/>
        <v>1345.99011879</v>
      </c>
      <c r="C1360" s="113">
        <f t="shared" si="694"/>
        <v>1116.6936172799999</v>
      </c>
      <c r="D1360" s="114">
        <f t="shared" si="689"/>
        <v>7245.38</v>
      </c>
      <c r="E1360" s="115">
        <f t="shared" si="677"/>
        <v>7276.54</v>
      </c>
      <c r="F1360" s="116">
        <f t="shared" si="678"/>
        <v>45983</v>
      </c>
      <c r="G1360" s="117">
        <f t="shared" si="682"/>
        <v>4.3006716003852752E-3</v>
      </c>
      <c r="H1360" s="118">
        <f t="shared" si="695"/>
        <v>46042</v>
      </c>
      <c r="I1360" s="118">
        <f t="shared" si="683"/>
        <v>46042</v>
      </c>
      <c r="J1360" s="119">
        <f t="shared" si="690"/>
        <v>19</v>
      </c>
      <c r="K1360" s="119">
        <f t="shared" si="679"/>
        <v>5</v>
      </c>
      <c r="L1360" s="8">
        <f t="shared" si="691"/>
        <v>1.0011299600000001</v>
      </c>
      <c r="M1360" s="120">
        <f t="shared" si="680"/>
        <v>1.0043006699999999</v>
      </c>
      <c r="N1360" s="120">
        <f t="shared" si="674"/>
        <v>1.2010460657097946</v>
      </c>
      <c r="O1360" s="113">
        <f t="shared" si="676"/>
        <v>1.2024031900000001</v>
      </c>
      <c r="P1360" s="113">
        <f t="shared" si="684"/>
        <v>1342.7159676700001</v>
      </c>
      <c r="Q1360" s="11">
        <f t="shared" si="696"/>
        <v>0</v>
      </c>
      <c r="R1360" s="30">
        <f t="shared" si="692"/>
        <v>0</v>
      </c>
      <c r="S1360" s="8">
        <f t="shared" si="685"/>
        <v>0</v>
      </c>
      <c r="T1360" s="122">
        <f t="shared" si="693"/>
        <v>0.13059999999999999</v>
      </c>
      <c r="U1360" s="121">
        <f t="shared" si="675"/>
        <v>5</v>
      </c>
      <c r="V1360" s="121">
        <v>252</v>
      </c>
      <c r="W1360" s="120">
        <f t="shared" si="686"/>
        <v>1.002438454</v>
      </c>
      <c r="X1360" s="113">
        <f t="shared" si="673"/>
        <v>3.27415112</v>
      </c>
      <c r="Y1360" s="113">
        <f t="shared" si="687"/>
        <v>0</v>
      </c>
      <c r="Z1360" s="125" t="str">
        <f t="shared" si="697"/>
        <v>A+J=</v>
      </c>
      <c r="AA1360" s="118">
        <f t="shared" si="698"/>
        <v>46042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>
        <f t="shared" si="688"/>
        <v>46022</v>
      </c>
      <c r="B1361" s="113">
        <f t="shared" si="681"/>
        <v>1346.9501093800002</v>
      </c>
      <c r="C1361" s="113">
        <f t="shared" si="694"/>
        <v>1116.6936172799999</v>
      </c>
      <c r="D1361" s="114">
        <f t="shared" si="689"/>
        <v>7245.38</v>
      </c>
      <c r="E1361" s="115">
        <f t="shared" si="677"/>
        <v>7276.54</v>
      </c>
      <c r="F1361" s="116">
        <f t="shared" si="678"/>
        <v>45983</v>
      </c>
      <c r="G1361" s="117">
        <f t="shared" si="682"/>
        <v>4.3006716003852752E-3</v>
      </c>
      <c r="H1361" s="118">
        <f t="shared" si="695"/>
        <v>46042</v>
      </c>
      <c r="I1361" s="118">
        <f t="shared" si="683"/>
        <v>46042</v>
      </c>
      <c r="J1361" s="119">
        <f t="shared" si="690"/>
        <v>19</v>
      </c>
      <c r="K1361" s="119">
        <f t="shared" si="679"/>
        <v>6</v>
      </c>
      <c r="L1361" s="8">
        <f t="shared" si="691"/>
        <v>1.0013561099999999</v>
      </c>
      <c r="M1361" s="120">
        <f t="shared" si="680"/>
        <v>1.0043006699999999</v>
      </c>
      <c r="N1361" s="120">
        <f t="shared" si="674"/>
        <v>1.2010460657097946</v>
      </c>
      <c r="O1361" s="113">
        <f t="shared" si="676"/>
        <v>1.20267481</v>
      </c>
      <c r="P1361" s="113">
        <f t="shared" si="684"/>
        <v>1343.0192839900001</v>
      </c>
      <c r="Q1361" s="11">
        <f t="shared" si="696"/>
        <v>0</v>
      </c>
      <c r="R1361" s="30">
        <f t="shared" si="692"/>
        <v>0</v>
      </c>
      <c r="S1361" s="8">
        <f t="shared" si="685"/>
        <v>0</v>
      </c>
      <c r="T1361" s="122">
        <f t="shared" si="693"/>
        <v>0.13059999999999999</v>
      </c>
      <c r="U1361" s="121">
        <f t="shared" si="675"/>
        <v>6</v>
      </c>
      <c r="V1361" s="121">
        <v>252</v>
      </c>
      <c r="W1361" s="120">
        <f t="shared" si="686"/>
        <v>1.0029268570000001</v>
      </c>
      <c r="X1361" s="113">
        <f t="shared" si="673"/>
        <v>3.9308253899999999</v>
      </c>
      <c r="Y1361" s="113">
        <f t="shared" si="687"/>
        <v>0</v>
      </c>
      <c r="Z1361" s="125" t="str">
        <f t="shared" si="697"/>
        <v>A+J=</v>
      </c>
      <c r="AA1361" s="118">
        <f t="shared" si="698"/>
        <v>46042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>
        <f t="shared" si="688"/>
        <v>46023</v>
      </c>
      <c r="B1362" s="113">
        <f t="shared" si="681"/>
        <v>1347.91078453</v>
      </c>
      <c r="C1362" s="113">
        <f t="shared" si="694"/>
        <v>1116.6936172799999</v>
      </c>
      <c r="D1362" s="114">
        <f t="shared" si="689"/>
        <v>7245.38</v>
      </c>
      <c r="E1362" s="115">
        <f t="shared" si="677"/>
        <v>7276.54</v>
      </c>
      <c r="F1362" s="116">
        <f t="shared" si="678"/>
        <v>45983</v>
      </c>
      <c r="G1362" s="117">
        <f t="shared" si="682"/>
        <v>4.3006716003852752E-3</v>
      </c>
      <c r="H1362" s="118">
        <f t="shared" si="695"/>
        <v>46042</v>
      </c>
      <c r="I1362" s="118">
        <f t="shared" si="683"/>
        <v>46042</v>
      </c>
      <c r="J1362" s="119">
        <f t="shared" si="690"/>
        <v>19</v>
      </c>
      <c r="K1362" s="119">
        <f t="shared" si="679"/>
        <v>7</v>
      </c>
      <c r="L1362" s="8">
        <f t="shared" si="691"/>
        <v>1.0015823100000001</v>
      </c>
      <c r="M1362" s="120">
        <f t="shared" si="680"/>
        <v>1.0043006699999999</v>
      </c>
      <c r="N1362" s="120">
        <f t="shared" si="674"/>
        <v>1.2010460657097946</v>
      </c>
      <c r="O1362" s="113">
        <f t="shared" si="676"/>
        <v>1.20294649</v>
      </c>
      <c r="P1362" s="113">
        <f t="shared" si="684"/>
        <v>1343.32266731</v>
      </c>
      <c r="Q1362" s="11">
        <f t="shared" si="696"/>
        <v>0</v>
      </c>
      <c r="R1362" s="30">
        <f t="shared" si="692"/>
        <v>0</v>
      </c>
      <c r="S1362" s="8">
        <f t="shared" si="685"/>
        <v>0</v>
      </c>
      <c r="T1362" s="122">
        <f t="shared" si="693"/>
        <v>0.13059999999999999</v>
      </c>
      <c r="U1362" s="121">
        <f t="shared" si="675"/>
        <v>7</v>
      </c>
      <c r="V1362" s="121">
        <v>252</v>
      </c>
      <c r="W1362" s="120">
        <f t="shared" si="686"/>
        <v>1.0034154989999999</v>
      </c>
      <c r="X1362" s="113">
        <f t="shared" si="673"/>
        <v>4.58811722</v>
      </c>
      <c r="Y1362" s="113">
        <f t="shared" si="687"/>
        <v>0</v>
      </c>
      <c r="Z1362" s="125" t="str">
        <f t="shared" si="697"/>
        <v>A+J=</v>
      </c>
      <c r="AA1362" s="118">
        <f t="shared" si="698"/>
        <v>46042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>
        <f t="shared" si="688"/>
        <v>46024</v>
      </c>
      <c r="B1363" s="113">
        <f t="shared" si="681"/>
        <v>1347.91078453</v>
      </c>
      <c r="C1363" s="113">
        <f t="shared" si="694"/>
        <v>1116.6936172799999</v>
      </c>
      <c r="D1363" s="114">
        <f t="shared" si="689"/>
        <v>7245.38</v>
      </c>
      <c r="E1363" s="115">
        <f t="shared" si="677"/>
        <v>7276.54</v>
      </c>
      <c r="F1363" s="116">
        <f t="shared" si="678"/>
        <v>45983</v>
      </c>
      <c r="G1363" s="117">
        <f t="shared" si="682"/>
        <v>4.3006716003852752E-3</v>
      </c>
      <c r="H1363" s="118">
        <f t="shared" si="695"/>
        <v>46042</v>
      </c>
      <c r="I1363" s="118">
        <f t="shared" si="683"/>
        <v>46042</v>
      </c>
      <c r="J1363" s="119">
        <f t="shared" si="690"/>
        <v>19</v>
      </c>
      <c r="K1363" s="119">
        <f t="shared" si="679"/>
        <v>7</v>
      </c>
      <c r="L1363" s="8">
        <f t="shared" si="691"/>
        <v>1.0015823100000001</v>
      </c>
      <c r="M1363" s="120">
        <f t="shared" si="680"/>
        <v>1.0043006699999999</v>
      </c>
      <c r="N1363" s="120">
        <f t="shared" si="674"/>
        <v>1.2010460657097946</v>
      </c>
      <c r="O1363" s="113">
        <f t="shared" si="676"/>
        <v>1.20294649</v>
      </c>
      <c r="P1363" s="113">
        <f t="shared" si="684"/>
        <v>1343.32266731</v>
      </c>
      <c r="Q1363" s="11">
        <f t="shared" si="696"/>
        <v>0</v>
      </c>
      <c r="R1363" s="30">
        <f t="shared" si="692"/>
        <v>0</v>
      </c>
      <c r="S1363" s="8">
        <f t="shared" si="685"/>
        <v>0</v>
      </c>
      <c r="T1363" s="122">
        <f t="shared" si="693"/>
        <v>0.13059999999999999</v>
      </c>
      <c r="U1363" s="121">
        <f t="shared" si="675"/>
        <v>7</v>
      </c>
      <c r="V1363" s="121">
        <v>252</v>
      </c>
      <c r="W1363" s="120">
        <f t="shared" si="686"/>
        <v>1.0034154989999999</v>
      </c>
      <c r="X1363" s="113">
        <f t="shared" si="673"/>
        <v>4.58811722</v>
      </c>
      <c r="Y1363" s="113">
        <f t="shared" si="687"/>
        <v>0</v>
      </c>
      <c r="Z1363" s="125" t="str">
        <f t="shared" si="697"/>
        <v>A+J=</v>
      </c>
      <c r="AA1363" s="118">
        <f t="shared" si="698"/>
        <v>46042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>
        <f t="shared" si="688"/>
        <v>46025</v>
      </c>
      <c r="B1364" s="113">
        <f t="shared" si="681"/>
        <v>1348.8721208100001</v>
      </c>
      <c r="C1364" s="113">
        <f t="shared" si="694"/>
        <v>1116.6936172799999</v>
      </c>
      <c r="D1364" s="114">
        <f t="shared" si="689"/>
        <v>7245.38</v>
      </c>
      <c r="E1364" s="115">
        <f t="shared" si="677"/>
        <v>7276.54</v>
      </c>
      <c r="F1364" s="116">
        <f t="shared" si="678"/>
        <v>45983</v>
      </c>
      <c r="G1364" s="117">
        <f t="shared" si="682"/>
        <v>4.3006716003852752E-3</v>
      </c>
      <c r="H1364" s="118">
        <f t="shared" si="695"/>
        <v>46042</v>
      </c>
      <c r="I1364" s="118">
        <f t="shared" si="683"/>
        <v>46042</v>
      </c>
      <c r="J1364" s="119">
        <f t="shared" si="690"/>
        <v>19</v>
      </c>
      <c r="K1364" s="119">
        <f t="shared" si="679"/>
        <v>8</v>
      </c>
      <c r="L1364" s="8">
        <f t="shared" si="691"/>
        <v>1.00180855</v>
      </c>
      <c r="M1364" s="120">
        <f t="shared" si="680"/>
        <v>1.0043006699999999</v>
      </c>
      <c r="N1364" s="120">
        <f t="shared" si="674"/>
        <v>1.2010460657097946</v>
      </c>
      <c r="O1364" s="113">
        <f t="shared" si="676"/>
        <v>1.20321821</v>
      </c>
      <c r="P1364" s="113">
        <f t="shared" si="684"/>
        <v>1343.6260953000001</v>
      </c>
      <c r="Q1364" s="11">
        <f t="shared" si="696"/>
        <v>0</v>
      </c>
      <c r="R1364" s="30">
        <f t="shared" si="692"/>
        <v>0</v>
      </c>
      <c r="S1364" s="8">
        <f t="shared" si="685"/>
        <v>0</v>
      </c>
      <c r="T1364" s="122">
        <f t="shared" si="693"/>
        <v>0.13059999999999999</v>
      </c>
      <c r="U1364" s="121">
        <f t="shared" si="675"/>
        <v>8</v>
      </c>
      <c r="V1364" s="121">
        <v>252</v>
      </c>
      <c r="W1364" s="120">
        <f t="shared" si="686"/>
        <v>1.003904379</v>
      </c>
      <c r="X1364" s="113">
        <f t="shared" si="673"/>
        <v>5.2460255099999999</v>
      </c>
      <c r="Y1364" s="113">
        <f t="shared" si="687"/>
        <v>0</v>
      </c>
      <c r="Z1364" s="125" t="str">
        <f t="shared" si="697"/>
        <v>A+J=</v>
      </c>
      <c r="AA1364" s="118">
        <f t="shared" si="698"/>
        <v>46042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>
        <f t="shared" si="688"/>
        <v>46026</v>
      </c>
      <c r="B1365" s="113">
        <f t="shared" si="681"/>
        <v>1348.8721208100001</v>
      </c>
      <c r="C1365" s="113">
        <f t="shared" si="694"/>
        <v>1116.6936172799999</v>
      </c>
      <c r="D1365" s="114">
        <f t="shared" si="689"/>
        <v>7245.38</v>
      </c>
      <c r="E1365" s="115">
        <f t="shared" si="677"/>
        <v>7276.54</v>
      </c>
      <c r="F1365" s="116">
        <f t="shared" si="678"/>
        <v>45983</v>
      </c>
      <c r="G1365" s="117">
        <f t="shared" si="682"/>
        <v>4.3006716003852752E-3</v>
      </c>
      <c r="H1365" s="118">
        <f t="shared" si="695"/>
        <v>46042</v>
      </c>
      <c r="I1365" s="118">
        <f t="shared" si="683"/>
        <v>46042</v>
      </c>
      <c r="J1365" s="119">
        <f t="shared" si="690"/>
        <v>19</v>
      </c>
      <c r="K1365" s="119">
        <f t="shared" si="679"/>
        <v>8</v>
      </c>
      <c r="L1365" s="8">
        <f t="shared" si="691"/>
        <v>1.00180855</v>
      </c>
      <c r="M1365" s="120">
        <f t="shared" si="680"/>
        <v>1.0043006699999999</v>
      </c>
      <c r="N1365" s="120">
        <f t="shared" si="674"/>
        <v>1.2010460657097946</v>
      </c>
      <c r="O1365" s="113">
        <f t="shared" si="676"/>
        <v>1.20321821</v>
      </c>
      <c r="P1365" s="113">
        <f t="shared" si="684"/>
        <v>1343.6260953000001</v>
      </c>
      <c r="Q1365" s="11">
        <f t="shared" si="696"/>
        <v>0</v>
      </c>
      <c r="R1365" s="30">
        <f t="shared" si="692"/>
        <v>0</v>
      </c>
      <c r="S1365" s="8">
        <f t="shared" si="685"/>
        <v>0</v>
      </c>
      <c r="T1365" s="122">
        <f t="shared" si="693"/>
        <v>0.13059999999999999</v>
      </c>
      <c r="U1365" s="121">
        <f t="shared" si="675"/>
        <v>8</v>
      </c>
      <c r="V1365" s="121">
        <v>252</v>
      </c>
      <c r="W1365" s="120">
        <f t="shared" si="686"/>
        <v>1.003904379</v>
      </c>
      <c r="X1365" s="113">
        <f t="shared" si="673"/>
        <v>5.2460255099999999</v>
      </c>
      <c r="Y1365" s="113">
        <f t="shared" si="687"/>
        <v>0</v>
      </c>
      <c r="Z1365" s="125" t="str">
        <f t="shared" si="697"/>
        <v>A+J=</v>
      </c>
      <c r="AA1365" s="118">
        <f t="shared" si="698"/>
        <v>46042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>
        <f t="shared" si="688"/>
        <v>46027</v>
      </c>
      <c r="B1366" s="113">
        <f t="shared" si="681"/>
        <v>1348.8721208100001</v>
      </c>
      <c r="C1366" s="113">
        <f t="shared" si="694"/>
        <v>1116.6936172799999</v>
      </c>
      <c r="D1366" s="114">
        <f t="shared" si="689"/>
        <v>7245.38</v>
      </c>
      <c r="E1366" s="115">
        <f t="shared" si="677"/>
        <v>7276.54</v>
      </c>
      <c r="F1366" s="116">
        <f t="shared" si="678"/>
        <v>45983</v>
      </c>
      <c r="G1366" s="117">
        <f t="shared" si="682"/>
        <v>4.3006716003852752E-3</v>
      </c>
      <c r="H1366" s="118">
        <f t="shared" si="695"/>
        <v>46042</v>
      </c>
      <c r="I1366" s="118">
        <f t="shared" si="683"/>
        <v>46042</v>
      </c>
      <c r="J1366" s="119">
        <f t="shared" si="690"/>
        <v>19</v>
      </c>
      <c r="K1366" s="119">
        <f t="shared" si="679"/>
        <v>8</v>
      </c>
      <c r="L1366" s="8">
        <f t="shared" si="691"/>
        <v>1.00180855</v>
      </c>
      <c r="M1366" s="120">
        <f t="shared" si="680"/>
        <v>1.0043006699999999</v>
      </c>
      <c r="N1366" s="120">
        <f t="shared" si="674"/>
        <v>1.2010460657097946</v>
      </c>
      <c r="O1366" s="113">
        <f t="shared" si="676"/>
        <v>1.20321821</v>
      </c>
      <c r="P1366" s="113">
        <f t="shared" si="684"/>
        <v>1343.6260953000001</v>
      </c>
      <c r="Q1366" s="11">
        <f t="shared" si="696"/>
        <v>0</v>
      </c>
      <c r="R1366" s="30">
        <f t="shared" si="692"/>
        <v>0</v>
      </c>
      <c r="S1366" s="8">
        <f t="shared" si="685"/>
        <v>0</v>
      </c>
      <c r="T1366" s="122">
        <f t="shared" si="693"/>
        <v>0.13059999999999999</v>
      </c>
      <c r="U1366" s="121">
        <f t="shared" si="675"/>
        <v>8</v>
      </c>
      <c r="V1366" s="121">
        <v>252</v>
      </c>
      <c r="W1366" s="120">
        <f t="shared" si="686"/>
        <v>1.003904379</v>
      </c>
      <c r="X1366" s="113">
        <f t="shared" si="673"/>
        <v>5.2460255099999999</v>
      </c>
      <c r="Y1366" s="113">
        <f t="shared" si="687"/>
        <v>0</v>
      </c>
      <c r="Z1366" s="125" t="str">
        <f t="shared" si="697"/>
        <v>A+J=</v>
      </c>
      <c r="AA1366" s="118">
        <f t="shared" si="698"/>
        <v>46042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>
        <f t="shared" si="688"/>
        <v>46028</v>
      </c>
      <c r="B1367" s="113">
        <f t="shared" si="681"/>
        <v>1349.83416334</v>
      </c>
      <c r="C1367" s="113">
        <f t="shared" si="694"/>
        <v>1116.6936172799999</v>
      </c>
      <c r="D1367" s="114">
        <f t="shared" si="689"/>
        <v>7245.38</v>
      </c>
      <c r="E1367" s="115">
        <f t="shared" si="677"/>
        <v>7276.54</v>
      </c>
      <c r="F1367" s="116">
        <f t="shared" si="678"/>
        <v>45983</v>
      </c>
      <c r="G1367" s="117">
        <f t="shared" si="682"/>
        <v>4.3006716003852752E-3</v>
      </c>
      <c r="H1367" s="118">
        <f t="shared" si="695"/>
        <v>46042</v>
      </c>
      <c r="I1367" s="118">
        <f t="shared" si="683"/>
        <v>46042</v>
      </c>
      <c r="J1367" s="119">
        <f t="shared" si="690"/>
        <v>19</v>
      </c>
      <c r="K1367" s="119">
        <f t="shared" si="679"/>
        <v>9</v>
      </c>
      <c r="L1367" s="8">
        <f t="shared" si="691"/>
        <v>1.00203485</v>
      </c>
      <c r="M1367" s="120">
        <f t="shared" si="680"/>
        <v>1.0043006699999999</v>
      </c>
      <c r="N1367" s="120">
        <f t="shared" si="674"/>
        <v>1.2010460657097946</v>
      </c>
      <c r="O1367" s="113">
        <f t="shared" si="676"/>
        <v>1.2034900100000001</v>
      </c>
      <c r="P1367" s="113">
        <f t="shared" si="684"/>
        <v>1343.9296126199999</v>
      </c>
      <c r="Q1367" s="11">
        <f t="shared" si="696"/>
        <v>0</v>
      </c>
      <c r="R1367" s="30">
        <f t="shared" si="692"/>
        <v>0</v>
      </c>
      <c r="S1367" s="8">
        <f t="shared" si="685"/>
        <v>0</v>
      </c>
      <c r="T1367" s="122">
        <f t="shared" si="693"/>
        <v>0.13059999999999999</v>
      </c>
      <c r="U1367" s="121">
        <f t="shared" si="675"/>
        <v>9</v>
      </c>
      <c r="V1367" s="121">
        <v>252</v>
      </c>
      <c r="W1367" s="120">
        <f t="shared" si="686"/>
        <v>1.0043934969999999</v>
      </c>
      <c r="X1367" s="113">
        <f t="shared" si="673"/>
        <v>5.9045507199999996</v>
      </c>
      <c r="Y1367" s="113">
        <f t="shared" si="687"/>
        <v>0</v>
      </c>
      <c r="Z1367" s="125" t="str">
        <f t="shared" si="697"/>
        <v>A+J=</v>
      </c>
      <c r="AA1367" s="118">
        <f t="shared" si="698"/>
        <v>46042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>
        <f t="shared" si="688"/>
        <v>46029</v>
      </c>
      <c r="B1368" s="113">
        <f t="shared" si="681"/>
        <v>1350.79690127</v>
      </c>
      <c r="C1368" s="113">
        <f t="shared" si="694"/>
        <v>1116.6936172799999</v>
      </c>
      <c r="D1368" s="114">
        <f t="shared" si="689"/>
        <v>7245.38</v>
      </c>
      <c r="E1368" s="115">
        <f t="shared" si="677"/>
        <v>7276.54</v>
      </c>
      <c r="F1368" s="116">
        <f t="shared" si="678"/>
        <v>45983</v>
      </c>
      <c r="G1368" s="117">
        <f t="shared" si="682"/>
        <v>4.3006716003852752E-3</v>
      </c>
      <c r="H1368" s="118">
        <f t="shared" si="695"/>
        <v>46042</v>
      </c>
      <c r="I1368" s="118">
        <f t="shared" si="683"/>
        <v>46042</v>
      </c>
      <c r="J1368" s="119">
        <f t="shared" si="690"/>
        <v>19</v>
      </c>
      <c r="K1368" s="119">
        <f t="shared" si="679"/>
        <v>10</v>
      </c>
      <c r="L1368" s="8">
        <f t="shared" si="691"/>
        <v>1.0022612099999999</v>
      </c>
      <c r="M1368" s="120">
        <f t="shared" si="680"/>
        <v>1.0043006699999999</v>
      </c>
      <c r="N1368" s="120">
        <f t="shared" si="674"/>
        <v>1.2010460657097946</v>
      </c>
      <c r="O1368" s="113">
        <f t="shared" si="676"/>
        <v>1.2037618800000001</v>
      </c>
      <c r="P1368" s="113">
        <f t="shared" si="684"/>
        <v>1344.23320812</v>
      </c>
      <c r="Q1368" s="11">
        <f t="shared" si="696"/>
        <v>0</v>
      </c>
      <c r="R1368" s="30">
        <f t="shared" si="692"/>
        <v>0</v>
      </c>
      <c r="S1368" s="8">
        <f t="shared" si="685"/>
        <v>0</v>
      </c>
      <c r="T1368" s="122">
        <f t="shared" si="693"/>
        <v>0.13059999999999999</v>
      </c>
      <c r="U1368" s="121">
        <f t="shared" si="675"/>
        <v>10</v>
      </c>
      <c r="V1368" s="121">
        <v>252</v>
      </c>
      <c r="W1368" s="120">
        <f t="shared" si="686"/>
        <v>1.004882853</v>
      </c>
      <c r="X1368" s="113">
        <f t="shared" si="673"/>
        <v>6.5636931499999998</v>
      </c>
      <c r="Y1368" s="113">
        <f t="shared" si="687"/>
        <v>0</v>
      </c>
      <c r="Z1368" s="125" t="str">
        <f t="shared" si="697"/>
        <v>A+J=</v>
      </c>
      <c r="AA1368" s="118">
        <f t="shared" si="698"/>
        <v>46042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>
        <f t="shared" si="688"/>
        <v>46030</v>
      </c>
      <c r="B1369" s="113">
        <f t="shared" si="681"/>
        <v>1351.7603025799999</v>
      </c>
      <c r="C1369" s="113">
        <f t="shared" si="694"/>
        <v>1116.6936172799999</v>
      </c>
      <c r="D1369" s="114">
        <f t="shared" si="689"/>
        <v>7245.38</v>
      </c>
      <c r="E1369" s="115">
        <f t="shared" si="677"/>
        <v>7276.54</v>
      </c>
      <c r="F1369" s="116">
        <f t="shared" si="678"/>
        <v>45983</v>
      </c>
      <c r="G1369" s="117">
        <f t="shared" si="682"/>
        <v>4.3006716003852752E-3</v>
      </c>
      <c r="H1369" s="118">
        <f t="shared" si="695"/>
        <v>46042</v>
      </c>
      <c r="I1369" s="118">
        <f t="shared" si="683"/>
        <v>46042</v>
      </c>
      <c r="J1369" s="119">
        <f t="shared" si="690"/>
        <v>19</v>
      </c>
      <c r="K1369" s="119">
        <f t="shared" si="679"/>
        <v>11</v>
      </c>
      <c r="L1369" s="8">
        <f t="shared" si="691"/>
        <v>1.00248761</v>
      </c>
      <c r="M1369" s="120">
        <f t="shared" si="680"/>
        <v>1.0043006699999999</v>
      </c>
      <c r="N1369" s="120">
        <f t="shared" si="674"/>
        <v>1.2010460657097946</v>
      </c>
      <c r="O1369" s="113">
        <f t="shared" si="676"/>
        <v>1.20403379</v>
      </c>
      <c r="P1369" s="113">
        <f t="shared" si="684"/>
        <v>1344.53684828</v>
      </c>
      <c r="Q1369" s="11">
        <f t="shared" si="696"/>
        <v>0</v>
      </c>
      <c r="R1369" s="30">
        <f t="shared" si="692"/>
        <v>0</v>
      </c>
      <c r="S1369" s="8">
        <f t="shared" si="685"/>
        <v>0</v>
      </c>
      <c r="T1369" s="122">
        <f t="shared" si="693"/>
        <v>0.13059999999999999</v>
      </c>
      <c r="U1369" s="121">
        <f t="shared" si="675"/>
        <v>11</v>
      </c>
      <c r="V1369" s="121">
        <v>252</v>
      </c>
      <c r="W1369" s="120">
        <f t="shared" si="686"/>
        <v>1.0053724479999999</v>
      </c>
      <c r="X1369" s="113">
        <f t="shared" si="673"/>
        <v>7.2234543000000002</v>
      </c>
      <c r="Y1369" s="113">
        <f t="shared" si="687"/>
        <v>0</v>
      </c>
      <c r="Z1369" s="125" t="str">
        <f t="shared" si="697"/>
        <v>A+J=</v>
      </c>
      <c r="AA1369" s="118">
        <f t="shared" si="698"/>
        <v>46042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>
        <f t="shared" si="688"/>
        <v>46031</v>
      </c>
      <c r="B1370" s="113">
        <f t="shared" si="681"/>
        <v>1352.7243999100001</v>
      </c>
      <c r="C1370" s="113">
        <f t="shared" si="694"/>
        <v>1116.6936172799999</v>
      </c>
      <c r="D1370" s="114">
        <f t="shared" si="689"/>
        <v>7245.38</v>
      </c>
      <c r="E1370" s="115">
        <f t="shared" si="677"/>
        <v>7276.54</v>
      </c>
      <c r="F1370" s="116">
        <f t="shared" si="678"/>
        <v>45983</v>
      </c>
      <c r="G1370" s="117">
        <f t="shared" si="682"/>
        <v>4.3006716003852752E-3</v>
      </c>
      <c r="H1370" s="118">
        <f t="shared" si="695"/>
        <v>46042</v>
      </c>
      <c r="I1370" s="118">
        <f t="shared" si="683"/>
        <v>46042</v>
      </c>
      <c r="J1370" s="119">
        <f t="shared" si="690"/>
        <v>19</v>
      </c>
      <c r="K1370" s="119">
        <f t="shared" si="679"/>
        <v>12</v>
      </c>
      <c r="L1370" s="8">
        <f t="shared" si="691"/>
        <v>1.00271406</v>
      </c>
      <c r="M1370" s="120">
        <f t="shared" si="680"/>
        <v>1.0043006699999999</v>
      </c>
      <c r="N1370" s="120">
        <f t="shared" si="674"/>
        <v>1.2010460657097946</v>
      </c>
      <c r="O1370" s="113">
        <f t="shared" si="676"/>
        <v>1.2043057699999999</v>
      </c>
      <c r="P1370" s="113">
        <f t="shared" si="684"/>
        <v>1344.84056661</v>
      </c>
      <c r="Q1370" s="11">
        <f t="shared" si="696"/>
        <v>0</v>
      </c>
      <c r="R1370" s="30">
        <f t="shared" si="692"/>
        <v>0</v>
      </c>
      <c r="S1370" s="8">
        <f t="shared" si="685"/>
        <v>0</v>
      </c>
      <c r="T1370" s="122">
        <f t="shared" si="693"/>
        <v>0.13059999999999999</v>
      </c>
      <c r="U1370" s="121">
        <f t="shared" si="675"/>
        <v>12</v>
      </c>
      <c r="V1370" s="121">
        <v>252</v>
      </c>
      <c r="W1370" s="120">
        <f t="shared" si="686"/>
        <v>1.005862281</v>
      </c>
      <c r="X1370" s="113">
        <f t="shared" si="673"/>
        <v>7.8838333</v>
      </c>
      <c r="Y1370" s="113">
        <f t="shared" si="687"/>
        <v>0</v>
      </c>
      <c r="Z1370" s="125" t="str">
        <f t="shared" si="697"/>
        <v>A+J=</v>
      </c>
      <c r="AA1370" s="118">
        <f t="shared" si="698"/>
        <v>46042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>
        <f t="shared" si="688"/>
        <v>46032</v>
      </c>
      <c r="B1371" s="113">
        <f t="shared" si="681"/>
        <v>1353.6891949400001</v>
      </c>
      <c r="C1371" s="113">
        <f t="shared" si="694"/>
        <v>1116.6936172799999</v>
      </c>
      <c r="D1371" s="114">
        <f t="shared" si="689"/>
        <v>7245.38</v>
      </c>
      <c r="E1371" s="115">
        <f t="shared" si="677"/>
        <v>7276.54</v>
      </c>
      <c r="F1371" s="116">
        <f t="shared" si="678"/>
        <v>45983</v>
      </c>
      <c r="G1371" s="117">
        <f t="shared" si="682"/>
        <v>4.3006716003852752E-3</v>
      </c>
      <c r="H1371" s="118">
        <f t="shared" si="695"/>
        <v>46042</v>
      </c>
      <c r="I1371" s="118">
        <f t="shared" si="683"/>
        <v>46042</v>
      </c>
      <c r="J1371" s="119">
        <f t="shared" si="690"/>
        <v>19</v>
      </c>
      <c r="K1371" s="119">
        <f t="shared" si="679"/>
        <v>13</v>
      </c>
      <c r="L1371" s="8">
        <f t="shared" si="691"/>
        <v>1.00294057</v>
      </c>
      <c r="M1371" s="120">
        <f t="shared" si="680"/>
        <v>1.0043006699999999</v>
      </c>
      <c r="N1371" s="120">
        <f t="shared" si="674"/>
        <v>1.2010460657097946</v>
      </c>
      <c r="O1371" s="113">
        <f t="shared" si="676"/>
        <v>1.2045778199999999</v>
      </c>
      <c r="P1371" s="113">
        <f t="shared" si="684"/>
        <v>1345.1443631100001</v>
      </c>
      <c r="Q1371" s="11">
        <f t="shared" si="696"/>
        <v>0</v>
      </c>
      <c r="R1371" s="30">
        <f t="shared" si="692"/>
        <v>0</v>
      </c>
      <c r="S1371" s="8">
        <f t="shared" si="685"/>
        <v>0</v>
      </c>
      <c r="T1371" s="122">
        <f t="shared" si="693"/>
        <v>0.13059999999999999</v>
      </c>
      <c r="U1371" s="121">
        <f t="shared" si="675"/>
        <v>13</v>
      </c>
      <c r="V1371" s="121">
        <v>252</v>
      </c>
      <c r="W1371" s="120">
        <f t="shared" si="686"/>
        <v>1.006352353</v>
      </c>
      <c r="X1371" s="113">
        <f t="shared" si="673"/>
        <v>8.5448318299999997</v>
      </c>
      <c r="Y1371" s="113">
        <f t="shared" si="687"/>
        <v>0</v>
      </c>
      <c r="Z1371" s="125" t="str">
        <f t="shared" si="697"/>
        <v>A+J=</v>
      </c>
      <c r="AA1371" s="118">
        <f t="shared" si="698"/>
        <v>46042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>
        <f t="shared" si="688"/>
        <v>46033</v>
      </c>
      <c r="B1372" s="113">
        <f t="shared" si="681"/>
        <v>1353.6891949400001</v>
      </c>
      <c r="C1372" s="113">
        <f t="shared" si="694"/>
        <v>1116.6936172799999</v>
      </c>
      <c r="D1372" s="114">
        <f t="shared" si="689"/>
        <v>7245.38</v>
      </c>
      <c r="E1372" s="115">
        <f t="shared" si="677"/>
        <v>7276.54</v>
      </c>
      <c r="F1372" s="116">
        <f t="shared" si="678"/>
        <v>45983</v>
      </c>
      <c r="G1372" s="117">
        <f t="shared" si="682"/>
        <v>4.3006716003852752E-3</v>
      </c>
      <c r="H1372" s="118">
        <f t="shared" si="695"/>
        <v>46042</v>
      </c>
      <c r="I1372" s="118">
        <f t="shared" si="683"/>
        <v>46042</v>
      </c>
      <c r="J1372" s="119">
        <f t="shared" si="690"/>
        <v>19</v>
      </c>
      <c r="K1372" s="119">
        <f t="shared" si="679"/>
        <v>13</v>
      </c>
      <c r="L1372" s="8">
        <f t="shared" si="691"/>
        <v>1.00294057</v>
      </c>
      <c r="M1372" s="120">
        <f t="shared" si="680"/>
        <v>1.0043006699999999</v>
      </c>
      <c r="N1372" s="120">
        <f t="shared" si="674"/>
        <v>1.2010460657097946</v>
      </c>
      <c r="O1372" s="113">
        <f t="shared" si="676"/>
        <v>1.2045778199999999</v>
      </c>
      <c r="P1372" s="113">
        <f t="shared" si="684"/>
        <v>1345.1443631100001</v>
      </c>
      <c r="Q1372" s="11">
        <f t="shared" si="696"/>
        <v>0</v>
      </c>
      <c r="R1372" s="30">
        <f t="shared" si="692"/>
        <v>0</v>
      </c>
      <c r="S1372" s="8">
        <f t="shared" si="685"/>
        <v>0</v>
      </c>
      <c r="T1372" s="122">
        <f t="shared" si="693"/>
        <v>0.13059999999999999</v>
      </c>
      <c r="U1372" s="121">
        <f t="shared" si="675"/>
        <v>13</v>
      </c>
      <c r="V1372" s="121">
        <v>252</v>
      </c>
      <c r="W1372" s="120">
        <f t="shared" si="686"/>
        <v>1.006352353</v>
      </c>
      <c r="X1372" s="113">
        <f t="shared" si="673"/>
        <v>8.5448318299999997</v>
      </c>
      <c r="Y1372" s="113">
        <f t="shared" si="687"/>
        <v>0</v>
      </c>
      <c r="Z1372" s="125" t="str">
        <f t="shared" si="697"/>
        <v>A+J=</v>
      </c>
      <c r="AA1372" s="118">
        <f t="shared" si="698"/>
        <v>46042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>
        <f t="shared" si="688"/>
        <v>46034</v>
      </c>
      <c r="B1373" s="113">
        <f t="shared" si="681"/>
        <v>1353.6891949400001</v>
      </c>
      <c r="C1373" s="113">
        <f t="shared" si="694"/>
        <v>1116.6936172799999</v>
      </c>
      <c r="D1373" s="114">
        <f t="shared" si="689"/>
        <v>7245.38</v>
      </c>
      <c r="E1373" s="115">
        <f t="shared" si="677"/>
        <v>7276.54</v>
      </c>
      <c r="F1373" s="116">
        <f t="shared" si="678"/>
        <v>45983</v>
      </c>
      <c r="G1373" s="117">
        <f t="shared" si="682"/>
        <v>4.3006716003852752E-3</v>
      </c>
      <c r="H1373" s="118">
        <f t="shared" si="695"/>
        <v>46042</v>
      </c>
      <c r="I1373" s="118">
        <f t="shared" si="683"/>
        <v>46042</v>
      </c>
      <c r="J1373" s="119">
        <f t="shared" si="690"/>
        <v>19</v>
      </c>
      <c r="K1373" s="119">
        <f t="shared" si="679"/>
        <v>13</v>
      </c>
      <c r="L1373" s="8">
        <f t="shared" si="691"/>
        <v>1.00294057</v>
      </c>
      <c r="M1373" s="120">
        <f t="shared" si="680"/>
        <v>1.0043006699999999</v>
      </c>
      <c r="N1373" s="120">
        <f t="shared" si="674"/>
        <v>1.2010460657097946</v>
      </c>
      <c r="O1373" s="113">
        <f t="shared" si="676"/>
        <v>1.2045778199999999</v>
      </c>
      <c r="P1373" s="113">
        <f t="shared" si="684"/>
        <v>1345.1443631100001</v>
      </c>
      <c r="Q1373" s="11">
        <f t="shared" si="696"/>
        <v>0</v>
      </c>
      <c r="R1373" s="30">
        <f t="shared" si="692"/>
        <v>0</v>
      </c>
      <c r="S1373" s="8">
        <f t="shared" si="685"/>
        <v>0</v>
      </c>
      <c r="T1373" s="122">
        <f t="shared" si="693"/>
        <v>0.13059999999999999</v>
      </c>
      <c r="U1373" s="121">
        <f t="shared" si="675"/>
        <v>13</v>
      </c>
      <c r="V1373" s="121">
        <v>252</v>
      </c>
      <c r="W1373" s="120">
        <f t="shared" si="686"/>
        <v>1.006352353</v>
      </c>
      <c r="X1373" s="113">
        <f t="shared" si="673"/>
        <v>8.5448318299999997</v>
      </c>
      <c r="Y1373" s="113">
        <f t="shared" si="687"/>
        <v>0</v>
      </c>
      <c r="Z1373" s="125" t="str">
        <f t="shared" si="697"/>
        <v>A+J=</v>
      </c>
      <c r="AA1373" s="118">
        <f t="shared" si="698"/>
        <v>46042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>
        <f t="shared" si="688"/>
        <v>46035</v>
      </c>
      <c r="B1374" s="113">
        <f t="shared" si="681"/>
        <v>1354.6546655</v>
      </c>
      <c r="C1374" s="113">
        <f t="shared" si="694"/>
        <v>1116.6936172799999</v>
      </c>
      <c r="D1374" s="114">
        <f t="shared" si="689"/>
        <v>7245.38</v>
      </c>
      <c r="E1374" s="115">
        <f t="shared" si="677"/>
        <v>7276.54</v>
      </c>
      <c r="F1374" s="116">
        <f t="shared" si="678"/>
        <v>45983</v>
      </c>
      <c r="G1374" s="117">
        <f t="shared" si="682"/>
        <v>4.3006716003852752E-3</v>
      </c>
      <c r="H1374" s="118">
        <f t="shared" si="695"/>
        <v>46042</v>
      </c>
      <c r="I1374" s="118">
        <f t="shared" si="683"/>
        <v>46042</v>
      </c>
      <c r="J1374" s="119">
        <f t="shared" si="690"/>
        <v>19</v>
      </c>
      <c r="K1374" s="119">
        <f t="shared" si="679"/>
        <v>14</v>
      </c>
      <c r="L1374" s="8">
        <f t="shared" si="691"/>
        <v>1.0031671200000001</v>
      </c>
      <c r="M1374" s="120">
        <f t="shared" si="680"/>
        <v>1.0043006699999999</v>
      </c>
      <c r="N1374" s="120">
        <f t="shared" si="674"/>
        <v>1.2010460657097946</v>
      </c>
      <c r="O1374" s="113">
        <f t="shared" si="676"/>
        <v>1.20484992</v>
      </c>
      <c r="P1374" s="113">
        <f t="shared" si="684"/>
        <v>1345.44821544</v>
      </c>
      <c r="Q1374" s="11">
        <f t="shared" si="696"/>
        <v>0</v>
      </c>
      <c r="R1374" s="30">
        <f t="shared" si="692"/>
        <v>0</v>
      </c>
      <c r="S1374" s="8">
        <f t="shared" si="685"/>
        <v>0</v>
      </c>
      <c r="T1374" s="122">
        <f t="shared" si="693"/>
        <v>0.13059999999999999</v>
      </c>
      <c r="U1374" s="121">
        <f t="shared" si="675"/>
        <v>14</v>
      </c>
      <c r="V1374" s="121">
        <v>252</v>
      </c>
      <c r="W1374" s="120">
        <f t="shared" si="686"/>
        <v>1.0068426640000001</v>
      </c>
      <c r="X1374" s="113">
        <f t="shared" ref="X1374:X1437" si="699">TRUNC((P1374*(W1374-1)),8)</f>
        <v>9.2064500599999999</v>
      </c>
      <c r="Y1374" s="113">
        <f t="shared" si="687"/>
        <v>0</v>
      </c>
      <c r="Z1374" s="125" t="str">
        <f t="shared" si="697"/>
        <v>A+J=</v>
      </c>
      <c r="AA1374" s="118">
        <f t="shared" si="698"/>
        <v>46042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>
        <f t="shared" si="688"/>
        <v>46036</v>
      </c>
      <c r="B1375" s="113">
        <f t="shared" si="681"/>
        <v>1355.6208330699999</v>
      </c>
      <c r="C1375" s="113">
        <f t="shared" si="694"/>
        <v>1116.6936172799999</v>
      </c>
      <c r="D1375" s="114">
        <f t="shared" si="689"/>
        <v>7245.38</v>
      </c>
      <c r="E1375" s="115">
        <f t="shared" si="677"/>
        <v>7276.54</v>
      </c>
      <c r="F1375" s="116">
        <f t="shared" si="678"/>
        <v>45983</v>
      </c>
      <c r="G1375" s="117">
        <f t="shared" si="682"/>
        <v>4.3006716003852752E-3</v>
      </c>
      <c r="H1375" s="118">
        <f t="shared" si="695"/>
        <v>46042</v>
      </c>
      <c r="I1375" s="118">
        <f t="shared" si="683"/>
        <v>46042</v>
      </c>
      <c r="J1375" s="119">
        <f t="shared" si="690"/>
        <v>19</v>
      </c>
      <c r="K1375" s="119">
        <f t="shared" si="679"/>
        <v>15</v>
      </c>
      <c r="L1375" s="8">
        <f t="shared" si="691"/>
        <v>1.00339373</v>
      </c>
      <c r="M1375" s="120">
        <f t="shared" si="680"/>
        <v>1.0043006699999999</v>
      </c>
      <c r="N1375" s="120">
        <f t="shared" ref="N1375:N1438" si="700">IF(I1375&gt;I1374,N1374*M1375,N1374)</f>
        <v>1.2010460657097946</v>
      </c>
      <c r="O1375" s="113">
        <f t="shared" si="676"/>
        <v>1.2051220899999999</v>
      </c>
      <c r="P1375" s="113">
        <f t="shared" si="684"/>
        <v>1345.75214594</v>
      </c>
      <c r="Q1375" s="11">
        <f t="shared" si="696"/>
        <v>0</v>
      </c>
      <c r="R1375" s="30">
        <f t="shared" si="692"/>
        <v>0</v>
      </c>
      <c r="S1375" s="8">
        <f t="shared" si="685"/>
        <v>0</v>
      </c>
      <c r="T1375" s="122">
        <f t="shared" si="693"/>
        <v>0.13059999999999999</v>
      </c>
      <c r="U1375" s="121">
        <f t="shared" si="675"/>
        <v>15</v>
      </c>
      <c r="V1375" s="121">
        <v>252</v>
      </c>
      <c r="W1375" s="120">
        <f t="shared" si="686"/>
        <v>1.0073332129999999</v>
      </c>
      <c r="X1375" s="113">
        <f t="shared" si="699"/>
        <v>9.8686871299999996</v>
      </c>
      <c r="Y1375" s="113">
        <f t="shared" si="687"/>
        <v>0</v>
      </c>
      <c r="Z1375" s="125" t="str">
        <f t="shared" si="697"/>
        <v>A+J=</v>
      </c>
      <c r="AA1375" s="118">
        <f t="shared" si="698"/>
        <v>46042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>
        <f t="shared" si="688"/>
        <v>46037</v>
      </c>
      <c r="B1376" s="113">
        <f t="shared" si="681"/>
        <v>1356.5876893899999</v>
      </c>
      <c r="C1376" s="113">
        <f t="shared" si="694"/>
        <v>1116.6936172799999</v>
      </c>
      <c r="D1376" s="114">
        <f t="shared" si="689"/>
        <v>7245.38</v>
      </c>
      <c r="E1376" s="115">
        <f t="shared" si="677"/>
        <v>7276.54</v>
      </c>
      <c r="F1376" s="116">
        <f t="shared" si="678"/>
        <v>45983</v>
      </c>
      <c r="G1376" s="117">
        <f t="shared" si="682"/>
        <v>4.3006716003852752E-3</v>
      </c>
      <c r="H1376" s="118">
        <f t="shared" si="695"/>
        <v>46042</v>
      </c>
      <c r="I1376" s="118">
        <f t="shared" si="683"/>
        <v>46042</v>
      </c>
      <c r="J1376" s="119">
        <f t="shared" si="690"/>
        <v>19</v>
      </c>
      <c r="K1376" s="119">
        <f t="shared" si="679"/>
        <v>16</v>
      </c>
      <c r="L1376" s="8">
        <f t="shared" si="691"/>
        <v>1.00362039</v>
      </c>
      <c r="M1376" s="120">
        <f t="shared" si="680"/>
        <v>1.0043006699999999</v>
      </c>
      <c r="N1376" s="120">
        <f t="shared" si="700"/>
        <v>1.2010460657097946</v>
      </c>
      <c r="O1376" s="113">
        <f t="shared" si="676"/>
        <v>1.2053943199999999</v>
      </c>
      <c r="P1376" s="113">
        <f t="shared" si="684"/>
        <v>1346.0561434399999</v>
      </c>
      <c r="Q1376" s="11">
        <f t="shared" si="696"/>
        <v>0</v>
      </c>
      <c r="R1376" s="30">
        <f t="shared" si="692"/>
        <v>0</v>
      </c>
      <c r="S1376" s="8">
        <f t="shared" si="685"/>
        <v>0</v>
      </c>
      <c r="T1376" s="122">
        <f t="shared" si="693"/>
        <v>0.13059999999999999</v>
      </c>
      <c r="U1376" s="121">
        <f t="shared" si="675"/>
        <v>16</v>
      </c>
      <c r="V1376" s="121">
        <v>252</v>
      </c>
      <c r="W1376" s="120">
        <f t="shared" si="686"/>
        <v>1.007824002</v>
      </c>
      <c r="X1376" s="113">
        <f t="shared" si="699"/>
        <v>10.53154595</v>
      </c>
      <c r="Y1376" s="113">
        <f t="shared" si="687"/>
        <v>0</v>
      </c>
      <c r="Z1376" s="125" t="str">
        <f t="shared" si="697"/>
        <v>A+J=</v>
      </c>
      <c r="AA1376" s="118">
        <f t="shared" si="698"/>
        <v>46042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>
        <f t="shared" si="688"/>
        <v>46038</v>
      </c>
      <c r="B1377" s="113">
        <f t="shared" si="681"/>
        <v>1357.5552109499999</v>
      </c>
      <c r="C1377" s="113">
        <f t="shared" si="694"/>
        <v>1116.6936172799999</v>
      </c>
      <c r="D1377" s="114">
        <f t="shared" si="689"/>
        <v>7245.38</v>
      </c>
      <c r="E1377" s="115">
        <f t="shared" si="677"/>
        <v>7276.54</v>
      </c>
      <c r="F1377" s="116">
        <f t="shared" si="678"/>
        <v>45983</v>
      </c>
      <c r="G1377" s="117">
        <f t="shared" si="682"/>
        <v>4.3006716003852752E-3</v>
      </c>
      <c r="H1377" s="118">
        <f t="shared" si="695"/>
        <v>46042</v>
      </c>
      <c r="I1377" s="118">
        <f t="shared" si="683"/>
        <v>46042</v>
      </c>
      <c r="J1377" s="119">
        <f t="shared" si="690"/>
        <v>19</v>
      </c>
      <c r="K1377" s="119">
        <f t="shared" si="679"/>
        <v>17</v>
      </c>
      <c r="L1377" s="8">
        <f t="shared" si="691"/>
        <v>1.0038470900000001</v>
      </c>
      <c r="M1377" s="120">
        <f t="shared" si="680"/>
        <v>1.0043006699999999</v>
      </c>
      <c r="N1377" s="120">
        <f t="shared" si="700"/>
        <v>1.2010460657097946</v>
      </c>
      <c r="O1377" s="113">
        <f t="shared" si="676"/>
        <v>1.2056665900000001</v>
      </c>
      <c r="P1377" s="113">
        <f t="shared" si="684"/>
        <v>1346.36018562</v>
      </c>
      <c r="Q1377" s="11">
        <f t="shared" si="696"/>
        <v>0</v>
      </c>
      <c r="R1377" s="30">
        <f t="shared" si="692"/>
        <v>0</v>
      </c>
      <c r="S1377" s="8">
        <f t="shared" si="685"/>
        <v>0</v>
      </c>
      <c r="T1377" s="122">
        <f t="shared" si="693"/>
        <v>0.13059999999999999</v>
      </c>
      <c r="U1377" s="121">
        <f t="shared" si="675"/>
        <v>17</v>
      </c>
      <c r="V1377" s="121">
        <v>252</v>
      </c>
      <c r="W1377" s="120">
        <f t="shared" si="686"/>
        <v>1.0083150299999999</v>
      </c>
      <c r="X1377" s="113">
        <f t="shared" si="699"/>
        <v>11.19502533</v>
      </c>
      <c r="Y1377" s="113">
        <f t="shared" si="687"/>
        <v>0</v>
      </c>
      <c r="Z1377" s="125" t="str">
        <f t="shared" si="697"/>
        <v>A+J=</v>
      </c>
      <c r="AA1377" s="118">
        <f t="shared" si="698"/>
        <v>46042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>
        <f t="shared" si="688"/>
        <v>46039</v>
      </c>
      <c r="B1378" s="113">
        <f t="shared" si="681"/>
        <v>1358.5234543199999</v>
      </c>
      <c r="C1378" s="113">
        <f t="shared" si="694"/>
        <v>1116.6936172799999</v>
      </c>
      <c r="D1378" s="114">
        <f t="shared" si="689"/>
        <v>7245.38</v>
      </c>
      <c r="E1378" s="115">
        <f t="shared" si="677"/>
        <v>7276.54</v>
      </c>
      <c r="F1378" s="116">
        <f t="shared" si="678"/>
        <v>45983</v>
      </c>
      <c r="G1378" s="117">
        <f t="shared" si="682"/>
        <v>4.3006716003852752E-3</v>
      </c>
      <c r="H1378" s="118">
        <f t="shared" si="695"/>
        <v>46042</v>
      </c>
      <c r="I1378" s="118">
        <f t="shared" si="683"/>
        <v>46042</v>
      </c>
      <c r="J1378" s="119">
        <f t="shared" si="690"/>
        <v>19</v>
      </c>
      <c r="K1378" s="119">
        <f t="shared" si="679"/>
        <v>18</v>
      </c>
      <c r="L1378" s="8">
        <f t="shared" si="691"/>
        <v>1.0040738600000001</v>
      </c>
      <c r="M1378" s="120">
        <f t="shared" si="680"/>
        <v>1.0043006699999999</v>
      </c>
      <c r="N1378" s="120">
        <f t="shared" si="700"/>
        <v>1.2010460657097946</v>
      </c>
      <c r="O1378" s="113">
        <f t="shared" si="676"/>
        <v>1.20593895</v>
      </c>
      <c r="P1378" s="113">
        <f t="shared" si="684"/>
        <v>1346.66432829</v>
      </c>
      <c r="Q1378" s="11">
        <f t="shared" si="696"/>
        <v>0</v>
      </c>
      <c r="R1378" s="30">
        <f t="shared" si="692"/>
        <v>0</v>
      </c>
      <c r="S1378" s="8">
        <f t="shared" si="685"/>
        <v>0</v>
      </c>
      <c r="T1378" s="122">
        <f t="shared" si="693"/>
        <v>0.13059999999999999</v>
      </c>
      <c r="U1378" s="121">
        <f t="shared" si="675"/>
        <v>18</v>
      </c>
      <c r="V1378" s="121">
        <v>252</v>
      </c>
      <c r="W1378" s="120">
        <f t="shared" si="686"/>
        <v>1.008806297</v>
      </c>
      <c r="X1378" s="113">
        <f t="shared" si="699"/>
        <v>11.859126030000001</v>
      </c>
      <c r="Y1378" s="113">
        <f t="shared" si="687"/>
        <v>0</v>
      </c>
      <c r="Z1378" s="125" t="str">
        <f t="shared" si="697"/>
        <v>A+J=</v>
      </c>
      <c r="AA1378" s="118">
        <f t="shared" si="698"/>
        <v>46042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>
        <f t="shared" si="688"/>
        <v>46040</v>
      </c>
      <c r="B1379" s="113">
        <f t="shared" si="681"/>
        <v>1358.5234543199999</v>
      </c>
      <c r="C1379" s="113">
        <f t="shared" si="694"/>
        <v>1116.6936172799999</v>
      </c>
      <c r="D1379" s="114">
        <f t="shared" si="689"/>
        <v>7245.38</v>
      </c>
      <c r="E1379" s="115">
        <f t="shared" si="677"/>
        <v>7276.54</v>
      </c>
      <c r="F1379" s="116">
        <f t="shared" si="678"/>
        <v>45983</v>
      </c>
      <c r="G1379" s="117">
        <f t="shared" si="682"/>
        <v>4.3006716003852752E-3</v>
      </c>
      <c r="H1379" s="118">
        <f t="shared" si="695"/>
        <v>46042</v>
      </c>
      <c r="I1379" s="118">
        <f t="shared" si="683"/>
        <v>46042</v>
      </c>
      <c r="J1379" s="119">
        <f t="shared" si="690"/>
        <v>19</v>
      </c>
      <c r="K1379" s="119">
        <f t="shared" si="679"/>
        <v>18</v>
      </c>
      <c r="L1379" s="8">
        <f t="shared" si="691"/>
        <v>1.0040738600000001</v>
      </c>
      <c r="M1379" s="120">
        <f t="shared" si="680"/>
        <v>1.0043006699999999</v>
      </c>
      <c r="N1379" s="120">
        <f t="shared" si="700"/>
        <v>1.2010460657097946</v>
      </c>
      <c r="O1379" s="113">
        <f t="shared" si="676"/>
        <v>1.20593895</v>
      </c>
      <c r="P1379" s="113">
        <f t="shared" si="684"/>
        <v>1346.66432829</v>
      </c>
      <c r="Q1379" s="11">
        <f t="shared" si="696"/>
        <v>0</v>
      </c>
      <c r="R1379" s="30">
        <f t="shared" si="692"/>
        <v>0</v>
      </c>
      <c r="S1379" s="8">
        <f t="shared" si="685"/>
        <v>0</v>
      </c>
      <c r="T1379" s="122">
        <f t="shared" si="693"/>
        <v>0.13059999999999999</v>
      </c>
      <c r="U1379" s="121">
        <f t="shared" si="675"/>
        <v>18</v>
      </c>
      <c r="V1379" s="121">
        <v>252</v>
      </c>
      <c r="W1379" s="120">
        <f t="shared" si="686"/>
        <v>1.008806297</v>
      </c>
      <c r="X1379" s="113">
        <f t="shared" si="699"/>
        <v>11.859126030000001</v>
      </c>
      <c r="Y1379" s="113">
        <f t="shared" si="687"/>
        <v>0</v>
      </c>
      <c r="Z1379" s="125" t="str">
        <f t="shared" si="697"/>
        <v>A+J=</v>
      </c>
      <c r="AA1379" s="118">
        <f t="shared" si="698"/>
        <v>46042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>
        <f t="shared" si="688"/>
        <v>46041</v>
      </c>
      <c r="B1380" s="113">
        <f t="shared" si="681"/>
        <v>1358.5234543199999</v>
      </c>
      <c r="C1380" s="113">
        <f t="shared" si="694"/>
        <v>1116.6936172799999</v>
      </c>
      <c r="D1380" s="114">
        <f t="shared" si="689"/>
        <v>7245.38</v>
      </c>
      <c r="E1380" s="115">
        <f t="shared" si="677"/>
        <v>7276.54</v>
      </c>
      <c r="F1380" s="116">
        <f t="shared" si="678"/>
        <v>45983</v>
      </c>
      <c r="G1380" s="117">
        <f t="shared" si="682"/>
        <v>4.3006716003852752E-3</v>
      </c>
      <c r="H1380" s="118">
        <f t="shared" si="695"/>
        <v>46042</v>
      </c>
      <c r="I1380" s="118">
        <f t="shared" si="683"/>
        <v>46042</v>
      </c>
      <c r="J1380" s="119">
        <f t="shared" si="690"/>
        <v>19</v>
      </c>
      <c r="K1380" s="119">
        <f t="shared" si="679"/>
        <v>18</v>
      </c>
      <c r="L1380" s="8">
        <f t="shared" si="691"/>
        <v>1.0040738600000001</v>
      </c>
      <c r="M1380" s="120">
        <f t="shared" si="680"/>
        <v>1.0043006699999999</v>
      </c>
      <c r="N1380" s="120">
        <f t="shared" si="700"/>
        <v>1.2010460657097946</v>
      </c>
      <c r="O1380" s="113">
        <f t="shared" si="676"/>
        <v>1.20593895</v>
      </c>
      <c r="P1380" s="113">
        <f t="shared" si="684"/>
        <v>1346.66432829</v>
      </c>
      <c r="Q1380" s="11">
        <f t="shared" si="696"/>
        <v>0</v>
      </c>
      <c r="R1380" s="30">
        <f t="shared" si="692"/>
        <v>0</v>
      </c>
      <c r="S1380" s="8">
        <f t="shared" si="685"/>
        <v>0</v>
      </c>
      <c r="T1380" s="122">
        <f t="shared" si="693"/>
        <v>0.13059999999999999</v>
      </c>
      <c r="U1380" s="121">
        <f t="shared" si="675"/>
        <v>18</v>
      </c>
      <c r="V1380" s="121">
        <v>252</v>
      </c>
      <c r="W1380" s="120">
        <f t="shared" si="686"/>
        <v>1.008806297</v>
      </c>
      <c r="X1380" s="113">
        <f t="shared" si="699"/>
        <v>11.859126030000001</v>
      </c>
      <c r="Y1380" s="113">
        <f t="shared" si="687"/>
        <v>0</v>
      </c>
      <c r="Z1380" s="125" t="str">
        <f t="shared" si="697"/>
        <v>A+J=</v>
      </c>
      <c r="AA1380" s="118">
        <f t="shared" si="698"/>
        <v>46042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>
        <f t="shared" si="688"/>
        <v>46042</v>
      </c>
      <c r="B1381" s="113">
        <f t="shared" si="681"/>
        <v>1359.4923748000001</v>
      </c>
      <c r="C1381" s="113">
        <f t="shared" si="694"/>
        <v>1116.6936172799999</v>
      </c>
      <c r="D1381" s="114">
        <f t="shared" si="689"/>
        <v>7245.38</v>
      </c>
      <c r="E1381" s="115">
        <f t="shared" si="677"/>
        <v>7276.54</v>
      </c>
      <c r="F1381" s="116">
        <f t="shared" si="678"/>
        <v>45983</v>
      </c>
      <c r="G1381" s="117">
        <f t="shared" si="682"/>
        <v>4.3006716003852752E-3</v>
      </c>
      <c r="H1381" s="118">
        <f t="shared" si="695"/>
        <v>46073</v>
      </c>
      <c r="I1381" s="118">
        <f t="shared" si="683"/>
        <v>46042</v>
      </c>
      <c r="J1381" s="119">
        <f t="shared" si="690"/>
        <v>19</v>
      </c>
      <c r="K1381" s="119">
        <f t="shared" si="679"/>
        <v>19</v>
      </c>
      <c r="L1381" s="8">
        <f t="shared" si="691"/>
        <v>1.0043006699999999</v>
      </c>
      <c r="M1381" s="120">
        <f t="shared" si="680"/>
        <v>1.0043006699999999</v>
      </c>
      <c r="N1381" s="120">
        <f t="shared" si="700"/>
        <v>1.2010460657097946</v>
      </c>
      <c r="O1381" s="113">
        <f t="shared" si="676"/>
        <v>1.20621136</v>
      </c>
      <c r="P1381" s="113">
        <f t="shared" si="684"/>
        <v>1346.9685268000001</v>
      </c>
      <c r="Q1381" s="11">
        <f t="shared" si="696"/>
        <v>45</v>
      </c>
      <c r="R1381" s="30">
        <f t="shared" si="692"/>
        <v>0</v>
      </c>
      <c r="S1381" s="8">
        <f t="shared" si="685"/>
        <v>0</v>
      </c>
      <c r="T1381" s="122">
        <f t="shared" si="693"/>
        <v>0.13059999999999999</v>
      </c>
      <c r="U1381" s="121">
        <f t="shared" ref="U1381:U1444" si="701">IF(Q1380&gt;0,1,IF(K1381=K1380,U1380,U1380+1))</f>
        <v>19</v>
      </c>
      <c r="V1381" s="121">
        <v>252</v>
      </c>
      <c r="W1381" s="120">
        <f t="shared" si="686"/>
        <v>1.0092978029999999</v>
      </c>
      <c r="X1381" s="113">
        <f t="shared" si="699"/>
        <v>12.523847999999999</v>
      </c>
      <c r="Y1381" s="113">
        <f t="shared" si="687"/>
        <v>12.523847999999999</v>
      </c>
      <c r="Z1381" s="125" t="str">
        <f t="shared" si="697"/>
        <v>A+J=</v>
      </c>
      <c r="AA1381" s="118">
        <f t="shared" si="698"/>
        <v>46042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>
        <f t="shared" si="688"/>
        <v>46043</v>
      </c>
      <c r="B1382" s="113">
        <f t="shared" si="681"/>
        <v>1347.9002128499999</v>
      </c>
      <c r="C1382" s="113">
        <f t="shared" si="694"/>
        <v>1116.6936172799999</v>
      </c>
      <c r="D1382" s="114">
        <f t="shared" si="689"/>
        <v>7245.38</v>
      </c>
      <c r="E1382" s="115">
        <f t="shared" si="677"/>
        <v>7276.54</v>
      </c>
      <c r="F1382" s="116">
        <f t="shared" si="678"/>
        <v>46011</v>
      </c>
      <c r="G1382" s="117">
        <f t="shared" si="682"/>
        <v>4.3006716003852752E-3</v>
      </c>
      <c r="H1382" s="118">
        <f t="shared" si="695"/>
        <v>46073</v>
      </c>
      <c r="I1382" s="118">
        <f t="shared" si="683"/>
        <v>46073</v>
      </c>
      <c r="J1382" s="119">
        <f t="shared" si="690"/>
        <v>21</v>
      </c>
      <c r="K1382" s="119">
        <f t="shared" si="679"/>
        <v>1</v>
      </c>
      <c r="L1382" s="8">
        <f t="shared" si="691"/>
        <v>1.0002043700000001</v>
      </c>
      <c r="M1382" s="120">
        <f t="shared" si="680"/>
        <v>1.0043006699999999</v>
      </c>
      <c r="N1382" s="120">
        <f t="shared" si="700"/>
        <v>1.2062113684932105</v>
      </c>
      <c r="O1382" s="113">
        <f t="shared" si="676"/>
        <v>1.2064578800000001</v>
      </c>
      <c r="P1382" s="113">
        <f t="shared" si="684"/>
        <v>1347.2438141099999</v>
      </c>
      <c r="Q1382" s="11">
        <f t="shared" si="696"/>
        <v>0</v>
      </c>
      <c r="R1382" s="30">
        <f t="shared" si="692"/>
        <v>0</v>
      </c>
      <c r="S1382" s="8">
        <f t="shared" si="685"/>
        <v>0</v>
      </c>
      <c r="T1382" s="122">
        <f t="shared" si="693"/>
        <v>0.13059999999999999</v>
      </c>
      <c r="U1382" s="121">
        <f t="shared" si="701"/>
        <v>1</v>
      </c>
      <c r="V1382" s="121">
        <v>252</v>
      </c>
      <c r="W1382" s="120">
        <f t="shared" si="686"/>
        <v>1.000487216</v>
      </c>
      <c r="X1382" s="113">
        <f t="shared" si="699"/>
        <v>0.65639873999999998</v>
      </c>
      <c r="Y1382" s="113">
        <f t="shared" si="687"/>
        <v>0</v>
      </c>
      <c r="Z1382" s="125" t="str">
        <f t="shared" si="697"/>
        <v>A+J=</v>
      </c>
      <c r="AA1382" s="118">
        <f t="shared" si="698"/>
        <v>46073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>
        <f t="shared" si="688"/>
        <v>46044</v>
      </c>
      <c r="B1383" s="113">
        <f t="shared" si="681"/>
        <v>1348.8325423900001</v>
      </c>
      <c r="C1383" s="113">
        <f t="shared" si="694"/>
        <v>1116.6936172799999</v>
      </c>
      <c r="D1383" s="114">
        <f t="shared" si="689"/>
        <v>7245.38</v>
      </c>
      <c r="E1383" s="115">
        <f t="shared" si="677"/>
        <v>7276.54</v>
      </c>
      <c r="F1383" s="116">
        <f t="shared" si="678"/>
        <v>46011</v>
      </c>
      <c r="G1383" s="117">
        <f t="shared" si="682"/>
        <v>4.3006716003852752E-3</v>
      </c>
      <c r="H1383" s="118">
        <f t="shared" si="695"/>
        <v>46073</v>
      </c>
      <c r="I1383" s="118">
        <f t="shared" si="683"/>
        <v>46073</v>
      </c>
      <c r="J1383" s="119">
        <f t="shared" si="690"/>
        <v>21</v>
      </c>
      <c r="K1383" s="119">
        <f t="shared" si="679"/>
        <v>2</v>
      </c>
      <c r="L1383" s="8">
        <f t="shared" si="691"/>
        <v>1.00040879</v>
      </c>
      <c r="M1383" s="120">
        <f t="shared" si="680"/>
        <v>1.0043006699999999</v>
      </c>
      <c r="N1383" s="120">
        <f t="shared" si="700"/>
        <v>1.2062113684932105</v>
      </c>
      <c r="O1383" s="113">
        <f t="shared" si="676"/>
        <v>1.2067044499999999</v>
      </c>
      <c r="P1383" s="113">
        <f t="shared" si="684"/>
        <v>1347.51915725</v>
      </c>
      <c r="Q1383" s="11">
        <f t="shared" si="696"/>
        <v>0</v>
      </c>
      <c r="R1383" s="30">
        <f t="shared" si="692"/>
        <v>0</v>
      </c>
      <c r="S1383" s="8">
        <f t="shared" si="685"/>
        <v>0</v>
      </c>
      <c r="T1383" s="122">
        <f t="shared" si="693"/>
        <v>0.13059999999999999</v>
      </c>
      <c r="U1383" s="121">
        <f t="shared" si="701"/>
        <v>2</v>
      </c>
      <c r="V1383" s="121">
        <v>252</v>
      </c>
      <c r="W1383" s="120">
        <f t="shared" si="686"/>
        <v>1.0009746690000001</v>
      </c>
      <c r="X1383" s="113">
        <f t="shared" si="699"/>
        <v>1.3133851400000001</v>
      </c>
      <c r="Y1383" s="113">
        <f t="shared" si="687"/>
        <v>0</v>
      </c>
      <c r="Z1383" s="125" t="str">
        <f t="shared" si="697"/>
        <v>A+J=</v>
      </c>
      <c r="AA1383" s="118">
        <f t="shared" si="698"/>
        <v>46073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>
        <f t="shared" si="688"/>
        <v>46045</v>
      </c>
      <c r="B1384" s="113">
        <f t="shared" si="681"/>
        <v>1349.7655157199999</v>
      </c>
      <c r="C1384" s="113">
        <f t="shared" si="694"/>
        <v>1116.6936172799999</v>
      </c>
      <c r="D1384" s="114">
        <f t="shared" si="689"/>
        <v>7245.38</v>
      </c>
      <c r="E1384" s="115">
        <f t="shared" si="677"/>
        <v>7276.54</v>
      </c>
      <c r="F1384" s="116">
        <f t="shared" si="678"/>
        <v>46011</v>
      </c>
      <c r="G1384" s="117">
        <f t="shared" si="682"/>
        <v>4.3006716003852752E-3</v>
      </c>
      <c r="H1384" s="118">
        <f t="shared" si="695"/>
        <v>46073</v>
      </c>
      <c r="I1384" s="118">
        <f t="shared" si="683"/>
        <v>46073</v>
      </c>
      <c r="J1384" s="119">
        <f t="shared" si="690"/>
        <v>21</v>
      </c>
      <c r="K1384" s="119">
        <f t="shared" si="679"/>
        <v>3</v>
      </c>
      <c r="L1384" s="8">
        <f t="shared" si="691"/>
        <v>1.00061325</v>
      </c>
      <c r="M1384" s="120">
        <f t="shared" si="680"/>
        <v>1.0043006699999999</v>
      </c>
      <c r="N1384" s="120">
        <f t="shared" si="700"/>
        <v>1.2062113684932105</v>
      </c>
      <c r="O1384" s="113">
        <f t="shared" si="676"/>
        <v>1.2069510699999999</v>
      </c>
      <c r="P1384" s="113">
        <f t="shared" si="684"/>
        <v>1347.7945562299999</v>
      </c>
      <c r="Q1384" s="11">
        <f t="shared" si="696"/>
        <v>0</v>
      </c>
      <c r="R1384" s="30">
        <f t="shared" si="692"/>
        <v>0</v>
      </c>
      <c r="S1384" s="8">
        <f t="shared" si="685"/>
        <v>0</v>
      </c>
      <c r="T1384" s="122">
        <f t="shared" si="693"/>
        <v>0.13059999999999999</v>
      </c>
      <c r="U1384" s="121">
        <f t="shared" si="701"/>
        <v>3</v>
      </c>
      <c r="V1384" s="121">
        <v>252</v>
      </c>
      <c r="W1384" s="120">
        <f t="shared" si="686"/>
        <v>1.001462359</v>
      </c>
      <c r="X1384" s="113">
        <f t="shared" si="699"/>
        <v>1.97095949</v>
      </c>
      <c r="Y1384" s="113">
        <f t="shared" si="687"/>
        <v>0</v>
      </c>
      <c r="Z1384" s="125" t="str">
        <f t="shared" si="697"/>
        <v>A+J=</v>
      </c>
      <c r="AA1384" s="118">
        <f t="shared" si="698"/>
        <v>46073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>
        <f t="shared" si="688"/>
        <v>46046</v>
      </c>
      <c r="B1385" s="113">
        <f t="shared" si="681"/>
        <v>1350.6991358099999</v>
      </c>
      <c r="C1385" s="113">
        <f t="shared" si="694"/>
        <v>1116.6936172799999</v>
      </c>
      <c r="D1385" s="114">
        <f t="shared" si="689"/>
        <v>7245.38</v>
      </c>
      <c r="E1385" s="115">
        <f t="shared" si="677"/>
        <v>7276.54</v>
      </c>
      <c r="F1385" s="116">
        <f t="shared" si="678"/>
        <v>46011</v>
      </c>
      <c r="G1385" s="117">
        <f t="shared" si="682"/>
        <v>4.3006716003852752E-3</v>
      </c>
      <c r="H1385" s="118">
        <f t="shared" si="695"/>
        <v>46073</v>
      </c>
      <c r="I1385" s="118">
        <f t="shared" si="683"/>
        <v>46073</v>
      </c>
      <c r="J1385" s="119">
        <f t="shared" si="690"/>
        <v>21</v>
      </c>
      <c r="K1385" s="119">
        <f t="shared" si="679"/>
        <v>4</v>
      </c>
      <c r="L1385" s="8">
        <f t="shared" si="691"/>
        <v>1.00081775</v>
      </c>
      <c r="M1385" s="120">
        <f t="shared" si="680"/>
        <v>1.0043006699999999</v>
      </c>
      <c r="N1385" s="120">
        <f t="shared" si="700"/>
        <v>1.2062113684932105</v>
      </c>
      <c r="O1385" s="113">
        <f t="shared" ref="O1385:O1448" si="702">TRUNC(TRUNC((L1385*N1385),15),8)</f>
        <v>1.20719774</v>
      </c>
      <c r="P1385" s="113">
        <f t="shared" si="684"/>
        <v>1348.0700110499999</v>
      </c>
      <c r="Q1385" s="11">
        <f t="shared" si="696"/>
        <v>0</v>
      </c>
      <c r="R1385" s="30">
        <f t="shared" si="692"/>
        <v>0</v>
      </c>
      <c r="S1385" s="8">
        <f t="shared" si="685"/>
        <v>0</v>
      </c>
      <c r="T1385" s="122">
        <f t="shared" si="693"/>
        <v>0.13059999999999999</v>
      </c>
      <c r="U1385" s="121">
        <f t="shared" si="701"/>
        <v>4</v>
      </c>
      <c r="V1385" s="121">
        <v>252</v>
      </c>
      <c r="W1385" s="120">
        <f t="shared" si="686"/>
        <v>1.001950288</v>
      </c>
      <c r="X1385" s="113">
        <f t="shared" si="699"/>
        <v>2.6291247599999998</v>
      </c>
      <c r="Y1385" s="113">
        <f t="shared" si="687"/>
        <v>0</v>
      </c>
      <c r="Z1385" s="125" t="str">
        <f t="shared" si="697"/>
        <v>A+J=</v>
      </c>
      <c r="AA1385" s="118">
        <f t="shared" si="698"/>
        <v>46073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>
        <f t="shared" si="688"/>
        <v>46047</v>
      </c>
      <c r="B1386" s="113">
        <f t="shared" si="681"/>
        <v>1350.6991358099999</v>
      </c>
      <c r="C1386" s="113">
        <f t="shared" si="694"/>
        <v>1116.6936172799999</v>
      </c>
      <c r="D1386" s="114">
        <f t="shared" si="689"/>
        <v>7245.38</v>
      </c>
      <c r="E1386" s="115">
        <f t="shared" ref="E1386:E1449" si="703">IF($K1386=1,VLOOKUP($A1385,$AO$10:$AS$131,4),E1385)</f>
        <v>7276.54</v>
      </c>
      <c r="F1386" s="116">
        <f t="shared" ref="F1386:F1449" si="704">IF($K1386=1,VLOOKUP($A1385,$AO$10:$AS$131,5),F1385)</f>
        <v>46011</v>
      </c>
      <c r="G1386" s="117">
        <f t="shared" si="682"/>
        <v>4.3006716003852752E-3</v>
      </c>
      <c r="H1386" s="118">
        <f t="shared" si="695"/>
        <v>46073</v>
      </c>
      <c r="I1386" s="118">
        <f t="shared" si="683"/>
        <v>46073</v>
      </c>
      <c r="J1386" s="119">
        <f t="shared" si="690"/>
        <v>21</v>
      </c>
      <c r="K1386" s="119">
        <f t="shared" ref="K1386:K1449" si="705">(J1386-(NETWORKDAYS(A1386,I1386,AD$176:AD$502)-1))</f>
        <v>4</v>
      </c>
      <c r="L1386" s="8">
        <f t="shared" si="691"/>
        <v>1.00081775</v>
      </c>
      <c r="M1386" s="120">
        <f t="shared" ref="M1386:M1449" si="706">IF(I1386&gt;I1385,L1385,M1385)</f>
        <v>1.0043006699999999</v>
      </c>
      <c r="N1386" s="120">
        <f t="shared" si="700"/>
        <v>1.2062113684932105</v>
      </c>
      <c r="O1386" s="113">
        <f t="shared" si="702"/>
        <v>1.20719774</v>
      </c>
      <c r="P1386" s="113">
        <f t="shared" si="684"/>
        <v>1348.0700110499999</v>
      </c>
      <c r="Q1386" s="11">
        <f t="shared" si="696"/>
        <v>0</v>
      </c>
      <c r="R1386" s="30">
        <f t="shared" si="692"/>
        <v>0</v>
      </c>
      <c r="S1386" s="8">
        <f t="shared" si="685"/>
        <v>0</v>
      </c>
      <c r="T1386" s="122">
        <f t="shared" si="693"/>
        <v>0.13059999999999999</v>
      </c>
      <c r="U1386" s="121">
        <f t="shared" si="701"/>
        <v>4</v>
      </c>
      <c r="V1386" s="121">
        <v>252</v>
      </c>
      <c r="W1386" s="120">
        <f t="shared" si="686"/>
        <v>1.001950288</v>
      </c>
      <c r="X1386" s="113">
        <f t="shared" si="699"/>
        <v>2.6291247599999998</v>
      </c>
      <c r="Y1386" s="113">
        <f t="shared" si="687"/>
        <v>0</v>
      </c>
      <c r="Z1386" s="125" t="str">
        <f t="shared" si="697"/>
        <v>A+J=</v>
      </c>
      <c r="AA1386" s="118">
        <f t="shared" si="698"/>
        <v>46073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>
        <f t="shared" si="688"/>
        <v>46048</v>
      </c>
      <c r="B1387" s="113">
        <f t="shared" si="681"/>
        <v>1350.6991358099999</v>
      </c>
      <c r="C1387" s="113">
        <f t="shared" si="694"/>
        <v>1116.6936172799999</v>
      </c>
      <c r="D1387" s="114">
        <f t="shared" si="689"/>
        <v>7245.38</v>
      </c>
      <c r="E1387" s="115">
        <f t="shared" si="703"/>
        <v>7276.54</v>
      </c>
      <c r="F1387" s="116">
        <f t="shared" si="704"/>
        <v>46011</v>
      </c>
      <c r="G1387" s="117">
        <f t="shared" si="682"/>
        <v>4.3006716003852752E-3</v>
      </c>
      <c r="H1387" s="118">
        <f t="shared" si="695"/>
        <v>46073</v>
      </c>
      <c r="I1387" s="118">
        <f t="shared" si="683"/>
        <v>46073</v>
      </c>
      <c r="J1387" s="119">
        <f t="shared" si="690"/>
        <v>21</v>
      </c>
      <c r="K1387" s="119">
        <f t="shared" si="705"/>
        <v>4</v>
      </c>
      <c r="L1387" s="8">
        <f t="shared" si="691"/>
        <v>1.00081775</v>
      </c>
      <c r="M1387" s="120">
        <f t="shared" si="706"/>
        <v>1.0043006699999999</v>
      </c>
      <c r="N1387" s="120">
        <f t="shared" si="700"/>
        <v>1.2062113684932105</v>
      </c>
      <c r="O1387" s="113">
        <f t="shared" si="702"/>
        <v>1.20719774</v>
      </c>
      <c r="P1387" s="113">
        <f t="shared" si="684"/>
        <v>1348.0700110499999</v>
      </c>
      <c r="Q1387" s="11">
        <f t="shared" si="696"/>
        <v>0</v>
      </c>
      <c r="R1387" s="30">
        <f t="shared" si="692"/>
        <v>0</v>
      </c>
      <c r="S1387" s="8">
        <f t="shared" si="685"/>
        <v>0</v>
      </c>
      <c r="T1387" s="122">
        <f t="shared" si="693"/>
        <v>0.13059999999999999</v>
      </c>
      <c r="U1387" s="121">
        <f t="shared" si="701"/>
        <v>4</v>
      </c>
      <c r="V1387" s="121">
        <v>252</v>
      </c>
      <c r="W1387" s="120">
        <f t="shared" si="686"/>
        <v>1.001950288</v>
      </c>
      <c r="X1387" s="113">
        <f t="shared" si="699"/>
        <v>2.6291247599999998</v>
      </c>
      <c r="Y1387" s="113">
        <f t="shared" si="687"/>
        <v>0</v>
      </c>
      <c r="Z1387" s="125" t="str">
        <f t="shared" si="697"/>
        <v>A+J=</v>
      </c>
      <c r="AA1387" s="118">
        <f t="shared" si="698"/>
        <v>46073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>
        <f t="shared" si="688"/>
        <v>46049</v>
      </c>
      <c r="B1388" s="113">
        <f t="shared" si="681"/>
        <v>1351.63340023</v>
      </c>
      <c r="C1388" s="113">
        <f t="shared" si="694"/>
        <v>1116.6936172799999</v>
      </c>
      <c r="D1388" s="114">
        <f t="shared" si="689"/>
        <v>7245.38</v>
      </c>
      <c r="E1388" s="115">
        <f t="shared" si="703"/>
        <v>7276.54</v>
      </c>
      <c r="F1388" s="116">
        <f t="shared" si="704"/>
        <v>46011</v>
      </c>
      <c r="G1388" s="117">
        <f t="shared" si="682"/>
        <v>4.3006716003852752E-3</v>
      </c>
      <c r="H1388" s="118">
        <f t="shared" si="695"/>
        <v>46073</v>
      </c>
      <c r="I1388" s="118">
        <f t="shared" si="683"/>
        <v>46073</v>
      </c>
      <c r="J1388" s="119">
        <f t="shared" si="690"/>
        <v>21</v>
      </c>
      <c r="K1388" s="119">
        <f t="shared" si="705"/>
        <v>5</v>
      </c>
      <c r="L1388" s="8">
        <f t="shared" si="691"/>
        <v>1.0010222900000001</v>
      </c>
      <c r="M1388" s="120">
        <f t="shared" si="706"/>
        <v>1.0043006699999999</v>
      </c>
      <c r="N1388" s="120">
        <f t="shared" si="700"/>
        <v>1.2062113684932105</v>
      </c>
      <c r="O1388" s="113">
        <f t="shared" si="702"/>
        <v>1.2074444600000001</v>
      </c>
      <c r="P1388" s="113">
        <f t="shared" si="684"/>
        <v>1348.3455217000001</v>
      </c>
      <c r="Q1388" s="11">
        <f t="shared" si="696"/>
        <v>0</v>
      </c>
      <c r="R1388" s="30">
        <f t="shared" si="692"/>
        <v>0</v>
      </c>
      <c r="S1388" s="8">
        <f t="shared" si="685"/>
        <v>0</v>
      </c>
      <c r="T1388" s="122">
        <f t="shared" si="693"/>
        <v>0.13059999999999999</v>
      </c>
      <c r="U1388" s="121">
        <f t="shared" si="701"/>
        <v>5</v>
      </c>
      <c r="V1388" s="121">
        <v>252</v>
      </c>
      <c r="W1388" s="120">
        <f t="shared" si="686"/>
        <v>1.002438454</v>
      </c>
      <c r="X1388" s="113">
        <f t="shared" si="699"/>
        <v>3.28787853</v>
      </c>
      <c r="Y1388" s="113">
        <f t="shared" si="687"/>
        <v>0</v>
      </c>
      <c r="Z1388" s="125" t="str">
        <f t="shared" si="697"/>
        <v>A+J=</v>
      </c>
      <c r="AA1388" s="118">
        <f t="shared" si="698"/>
        <v>46073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>
        <f t="shared" si="688"/>
        <v>46050</v>
      </c>
      <c r="B1389" s="113">
        <f t="shared" si="681"/>
        <v>1352.5683204499999</v>
      </c>
      <c r="C1389" s="113">
        <f t="shared" si="694"/>
        <v>1116.6936172799999</v>
      </c>
      <c r="D1389" s="114">
        <f t="shared" si="689"/>
        <v>7245.38</v>
      </c>
      <c r="E1389" s="115">
        <f t="shared" si="703"/>
        <v>7276.54</v>
      </c>
      <c r="F1389" s="116">
        <f t="shared" si="704"/>
        <v>46011</v>
      </c>
      <c r="G1389" s="117">
        <f t="shared" si="682"/>
        <v>4.3006716003852752E-3</v>
      </c>
      <c r="H1389" s="118">
        <f t="shared" si="695"/>
        <v>46073</v>
      </c>
      <c r="I1389" s="118">
        <f t="shared" si="683"/>
        <v>46073</v>
      </c>
      <c r="J1389" s="119">
        <f t="shared" si="690"/>
        <v>21</v>
      </c>
      <c r="K1389" s="119">
        <f t="shared" si="705"/>
        <v>6</v>
      </c>
      <c r="L1389" s="8">
        <f t="shared" si="691"/>
        <v>1.0012268799999999</v>
      </c>
      <c r="M1389" s="120">
        <f t="shared" si="706"/>
        <v>1.0043006699999999</v>
      </c>
      <c r="N1389" s="120">
        <f t="shared" si="700"/>
        <v>1.2062113684932105</v>
      </c>
      <c r="O1389" s="113">
        <f t="shared" si="702"/>
        <v>1.2076912399999999</v>
      </c>
      <c r="P1389" s="113">
        <f t="shared" si="684"/>
        <v>1348.6210993499999</v>
      </c>
      <c r="Q1389" s="11">
        <f t="shared" si="696"/>
        <v>0</v>
      </c>
      <c r="R1389" s="30">
        <f t="shared" si="692"/>
        <v>0</v>
      </c>
      <c r="S1389" s="8">
        <f t="shared" si="685"/>
        <v>0</v>
      </c>
      <c r="T1389" s="122">
        <f t="shared" si="693"/>
        <v>0.13059999999999999</v>
      </c>
      <c r="U1389" s="121">
        <f t="shared" si="701"/>
        <v>6</v>
      </c>
      <c r="V1389" s="121">
        <v>252</v>
      </c>
      <c r="W1389" s="120">
        <f t="shared" si="686"/>
        <v>1.0029268570000001</v>
      </c>
      <c r="X1389" s="113">
        <f t="shared" si="699"/>
        <v>3.9472211000000001</v>
      </c>
      <c r="Y1389" s="113">
        <f t="shared" si="687"/>
        <v>0</v>
      </c>
      <c r="Z1389" s="125" t="str">
        <f t="shared" si="697"/>
        <v>A+J=</v>
      </c>
      <c r="AA1389" s="118">
        <f t="shared" si="698"/>
        <v>46073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>
        <f t="shared" si="688"/>
        <v>46051</v>
      </c>
      <c r="B1390" s="113">
        <f t="shared" si="681"/>
        <v>1353.50387707</v>
      </c>
      <c r="C1390" s="113">
        <f t="shared" si="694"/>
        <v>1116.6936172799999</v>
      </c>
      <c r="D1390" s="114">
        <f t="shared" si="689"/>
        <v>7245.38</v>
      </c>
      <c r="E1390" s="115">
        <f t="shared" si="703"/>
        <v>7276.54</v>
      </c>
      <c r="F1390" s="116">
        <f t="shared" si="704"/>
        <v>46011</v>
      </c>
      <c r="G1390" s="117">
        <f t="shared" si="682"/>
        <v>4.3006716003852752E-3</v>
      </c>
      <c r="H1390" s="118">
        <f t="shared" si="695"/>
        <v>46073</v>
      </c>
      <c r="I1390" s="118">
        <f t="shared" si="683"/>
        <v>46073</v>
      </c>
      <c r="J1390" s="119">
        <f t="shared" si="690"/>
        <v>21</v>
      </c>
      <c r="K1390" s="119">
        <f t="shared" si="705"/>
        <v>7</v>
      </c>
      <c r="L1390" s="8">
        <f t="shared" si="691"/>
        <v>1.0014315</v>
      </c>
      <c r="M1390" s="120">
        <f t="shared" si="706"/>
        <v>1.0043006699999999</v>
      </c>
      <c r="N1390" s="120">
        <f t="shared" si="700"/>
        <v>1.2062113684932105</v>
      </c>
      <c r="O1390" s="113">
        <f t="shared" si="702"/>
        <v>1.20793806</v>
      </c>
      <c r="P1390" s="113">
        <f t="shared" si="684"/>
        <v>1348.89672167</v>
      </c>
      <c r="Q1390" s="11">
        <f t="shared" si="696"/>
        <v>0</v>
      </c>
      <c r="R1390" s="30">
        <f t="shared" si="692"/>
        <v>0</v>
      </c>
      <c r="S1390" s="8">
        <f t="shared" si="685"/>
        <v>0</v>
      </c>
      <c r="T1390" s="122">
        <f t="shared" si="693"/>
        <v>0.13059999999999999</v>
      </c>
      <c r="U1390" s="121">
        <f t="shared" si="701"/>
        <v>7</v>
      </c>
      <c r="V1390" s="121">
        <v>252</v>
      </c>
      <c r="W1390" s="120">
        <f t="shared" si="686"/>
        <v>1.0034154989999999</v>
      </c>
      <c r="X1390" s="113">
        <f t="shared" si="699"/>
        <v>4.6071553999999999</v>
      </c>
      <c r="Y1390" s="113">
        <f t="shared" si="687"/>
        <v>0</v>
      </c>
      <c r="Z1390" s="125" t="str">
        <f t="shared" si="697"/>
        <v>A+J=</v>
      </c>
      <c r="AA1390" s="118">
        <f t="shared" si="698"/>
        <v>46073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>
        <f t="shared" si="688"/>
        <v>46052</v>
      </c>
      <c r="B1391" s="113">
        <f t="shared" si="681"/>
        <v>1354.4400802</v>
      </c>
      <c r="C1391" s="113">
        <f t="shared" si="694"/>
        <v>1116.6936172799999</v>
      </c>
      <c r="D1391" s="114">
        <f t="shared" si="689"/>
        <v>7245.38</v>
      </c>
      <c r="E1391" s="115">
        <f t="shared" si="703"/>
        <v>7276.54</v>
      </c>
      <c r="F1391" s="116">
        <f t="shared" si="704"/>
        <v>46011</v>
      </c>
      <c r="G1391" s="117">
        <f t="shared" si="682"/>
        <v>4.3006716003852752E-3</v>
      </c>
      <c r="H1391" s="118">
        <f t="shared" si="695"/>
        <v>46073</v>
      </c>
      <c r="I1391" s="118">
        <f t="shared" si="683"/>
        <v>46073</v>
      </c>
      <c r="J1391" s="119">
        <f t="shared" si="690"/>
        <v>21</v>
      </c>
      <c r="K1391" s="119">
        <f t="shared" si="705"/>
        <v>8</v>
      </c>
      <c r="L1391" s="8">
        <f t="shared" si="691"/>
        <v>1.00163617</v>
      </c>
      <c r="M1391" s="120">
        <f t="shared" si="706"/>
        <v>1.0043006699999999</v>
      </c>
      <c r="N1391" s="120">
        <f t="shared" si="700"/>
        <v>1.2062113684932105</v>
      </c>
      <c r="O1391" s="113">
        <f t="shared" si="702"/>
        <v>1.20818493</v>
      </c>
      <c r="P1391" s="113">
        <f t="shared" si="684"/>
        <v>1349.17239982</v>
      </c>
      <c r="Q1391" s="11">
        <f t="shared" si="696"/>
        <v>0</v>
      </c>
      <c r="R1391" s="30">
        <f t="shared" si="692"/>
        <v>0</v>
      </c>
      <c r="S1391" s="8">
        <f t="shared" si="685"/>
        <v>0</v>
      </c>
      <c r="T1391" s="122">
        <f t="shared" si="693"/>
        <v>0.13059999999999999</v>
      </c>
      <c r="U1391" s="121">
        <f t="shared" si="701"/>
        <v>8</v>
      </c>
      <c r="V1391" s="121">
        <v>252</v>
      </c>
      <c r="W1391" s="120">
        <f t="shared" si="686"/>
        <v>1.003904379</v>
      </c>
      <c r="X1391" s="113">
        <f t="shared" si="699"/>
        <v>5.2676803799999998</v>
      </c>
      <c r="Y1391" s="113">
        <f t="shared" si="687"/>
        <v>0</v>
      </c>
      <c r="Z1391" s="125" t="str">
        <f t="shared" si="697"/>
        <v>A+J=</v>
      </c>
      <c r="AA1391" s="118">
        <f t="shared" si="698"/>
        <v>46073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>
        <f t="shared" si="688"/>
        <v>46053</v>
      </c>
      <c r="B1392" s="113">
        <f t="shared" si="681"/>
        <v>1355.3769301299999</v>
      </c>
      <c r="C1392" s="113">
        <f t="shared" si="694"/>
        <v>1116.6936172799999</v>
      </c>
      <c r="D1392" s="114">
        <f t="shared" si="689"/>
        <v>7245.38</v>
      </c>
      <c r="E1392" s="115">
        <f t="shared" si="703"/>
        <v>7276.54</v>
      </c>
      <c r="F1392" s="116">
        <f t="shared" si="704"/>
        <v>46011</v>
      </c>
      <c r="G1392" s="117">
        <f t="shared" si="682"/>
        <v>4.3006716003852752E-3</v>
      </c>
      <c r="H1392" s="118">
        <f t="shared" si="695"/>
        <v>46073</v>
      </c>
      <c r="I1392" s="118">
        <f t="shared" si="683"/>
        <v>46073</v>
      </c>
      <c r="J1392" s="119">
        <f t="shared" si="690"/>
        <v>21</v>
      </c>
      <c r="K1392" s="119">
        <f t="shared" si="705"/>
        <v>9</v>
      </c>
      <c r="L1392" s="8">
        <f t="shared" si="691"/>
        <v>1.00184088</v>
      </c>
      <c r="M1392" s="120">
        <f t="shared" si="706"/>
        <v>1.0043006699999999</v>
      </c>
      <c r="N1392" s="120">
        <f t="shared" si="700"/>
        <v>1.2062113684932105</v>
      </c>
      <c r="O1392" s="113">
        <f t="shared" si="702"/>
        <v>1.20843185</v>
      </c>
      <c r="P1392" s="113">
        <f t="shared" si="684"/>
        <v>1349.4481338099999</v>
      </c>
      <c r="Q1392" s="11">
        <f t="shared" si="696"/>
        <v>0</v>
      </c>
      <c r="R1392" s="30">
        <f t="shared" si="692"/>
        <v>0</v>
      </c>
      <c r="S1392" s="8">
        <f t="shared" si="685"/>
        <v>0</v>
      </c>
      <c r="T1392" s="122">
        <f t="shared" si="693"/>
        <v>0.13059999999999999</v>
      </c>
      <c r="U1392" s="121">
        <f t="shared" si="701"/>
        <v>9</v>
      </c>
      <c r="V1392" s="121">
        <v>252</v>
      </c>
      <c r="W1392" s="120">
        <f t="shared" si="686"/>
        <v>1.0043934969999999</v>
      </c>
      <c r="X1392" s="113">
        <f t="shared" si="699"/>
        <v>5.92879632</v>
      </c>
      <c r="Y1392" s="113">
        <f t="shared" si="687"/>
        <v>0</v>
      </c>
      <c r="Z1392" s="125" t="str">
        <f t="shared" si="697"/>
        <v>A+J=</v>
      </c>
      <c r="AA1392" s="118">
        <f t="shared" si="698"/>
        <v>46073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>
        <f t="shared" si="688"/>
        <v>46054</v>
      </c>
      <c r="B1393" s="113">
        <f t="shared" si="681"/>
        <v>1355.3769301299999</v>
      </c>
      <c r="C1393" s="113">
        <f t="shared" si="694"/>
        <v>1116.6936172799999</v>
      </c>
      <c r="D1393" s="114">
        <f t="shared" si="689"/>
        <v>7245.38</v>
      </c>
      <c r="E1393" s="115">
        <f t="shared" si="703"/>
        <v>7276.54</v>
      </c>
      <c r="F1393" s="116">
        <f t="shared" si="704"/>
        <v>46011</v>
      </c>
      <c r="G1393" s="117">
        <f t="shared" si="682"/>
        <v>4.3006716003852752E-3</v>
      </c>
      <c r="H1393" s="118">
        <f t="shared" si="695"/>
        <v>46073</v>
      </c>
      <c r="I1393" s="118">
        <f t="shared" si="683"/>
        <v>46073</v>
      </c>
      <c r="J1393" s="119">
        <f t="shared" si="690"/>
        <v>21</v>
      </c>
      <c r="K1393" s="119">
        <f t="shared" si="705"/>
        <v>9</v>
      </c>
      <c r="L1393" s="8">
        <f t="shared" si="691"/>
        <v>1.00184088</v>
      </c>
      <c r="M1393" s="120">
        <f t="shared" si="706"/>
        <v>1.0043006699999999</v>
      </c>
      <c r="N1393" s="120">
        <f t="shared" si="700"/>
        <v>1.2062113684932105</v>
      </c>
      <c r="O1393" s="113">
        <f t="shared" si="702"/>
        <v>1.20843185</v>
      </c>
      <c r="P1393" s="113">
        <f t="shared" si="684"/>
        <v>1349.4481338099999</v>
      </c>
      <c r="Q1393" s="11">
        <f t="shared" si="696"/>
        <v>0</v>
      </c>
      <c r="R1393" s="30">
        <f t="shared" si="692"/>
        <v>0</v>
      </c>
      <c r="S1393" s="8">
        <f t="shared" si="685"/>
        <v>0</v>
      </c>
      <c r="T1393" s="122">
        <f t="shared" si="693"/>
        <v>0.13059999999999999</v>
      </c>
      <c r="U1393" s="121">
        <f t="shared" si="701"/>
        <v>9</v>
      </c>
      <c r="V1393" s="121">
        <v>252</v>
      </c>
      <c r="W1393" s="120">
        <f t="shared" si="686"/>
        <v>1.0043934969999999</v>
      </c>
      <c r="X1393" s="113">
        <f t="shared" si="699"/>
        <v>5.92879632</v>
      </c>
      <c r="Y1393" s="113">
        <f t="shared" si="687"/>
        <v>0</v>
      </c>
      <c r="Z1393" s="125" t="str">
        <f t="shared" si="697"/>
        <v>A+J=</v>
      </c>
      <c r="AA1393" s="118">
        <f t="shared" si="698"/>
        <v>46073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>
        <f t="shared" si="688"/>
        <v>46055</v>
      </c>
      <c r="B1394" s="113">
        <f t="shared" si="681"/>
        <v>1355.3769301299999</v>
      </c>
      <c r="C1394" s="113">
        <f t="shared" si="694"/>
        <v>1116.6936172799999</v>
      </c>
      <c r="D1394" s="114">
        <f t="shared" si="689"/>
        <v>7245.38</v>
      </c>
      <c r="E1394" s="115">
        <f t="shared" si="703"/>
        <v>7276.54</v>
      </c>
      <c r="F1394" s="116">
        <f t="shared" si="704"/>
        <v>46011</v>
      </c>
      <c r="G1394" s="117">
        <f t="shared" si="682"/>
        <v>4.3006716003852752E-3</v>
      </c>
      <c r="H1394" s="118">
        <f t="shared" si="695"/>
        <v>46073</v>
      </c>
      <c r="I1394" s="118">
        <f t="shared" si="683"/>
        <v>46073</v>
      </c>
      <c r="J1394" s="119">
        <f t="shared" si="690"/>
        <v>21</v>
      </c>
      <c r="K1394" s="119">
        <f t="shared" si="705"/>
        <v>9</v>
      </c>
      <c r="L1394" s="8">
        <f t="shared" si="691"/>
        <v>1.00184088</v>
      </c>
      <c r="M1394" s="120">
        <f t="shared" si="706"/>
        <v>1.0043006699999999</v>
      </c>
      <c r="N1394" s="120">
        <f t="shared" si="700"/>
        <v>1.2062113684932105</v>
      </c>
      <c r="O1394" s="113">
        <f t="shared" si="702"/>
        <v>1.20843185</v>
      </c>
      <c r="P1394" s="113">
        <f t="shared" si="684"/>
        <v>1349.4481338099999</v>
      </c>
      <c r="Q1394" s="11">
        <f t="shared" si="696"/>
        <v>0</v>
      </c>
      <c r="R1394" s="30">
        <f t="shared" si="692"/>
        <v>0</v>
      </c>
      <c r="S1394" s="8">
        <f t="shared" si="685"/>
        <v>0</v>
      </c>
      <c r="T1394" s="122">
        <f t="shared" si="693"/>
        <v>0.13059999999999999</v>
      </c>
      <c r="U1394" s="121">
        <f t="shared" si="701"/>
        <v>9</v>
      </c>
      <c r="V1394" s="121">
        <v>252</v>
      </c>
      <c r="W1394" s="120">
        <f t="shared" si="686"/>
        <v>1.0043934969999999</v>
      </c>
      <c r="X1394" s="113">
        <f t="shared" si="699"/>
        <v>5.92879632</v>
      </c>
      <c r="Y1394" s="113">
        <f t="shared" si="687"/>
        <v>0</v>
      </c>
      <c r="Z1394" s="125" t="str">
        <f t="shared" si="697"/>
        <v>A+J=</v>
      </c>
      <c r="AA1394" s="118">
        <f t="shared" si="698"/>
        <v>46073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>
        <f t="shared" si="688"/>
        <v>46056</v>
      </c>
      <c r="B1395" s="113">
        <f t="shared" si="681"/>
        <v>1356.3144383599999</v>
      </c>
      <c r="C1395" s="113">
        <f t="shared" si="694"/>
        <v>1116.6936172799999</v>
      </c>
      <c r="D1395" s="114">
        <f t="shared" si="689"/>
        <v>7245.38</v>
      </c>
      <c r="E1395" s="115">
        <f t="shared" si="703"/>
        <v>7276.54</v>
      </c>
      <c r="F1395" s="116">
        <f t="shared" si="704"/>
        <v>46011</v>
      </c>
      <c r="G1395" s="117">
        <f t="shared" si="682"/>
        <v>4.3006716003852752E-3</v>
      </c>
      <c r="H1395" s="118">
        <f t="shared" si="695"/>
        <v>46073</v>
      </c>
      <c r="I1395" s="118">
        <f t="shared" si="683"/>
        <v>46073</v>
      </c>
      <c r="J1395" s="119">
        <f t="shared" si="690"/>
        <v>21</v>
      </c>
      <c r="K1395" s="119">
        <f t="shared" si="705"/>
        <v>10</v>
      </c>
      <c r="L1395" s="8">
        <f t="shared" si="691"/>
        <v>1.00204563</v>
      </c>
      <c r="M1395" s="120">
        <f t="shared" si="706"/>
        <v>1.0043006699999999</v>
      </c>
      <c r="N1395" s="120">
        <f t="shared" si="700"/>
        <v>1.2062113684932105</v>
      </c>
      <c r="O1395" s="113">
        <f t="shared" si="702"/>
        <v>1.20867883</v>
      </c>
      <c r="P1395" s="113">
        <f t="shared" si="684"/>
        <v>1349.7239348000001</v>
      </c>
      <c r="Q1395" s="11">
        <f t="shared" si="696"/>
        <v>0</v>
      </c>
      <c r="R1395" s="30">
        <f t="shared" si="692"/>
        <v>0</v>
      </c>
      <c r="S1395" s="8">
        <f t="shared" si="685"/>
        <v>0</v>
      </c>
      <c r="T1395" s="122">
        <f t="shared" si="693"/>
        <v>0.13059999999999999</v>
      </c>
      <c r="U1395" s="121">
        <f t="shared" si="701"/>
        <v>10</v>
      </c>
      <c r="V1395" s="121">
        <v>252</v>
      </c>
      <c r="W1395" s="120">
        <f t="shared" si="686"/>
        <v>1.004882853</v>
      </c>
      <c r="X1395" s="113">
        <f t="shared" si="699"/>
        <v>6.5905035600000001</v>
      </c>
      <c r="Y1395" s="113">
        <f t="shared" si="687"/>
        <v>0</v>
      </c>
      <c r="Z1395" s="125" t="str">
        <f t="shared" si="697"/>
        <v>A+J=</v>
      </c>
      <c r="AA1395" s="118">
        <f t="shared" si="698"/>
        <v>46073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>
        <f t="shared" si="688"/>
        <v>46057</v>
      </c>
      <c r="B1396" s="113">
        <f t="shared" si="681"/>
        <v>1357.2525952999999</v>
      </c>
      <c r="C1396" s="113">
        <f t="shared" si="694"/>
        <v>1116.6936172799999</v>
      </c>
      <c r="D1396" s="114">
        <f t="shared" si="689"/>
        <v>7245.38</v>
      </c>
      <c r="E1396" s="115">
        <f t="shared" si="703"/>
        <v>7276.54</v>
      </c>
      <c r="F1396" s="116">
        <f t="shared" si="704"/>
        <v>46011</v>
      </c>
      <c r="G1396" s="117">
        <f t="shared" si="682"/>
        <v>4.3006716003852752E-3</v>
      </c>
      <c r="H1396" s="118">
        <f t="shared" si="695"/>
        <v>46073</v>
      </c>
      <c r="I1396" s="118">
        <f t="shared" si="683"/>
        <v>46073</v>
      </c>
      <c r="J1396" s="119">
        <f t="shared" si="690"/>
        <v>21</v>
      </c>
      <c r="K1396" s="119">
        <f t="shared" si="705"/>
        <v>11</v>
      </c>
      <c r="L1396" s="8">
        <f t="shared" si="691"/>
        <v>1.0022504299999999</v>
      </c>
      <c r="M1396" s="120">
        <f t="shared" si="706"/>
        <v>1.0043006699999999</v>
      </c>
      <c r="N1396" s="120">
        <f t="shared" si="700"/>
        <v>1.2062113684932105</v>
      </c>
      <c r="O1396" s="113">
        <f t="shared" si="702"/>
        <v>1.2089258599999999</v>
      </c>
      <c r="P1396" s="113">
        <f t="shared" si="684"/>
        <v>1349.99979162</v>
      </c>
      <c r="Q1396" s="11">
        <f t="shared" si="696"/>
        <v>0</v>
      </c>
      <c r="R1396" s="30">
        <f t="shared" si="692"/>
        <v>0</v>
      </c>
      <c r="S1396" s="8">
        <f t="shared" si="685"/>
        <v>0</v>
      </c>
      <c r="T1396" s="122">
        <f t="shared" si="693"/>
        <v>0.13059999999999999</v>
      </c>
      <c r="U1396" s="121">
        <f t="shared" si="701"/>
        <v>11</v>
      </c>
      <c r="V1396" s="121">
        <v>252</v>
      </c>
      <c r="W1396" s="120">
        <f t="shared" si="686"/>
        <v>1.0053724479999999</v>
      </c>
      <c r="X1396" s="113">
        <f t="shared" si="699"/>
        <v>7.2528036800000004</v>
      </c>
      <c r="Y1396" s="113">
        <f t="shared" si="687"/>
        <v>0</v>
      </c>
      <c r="Z1396" s="125" t="str">
        <f t="shared" si="697"/>
        <v>A+J=</v>
      </c>
      <c r="AA1396" s="118">
        <f t="shared" si="698"/>
        <v>46073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>
        <f t="shared" si="688"/>
        <v>46058</v>
      </c>
      <c r="B1397" s="113">
        <f t="shared" si="681"/>
        <v>1358.1913886499999</v>
      </c>
      <c r="C1397" s="113">
        <f t="shared" si="694"/>
        <v>1116.6936172799999</v>
      </c>
      <c r="D1397" s="114">
        <f t="shared" si="689"/>
        <v>7245.38</v>
      </c>
      <c r="E1397" s="115">
        <f t="shared" si="703"/>
        <v>7276.54</v>
      </c>
      <c r="F1397" s="116">
        <f t="shared" si="704"/>
        <v>46011</v>
      </c>
      <c r="G1397" s="117">
        <f t="shared" si="682"/>
        <v>4.3006716003852752E-3</v>
      </c>
      <c r="H1397" s="118">
        <f t="shared" si="695"/>
        <v>46073</v>
      </c>
      <c r="I1397" s="118">
        <f t="shared" si="683"/>
        <v>46073</v>
      </c>
      <c r="J1397" s="119">
        <f t="shared" si="690"/>
        <v>21</v>
      </c>
      <c r="K1397" s="119">
        <f t="shared" si="705"/>
        <v>12</v>
      </c>
      <c r="L1397" s="8">
        <f t="shared" si="691"/>
        <v>1.0024552600000001</v>
      </c>
      <c r="M1397" s="120">
        <f t="shared" si="706"/>
        <v>1.0043006699999999</v>
      </c>
      <c r="N1397" s="120">
        <f t="shared" si="700"/>
        <v>1.2062113684932105</v>
      </c>
      <c r="O1397" s="113">
        <f t="shared" si="702"/>
        <v>1.20917293</v>
      </c>
      <c r="P1397" s="113">
        <f t="shared" si="684"/>
        <v>1350.27569311</v>
      </c>
      <c r="Q1397" s="11">
        <f t="shared" si="696"/>
        <v>0</v>
      </c>
      <c r="R1397" s="30">
        <f t="shared" si="692"/>
        <v>0</v>
      </c>
      <c r="S1397" s="8">
        <f t="shared" si="685"/>
        <v>0</v>
      </c>
      <c r="T1397" s="122">
        <f t="shared" si="693"/>
        <v>0.13059999999999999</v>
      </c>
      <c r="U1397" s="121">
        <f t="shared" si="701"/>
        <v>12</v>
      </c>
      <c r="V1397" s="121">
        <v>252</v>
      </c>
      <c r="W1397" s="120">
        <f t="shared" si="686"/>
        <v>1.005862281</v>
      </c>
      <c r="X1397" s="113">
        <f t="shared" si="699"/>
        <v>7.9156955399999998</v>
      </c>
      <c r="Y1397" s="113">
        <f t="shared" si="687"/>
        <v>0</v>
      </c>
      <c r="Z1397" s="125" t="str">
        <f t="shared" si="697"/>
        <v>A+J=</v>
      </c>
      <c r="AA1397" s="118">
        <f t="shared" si="698"/>
        <v>46073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>
        <f t="shared" si="688"/>
        <v>46059</v>
      </c>
      <c r="B1398" s="113">
        <f t="shared" si="681"/>
        <v>1359.1308312599999</v>
      </c>
      <c r="C1398" s="113">
        <f t="shared" si="694"/>
        <v>1116.6936172799999</v>
      </c>
      <c r="D1398" s="114">
        <f t="shared" si="689"/>
        <v>7245.38</v>
      </c>
      <c r="E1398" s="115">
        <f t="shared" si="703"/>
        <v>7276.54</v>
      </c>
      <c r="F1398" s="116">
        <f t="shared" si="704"/>
        <v>46011</v>
      </c>
      <c r="G1398" s="117">
        <f t="shared" si="682"/>
        <v>4.3006716003852752E-3</v>
      </c>
      <c r="H1398" s="118">
        <f t="shared" si="695"/>
        <v>46073</v>
      </c>
      <c r="I1398" s="118">
        <f t="shared" si="683"/>
        <v>46073</v>
      </c>
      <c r="J1398" s="119">
        <f t="shared" si="690"/>
        <v>21</v>
      </c>
      <c r="K1398" s="119">
        <f t="shared" si="705"/>
        <v>13</v>
      </c>
      <c r="L1398" s="8">
        <f t="shared" si="691"/>
        <v>1.0026601399999999</v>
      </c>
      <c r="M1398" s="120">
        <f t="shared" si="706"/>
        <v>1.0043006699999999</v>
      </c>
      <c r="N1398" s="120">
        <f t="shared" si="700"/>
        <v>1.2062113684932105</v>
      </c>
      <c r="O1398" s="113">
        <f t="shared" si="702"/>
        <v>1.2094200500000001</v>
      </c>
      <c r="P1398" s="113">
        <f t="shared" si="684"/>
        <v>1350.55165044</v>
      </c>
      <c r="Q1398" s="11">
        <f t="shared" si="696"/>
        <v>0</v>
      </c>
      <c r="R1398" s="30">
        <f t="shared" si="692"/>
        <v>0</v>
      </c>
      <c r="S1398" s="8">
        <f t="shared" si="685"/>
        <v>0</v>
      </c>
      <c r="T1398" s="122">
        <f t="shared" si="693"/>
        <v>0.13059999999999999</v>
      </c>
      <c r="U1398" s="121">
        <f t="shared" si="701"/>
        <v>13</v>
      </c>
      <c r="V1398" s="121">
        <v>252</v>
      </c>
      <c r="W1398" s="120">
        <f t="shared" si="686"/>
        <v>1.006352353</v>
      </c>
      <c r="X1398" s="113">
        <f t="shared" si="699"/>
        <v>8.5791808199999995</v>
      </c>
      <c r="Y1398" s="113">
        <f t="shared" si="687"/>
        <v>0</v>
      </c>
      <c r="Z1398" s="125" t="str">
        <f t="shared" si="697"/>
        <v>A+J=</v>
      </c>
      <c r="AA1398" s="118">
        <f t="shared" si="698"/>
        <v>46073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>
        <f t="shared" si="688"/>
        <v>46060</v>
      </c>
      <c r="B1399" s="113">
        <f t="shared" si="681"/>
        <v>1360.07093467</v>
      </c>
      <c r="C1399" s="113">
        <f t="shared" si="694"/>
        <v>1116.6936172799999</v>
      </c>
      <c r="D1399" s="114">
        <f t="shared" si="689"/>
        <v>7245.38</v>
      </c>
      <c r="E1399" s="115">
        <f t="shared" si="703"/>
        <v>7276.54</v>
      </c>
      <c r="F1399" s="116">
        <f t="shared" si="704"/>
        <v>46011</v>
      </c>
      <c r="G1399" s="117">
        <f t="shared" si="682"/>
        <v>4.3006716003852752E-3</v>
      </c>
      <c r="H1399" s="118">
        <f t="shared" si="695"/>
        <v>46073</v>
      </c>
      <c r="I1399" s="118">
        <f t="shared" si="683"/>
        <v>46073</v>
      </c>
      <c r="J1399" s="119">
        <f t="shared" si="690"/>
        <v>21</v>
      </c>
      <c r="K1399" s="119">
        <f t="shared" si="705"/>
        <v>14</v>
      </c>
      <c r="L1399" s="8">
        <f t="shared" si="691"/>
        <v>1.00286506</v>
      </c>
      <c r="M1399" s="120">
        <f t="shared" si="706"/>
        <v>1.0043006699999999</v>
      </c>
      <c r="N1399" s="120">
        <f t="shared" si="700"/>
        <v>1.2062113684932105</v>
      </c>
      <c r="O1399" s="113">
        <f t="shared" si="702"/>
        <v>1.20966723</v>
      </c>
      <c r="P1399" s="113">
        <f t="shared" si="684"/>
        <v>1350.8276747699999</v>
      </c>
      <c r="Q1399" s="11">
        <f t="shared" si="696"/>
        <v>0</v>
      </c>
      <c r="R1399" s="30">
        <f t="shared" si="692"/>
        <v>0</v>
      </c>
      <c r="S1399" s="8">
        <f t="shared" si="685"/>
        <v>0</v>
      </c>
      <c r="T1399" s="122">
        <f t="shared" si="693"/>
        <v>0.13059999999999999</v>
      </c>
      <c r="U1399" s="121">
        <f t="shared" si="701"/>
        <v>14</v>
      </c>
      <c r="V1399" s="121">
        <v>252</v>
      </c>
      <c r="W1399" s="120">
        <f t="shared" si="686"/>
        <v>1.0068426640000001</v>
      </c>
      <c r="X1399" s="113">
        <f t="shared" si="699"/>
        <v>9.2432599</v>
      </c>
      <c r="Y1399" s="113">
        <f t="shared" si="687"/>
        <v>0</v>
      </c>
      <c r="Z1399" s="125" t="str">
        <f t="shared" si="697"/>
        <v>A+J=</v>
      </c>
      <c r="AA1399" s="118">
        <f t="shared" si="698"/>
        <v>46073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>
        <f t="shared" si="688"/>
        <v>46061</v>
      </c>
      <c r="B1400" s="113">
        <f t="shared" si="681"/>
        <v>1360.07093467</v>
      </c>
      <c r="C1400" s="113">
        <f t="shared" si="694"/>
        <v>1116.6936172799999</v>
      </c>
      <c r="D1400" s="114">
        <f t="shared" si="689"/>
        <v>7245.38</v>
      </c>
      <c r="E1400" s="115">
        <f t="shared" si="703"/>
        <v>7276.54</v>
      </c>
      <c r="F1400" s="116">
        <f t="shared" si="704"/>
        <v>46011</v>
      </c>
      <c r="G1400" s="117">
        <f t="shared" si="682"/>
        <v>4.3006716003852752E-3</v>
      </c>
      <c r="H1400" s="118">
        <f t="shared" si="695"/>
        <v>46073</v>
      </c>
      <c r="I1400" s="118">
        <f t="shared" si="683"/>
        <v>46073</v>
      </c>
      <c r="J1400" s="119">
        <f t="shared" si="690"/>
        <v>21</v>
      </c>
      <c r="K1400" s="119">
        <f t="shared" si="705"/>
        <v>14</v>
      </c>
      <c r="L1400" s="8">
        <f t="shared" si="691"/>
        <v>1.00286506</v>
      </c>
      <c r="M1400" s="120">
        <f t="shared" si="706"/>
        <v>1.0043006699999999</v>
      </c>
      <c r="N1400" s="120">
        <f t="shared" si="700"/>
        <v>1.2062113684932105</v>
      </c>
      <c r="O1400" s="113">
        <f t="shared" si="702"/>
        <v>1.20966723</v>
      </c>
      <c r="P1400" s="113">
        <f t="shared" si="684"/>
        <v>1350.8276747699999</v>
      </c>
      <c r="Q1400" s="11">
        <f t="shared" si="696"/>
        <v>0</v>
      </c>
      <c r="R1400" s="30">
        <f t="shared" si="692"/>
        <v>0</v>
      </c>
      <c r="S1400" s="8">
        <f t="shared" si="685"/>
        <v>0</v>
      </c>
      <c r="T1400" s="122">
        <f t="shared" si="693"/>
        <v>0.13059999999999999</v>
      </c>
      <c r="U1400" s="121">
        <f t="shared" si="701"/>
        <v>14</v>
      </c>
      <c r="V1400" s="121">
        <v>252</v>
      </c>
      <c r="W1400" s="120">
        <f t="shared" si="686"/>
        <v>1.0068426640000001</v>
      </c>
      <c r="X1400" s="113">
        <f t="shared" si="699"/>
        <v>9.2432599</v>
      </c>
      <c r="Y1400" s="113">
        <f t="shared" si="687"/>
        <v>0</v>
      </c>
      <c r="Z1400" s="125" t="str">
        <f t="shared" si="697"/>
        <v>A+J=</v>
      </c>
      <c r="AA1400" s="118">
        <f t="shared" si="698"/>
        <v>46073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>
        <f t="shared" si="688"/>
        <v>46062</v>
      </c>
      <c r="B1401" s="113">
        <f t="shared" si="681"/>
        <v>1360.07093467</v>
      </c>
      <c r="C1401" s="113">
        <f t="shared" si="694"/>
        <v>1116.6936172799999</v>
      </c>
      <c r="D1401" s="114">
        <f t="shared" si="689"/>
        <v>7245.38</v>
      </c>
      <c r="E1401" s="115">
        <f t="shared" si="703"/>
        <v>7276.54</v>
      </c>
      <c r="F1401" s="116">
        <f t="shared" si="704"/>
        <v>46011</v>
      </c>
      <c r="G1401" s="117">
        <f t="shared" si="682"/>
        <v>4.3006716003852752E-3</v>
      </c>
      <c r="H1401" s="118">
        <f t="shared" si="695"/>
        <v>46073</v>
      </c>
      <c r="I1401" s="118">
        <f t="shared" si="683"/>
        <v>46073</v>
      </c>
      <c r="J1401" s="119">
        <f t="shared" si="690"/>
        <v>21</v>
      </c>
      <c r="K1401" s="119">
        <f t="shared" si="705"/>
        <v>14</v>
      </c>
      <c r="L1401" s="8">
        <f t="shared" si="691"/>
        <v>1.00286506</v>
      </c>
      <c r="M1401" s="120">
        <f t="shared" si="706"/>
        <v>1.0043006699999999</v>
      </c>
      <c r="N1401" s="120">
        <f t="shared" si="700"/>
        <v>1.2062113684932105</v>
      </c>
      <c r="O1401" s="113">
        <f t="shared" si="702"/>
        <v>1.20966723</v>
      </c>
      <c r="P1401" s="113">
        <f t="shared" si="684"/>
        <v>1350.8276747699999</v>
      </c>
      <c r="Q1401" s="11">
        <f t="shared" si="696"/>
        <v>0</v>
      </c>
      <c r="R1401" s="30">
        <f t="shared" si="692"/>
        <v>0</v>
      </c>
      <c r="S1401" s="8">
        <f t="shared" si="685"/>
        <v>0</v>
      </c>
      <c r="T1401" s="122">
        <f t="shared" si="693"/>
        <v>0.13059999999999999</v>
      </c>
      <c r="U1401" s="121">
        <f t="shared" si="701"/>
        <v>14</v>
      </c>
      <c r="V1401" s="121">
        <v>252</v>
      </c>
      <c r="W1401" s="120">
        <f t="shared" si="686"/>
        <v>1.0068426640000001</v>
      </c>
      <c r="X1401" s="113">
        <f t="shared" si="699"/>
        <v>9.2432599</v>
      </c>
      <c r="Y1401" s="113">
        <f t="shared" si="687"/>
        <v>0</v>
      </c>
      <c r="Z1401" s="125" t="str">
        <f t="shared" si="697"/>
        <v>A+J=</v>
      </c>
      <c r="AA1401" s="118">
        <f t="shared" si="698"/>
        <v>46073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>
        <f t="shared" si="688"/>
        <v>46063</v>
      </c>
      <c r="B1402" s="113">
        <f t="shared" si="681"/>
        <v>1361.0116865499999</v>
      </c>
      <c r="C1402" s="113">
        <f t="shared" si="694"/>
        <v>1116.6936172799999</v>
      </c>
      <c r="D1402" s="114">
        <f t="shared" si="689"/>
        <v>7245.38</v>
      </c>
      <c r="E1402" s="115">
        <f t="shared" si="703"/>
        <v>7276.54</v>
      </c>
      <c r="F1402" s="116">
        <f t="shared" si="704"/>
        <v>46011</v>
      </c>
      <c r="G1402" s="117">
        <f t="shared" si="682"/>
        <v>4.3006716003852752E-3</v>
      </c>
      <c r="H1402" s="118">
        <f t="shared" si="695"/>
        <v>46073</v>
      </c>
      <c r="I1402" s="118">
        <f t="shared" si="683"/>
        <v>46073</v>
      </c>
      <c r="J1402" s="119">
        <f t="shared" si="690"/>
        <v>21</v>
      </c>
      <c r="K1402" s="119">
        <f t="shared" si="705"/>
        <v>15</v>
      </c>
      <c r="L1402" s="8">
        <f t="shared" si="691"/>
        <v>1.00307002</v>
      </c>
      <c r="M1402" s="120">
        <f t="shared" si="706"/>
        <v>1.0043006699999999</v>
      </c>
      <c r="N1402" s="120">
        <f t="shared" si="700"/>
        <v>1.2062113684932105</v>
      </c>
      <c r="O1402" s="113">
        <f t="shared" si="702"/>
        <v>1.20991446</v>
      </c>
      <c r="P1402" s="113">
        <f t="shared" si="684"/>
        <v>1351.1037549299999</v>
      </c>
      <c r="Q1402" s="11">
        <f t="shared" si="696"/>
        <v>0</v>
      </c>
      <c r="R1402" s="30">
        <f t="shared" si="692"/>
        <v>0</v>
      </c>
      <c r="S1402" s="8">
        <f t="shared" si="685"/>
        <v>0</v>
      </c>
      <c r="T1402" s="122">
        <f t="shared" si="693"/>
        <v>0.13059999999999999</v>
      </c>
      <c r="U1402" s="121">
        <f t="shared" si="701"/>
        <v>15</v>
      </c>
      <c r="V1402" s="121">
        <v>252</v>
      </c>
      <c r="W1402" s="120">
        <f t="shared" si="686"/>
        <v>1.0073332129999999</v>
      </c>
      <c r="X1402" s="113">
        <f t="shared" si="699"/>
        <v>9.9079316199999994</v>
      </c>
      <c r="Y1402" s="113">
        <f t="shared" si="687"/>
        <v>0</v>
      </c>
      <c r="Z1402" s="125" t="str">
        <f t="shared" si="697"/>
        <v>A+J=</v>
      </c>
      <c r="AA1402" s="118">
        <f t="shared" si="698"/>
        <v>46073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>
        <f t="shared" si="688"/>
        <v>46064</v>
      </c>
      <c r="B1403" s="113">
        <f t="shared" si="681"/>
        <v>1361.9530786400001</v>
      </c>
      <c r="C1403" s="113">
        <f t="shared" si="694"/>
        <v>1116.6936172799999</v>
      </c>
      <c r="D1403" s="114">
        <f t="shared" si="689"/>
        <v>7245.38</v>
      </c>
      <c r="E1403" s="115">
        <f t="shared" si="703"/>
        <v>7276.54</v>
      </c>
      <c r="F1403" s="116">
        <f t="shared" si="704"/>
        <v>46011</v>
      </c>
      <c r="G1403" s="117">
        <f t="shared" si="682"/>
        <v>4.3006716003852752E-3</v>
      </c>
      <c r="H1403" s="118">
        <f t="shared" si="695"/>
        <v>46073</v>
      </c>
      <c r="I1403" s="118">
        <f t="shared" si="683"/>
        <v>46073</v>
      </c>
      <c r="J1403" s="119">
        <f t="shared" si="690"/>
        <v>21</v>
      </c>
      <c r="K1403" s="119">
        <f t="shared" si="705"/>
        <v>16</v>
      </c>
      <c r="L1403" s="8">
        <f t="shared" si="691"/>
        <v>1.00327502</v>
      </c>
      <c r="M1403" s="120">
        <f t="shared" si="706"/>
        <v>1.0043006699999999</v>
      </c>
      <c r="N1403" s="120">
        <f t="shared" si="700"/>
        <v>1.2062113684932105</v>
      </c>
      <c r="O1403" s="113">
        <f t="shared" si="702"/>
        <v>1.21016173</v>
      </c>
      <c r="P1403" s="113">
        <f t="shared" si="684"/>
        <v>1351.37987976</v>
      </c>
      <c r="Q1403" s="11">
        <f t="shared" si="696"/>
        <v>0</v>
      </c>
      <c r="R1403" s="30">
        <f t="shared" si="692"/>
        <v>0</v>
      </c>
      <c r="S1403" s="8">
        <f t="shared" si="685"/>
        <v>0</v>
      </c>
      <c r="T1403" s="122">
        <f t="shared" si="693"/>
        <v>0.13059999999999999</v>
      </c>
      <c r="U1403" s="121">
        <f t="shared" si="701"/>
        <v>16</v>
      </c>
      <c r="V1403" s="121">
        <v>252</v>
      </c>
      <c r="W1403" s="120">
        <f t="shared" si="686"/>
        <v>1.007824002</v>
      </c>
      <c r="X1403" s="113">
        <f t="shared" si="699"/>
        <v>10.57319888</v>
      </c>
      <c r="Y1403" s="113">
        <f t="shared" si="687"/>
        <v>0</v>
      </c>
      <c r="Z1403" s="125" t="str">
        <f t="shared" si="697"/>
        <v>A+J=</v>
      </c>
      <c r="AA1403" s="118">
        <f t="shared" si="698"/>
        <v>46073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>
        <f t="shared" si="688"/>
        <v>46065</v>
      </c>
      <c r="B1404" s="113">
        <f t="shared" si="681"/>
        <v>1362.8951323700001</v>
      </c>
      <c r="C1404" s="113">
        <f t="shared" si="694"/>
        <v>1116.6936172799999</v>
      </c>
      <c r="D1404" s="114">
        <f t="shared" si="689"/>
        <v>7245.38</v>
      </c>
      <c r="E1404" s="115">
        <f t="shared" si="703"/>
        <v>7276.54</v>
      </c>
      <c r="F1404" s="116">
        <f t="shared" si="704"/>
        <v>46011</v>
      </c>
      <c r="G1404" s="117">
        <f t="shared" si="682"/>
        <v>4.3006716003852752E-3</v>
      </c>
      <c r="H1404" s="118">
        <f t="shared" si="695"/>
        <v>46073</v>
      </c>
      <c r="I1404" s="118">
        <f t="shared" si="683"/>
        <v>46073</v>
      </c>
      <c r="J1404" s="119">
        <f t="shared" si="690"/>
        <v>21</v>
      </c>
      <c r="K1404" s="119">
        <f t="shared" si="705"/>
        <v>17</v>
      </c>
      <c r="L1404" s="8">
        <f t="shared" si="691"/>
        <v>1.0034800699999999</v>
      </c>
      <c r="M1404" s="120">
        <f t="shared" si="706"/>
        <v>1.0043006699999999</v>
      </c>
      <c r="N1404" s="120">
        <f t="shared" si="700"/>
        <v>1.2062113684932105</v>
      </c>
      <c r="O1404" s="113">
        <f t="shared" si="702"/>
        <v>1.2104090599999999</v>
      </c>
      <c r="P1404" s="113">
        <f t="shared" si="684"/>
        <v>1351.65607159</v>
      </c>
      <c r="Q1404" s="11">
        <f t="shared" si="696"/>
        <v>0</v>
      </c>
      <c r="R1404" s="30">
        <f t="shared" si="692"/>
        <v>0</v>
      </c>
      <c r="S1404" s="8">
        <f t="shared" si="685"/>
        <v>0</v>
      </c>
      <c r="T1404" s="122">
        <f t="shared" si="693"/>
        <v>0.13059999999999999</v>
      </c>
      <c r="U1404" s="121">
        <f t="shared" si="701"/>
        <v>17</v>
      </c>
      <c r="V1404" s="121">
        <v>252</v>
      </c>
      <c r="W1404" s="120">
        <f t="shared" si="686"/>
        <v>1.0083150299999999</v>
      </c>
      <c r="X1404" s="113">
        <f t="shared" si="699"/>
        <v>11.239060780000001</v>
      </c>
      <c r="Y1404" s="113">
        <f t="shared" si="687"/>
        <v>0</v>
      </c>
      <c r="Z1404" s="125" t="str">
        <f t="shared" si="697"/>
        <v>A+J=</v>
      </c>
      <c r="AA1404" s="118">
        <f t="shared" si="698"/>
        <v>46073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>
        <f t="shared" si="688"/>
        <v>46066</v>
      </c>
      <c r="B1405" s="113">
        <f t="shared" si="681"/>
        <v>1363.8378255100001</v>
      </c>
      <c r="C1405" s="113">
        <f t="shared" si="694"/>
        <v>1116.6936172799999</v>
      </c>
      <c r="D1405" s="114">
        <f t="shared" si="689"/>
        <v>7245.38</v>
      </c>
      <c r="E1405" s="115">
        <f t="shared" si="703"/>
        <v>7276.54</v>
      </c>
      <c r="F1405" s="116">
        <f t="shared" si="704"/>
        <v>46011</v>
      </c>
      <c r="G1405" s="117">
        <f t="shared" si="682"/>
        <v>4.3006716003852752E-3</v>
      </c>
      <c r="H1405" s="118">
        <f t="shared" si="695"/>
        <v>46073</v>
      </c>
      <c r="I1405" s="118">
        <f t="shared" si="683"/>
        <v>46073</v>
      </c>
      <c r="J1405" s="119">
        <f t="shared" si="690"/>
        <v>21</v>
      </c>
      <c r="K1405" s="119">
        <f t="shared" si="705"/>
        <v>18</v>
      </c>
      <c r="L1405" s="8">
        <f t="shared" si="691"/>
        <v>1.0036851499999999</v>
      </c>
      <c r="M1405" s="120">
        <f t="shared" si="706"/>
        <v>1.0043006699999999</v>
      </c>
      <c r="N1405" s="120">
        <f t="shared" si="700"/>
        <v>1.2062113684932105</v>
      </c>
      <c r="O1405" s="113">
        <f t="shared" si="702"/>
        <v>1.21065643</v>
      </c>
      <c r="P1405" s="113">
        <f t="shared" si="684"/>
        <v>1351.9323080900001</v>
      </c>
      <c r="Q1405" s="11">
        <f t="shared" si="696"/>
        <v>0</v>
      </c>
      <c r="R1405" s="30">
        <f t="shared" si="692"/>
        <v>0</v>
      </c>
      <c r="S1405" s="8">
        <f t="shared" si="685"/>
        <v>0</v>
      </c>
      <c r="T1405" s="122">
        <f t="shared" si="693"/>
        <v>0.13059999999999999</v>
      </c>
      <c r="U1405" s="121">
        <f t="shared" si="701"/>
        <v>18</v>
      </c>
      <c r="V1405" s="121">
        <v>252</v>
      </c>
      <c r="W1405" s="120">
        <f t="shared" si="686"/>
        <v>1.008806297</v>
      </c>
      <c r="X1405" s="113">
        <f t="shared" si="699"/>
        <v>11.905517420000001</v>
      </c>
      <c r="Y1405" s="113">
        <f t="shared" si="687"/>
        <v>0</v>
      </c>
      <c r="Z1405" s="125" t="str">
        <f t="shared" si="697"/>
        <v>A+J=</v>
      </c>
      <c r="AA1405" s="118">
        <f t="shared" si="698"/>
        <v>46073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>
        <f t="shared" si="688"/>
        <v>46067</v>
      </c>
      <c r="B1406" s="113">
        <f t="shared" si="681"/>
        <v>1364.78118088</v>
      </c>
      <c r="C1406" s="113">
        <f t="shared" si="694"/>
        <v>1116.6936172799999</v>
      </c>
      <c r="D1406" s="114">
        <f t="shared" si="689"/>
        <v>7245.38</v>
      </c>
      <c r="E1406" s="115">
        <f t="shared" si="703"/>
        <v>7276.54</v>
      </c>
      <c r="F1406" s="116">
        <f t="shared" si="704"/>
        <v>46011</v>
      </c>
      <c r="G1406" s="117">
        <f t="shared" si="682"/>
        <v>4.3006716003852752E-3</v>
      </c>
      <c r="H1406" s="118">
        <f t="shared" si="695"/>
        <v>46073</v>
      </c>
      <c r="I1406" s="118">
        <f t="shared" si="683"/>
        <v>46073</v>
      </c>
      <c r="J1406" s="119">
        <f t="shared" si="690"/>
        <v>21</v>
      </c>
      <c r="K1406" s="119">
        <f t="shared" si="705"/>
        <v>19</v>
      </c>
      <c r="L1406" s="8">
        <f t="shared" si="691"/>
        <v>1.00389028</v>
      </c>
      <c r="M1406" s="120">
        <f t="shared" si="706"/>
        <v>1.0043006699999999</v>
      </c>
      <c r="N1406" s="120">
        <f t="shared" si="700"/>
        <v>1.2062113684932105</v>
      </c>
      <c r="O1406" s="113">
        <f t="shared" si="702"/>
        <v>1.2109038599999999</v>
      </c>
      <c r="P1406" s="113">
        <f t="shared" si="684"/>
        <v>1352.2086116</v>
      </c>
      <c r="Q1406" s="11">
        <f t="shared" si="696"/>
        <v>0</v>
      </c>
      <c r="R1406" s="30">
        <f t="shared" si="692"/>
        <v>0</v>
      </c>
      <c r="S1406" s="8">
        <f t="shared" si="685"/>
        <v>0</v>
      </c>
      <c r="T1406" s="122">
        <f t="shared" si="693"/>
        <v>0.13059999999999999</v>
      </c>
      <c r="U1406" s="121">
        <f t="shared" si="701"/>
        <v>19</v>
      </c>
      <c r="V1406" s="121">
        <v>252</v>
      </c>
      <c r="W1406" s="120">
        <f t="shared" si="686"/>
        <v>1.0092978029999999</v>
      </c>
      <c r="X1406" s="113">
        <f t="shared" si="699"/>
        <v>12.57256928</v>
      </c>
      <c r="Y1406" s="113">
        <f t="shared" si="687"/>
        <v>0</v>
      </c>
      <c r="Z1406" s="125" t="str">
        <f t="shared" si="697"/>
        <v>A+J=</v>
      </c>
      <c r="AA1406" s="118">
        <f t="shared" si="698"/>
        <v>46073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>
        <f t="shared" si="688"/>
        <v>46068</v>
      </c>
      <c r="B1407" s="113">
        <f t="shared" si="681"/>
        <v>1364.78118088</v>
      </c>
      <c r="C1407" s="113">
        <f t="shared" si="694"/>
        <v>1116.6936172799999</v>
      </c>
      <c r="D1407" s="114">
        <f t="shared" si="689"/>
        <v>7245.38</v>
      </c>
      <c r="E1407" s="115">
        <f t="shared" si="703"/>
        <v>7276.54</v>
      </c>
      <c r="F1407" s="116">
        <f t="shared" si="704"/>
        <v>46011</v>
      </c>
      <c r="G1407" s="117">
        <f t="shared" si="682"/>
        <v>4.3006716003852752E-3</v>
      </c>
      <c r="H1407" s="118">
        <f t="shared" si="695"/>
        <v>46073</v>
      </c>
      <c r="I1407" s="118">
        <f t="shared" si="683"/>
        <v>46073</v>
      </c>
      <c r="J1407" s="119">
        <f t="shared" si="690"/>
        <v>21</v>
      </c>
      <c r="K1407" s="119">
        <f t="shared" si="705"/>
        <v>19</v>
      </c>
      <c r="L1407" s="8">
        <f t="shared" si="691"/>
        <v>1.00389028</v>
      </c>
      <c r="M1407" s="120">
        <f t="shared" si="706"/>
        <v>1.0043006699999999</v>
      </c>
      <c r="N1407" s="120">
        <f t="shared" si="700"/>
        <v>1.2062113684932105</v>
      </c>
      <c r="O1407" s="113">
        <f t="shared" si="702"/>
        <v>1.2109038599999999</v>
      </c>
      <c r="P1407" s="113">
        <f t="shared" si="684"/>
        <v>1352.2086116</v>
      </c>
      <c r="Q1407" s="11">
        <f t="shared" si="696"/>
        <v>0</v>
      </c>
      <c r="R1407" s="30">
        <f t="shared" si="692"/>
        <v>0</v>
      </c>
      <c r="S1407" s="8">
        <f t="shared" si="685"/>
        <v>0</v>
      </c>
      <c r="T1407" s="122">
        <f t="shared" si="693"/>
        <v>0.13059999999999999</v>
      </c>
      <c r="U1407" s="121">
        <f t="shared" si="701"/>
        <v>19</v>
      </c>
      <c r="V1407" s="121">
        <v>252</v>
      </c>
      <c r="W1407" s="120">
        <f t="shared" si="686"/>
        <v>1.0092978029999999</v>
      </c>
      <c r="X1407" s="113">
        <f t="shared" si="699"/>
        <v>12.57256928</v>
      </c>
      <c r="Y1407" s="113">
        <f t="shared" si="687"/>
        <v>0</v>
      </c>
      <c r="Z1407" s="125" t="str">
        <f t="shared" si="697"/>
        <v>A+J=</v>
      </c>
      <c r="AA1407" s="118">
        <f t="shared" si="698"/>
        <v>46073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>
        <f t="shared" si="688"/>
        <v>46069</v>
      </c>
      <c r="B1408" s="113">
        <f t="shared" si="681"/>
        <v>1364.78118088</v>
      </c>
      <c r="C1408" s="113">
        <f t="shared" si="694"/>
        <v>1116.6936172799999</v>
      </c>
      <c r="D1408" s="114">
        <f t="shared" si="689"/>
        <v>7245.38</v>
      </c>
      <c r="E1408" s="115">
        <f t="shared" si="703"/>
        <v>7276.54</v>
      </c>
      <c r="F1408" s="116">
        <f t="shared" si="704"/>
        <v>46011</v>
      </c>
      <c r="G1408" s="117">
        <f t="shared" si="682"/>
        <v>4.3006716003852752E-3</v>
      </c>
      <c r="H1408" s="118">
        <f t="shared" si="695"/>
        <v>46073</v>
      </c>
      <c r="I1408" s="118">
        <f t="shared" si="683"/>
        <v>46073</v>
      </c>
      <c r="J1408" s="119">
        <f t="shared" si="690"/>
        <v>21</v>
      </c>
      <c r="K1408" s="119">
        <f t="shared" si="705"/>
        <v>19</v>
      </c>
      <c r="L1408" s="8">
        <f t="shared" si="691"/>
        <v>1.00389028</v>
      </c>
      <c r="M1408" s="120">
        <f t="shared" si="706"/>
        <v>1.0043006699999999</v>
      </c>
      <c r="N1408" s="120">
        <f t="shared" si="700"/>
        <v>1.2062113684932105</v>
      </c>
      <c r="O1408" s="113">
        <f t="shared" si="702"/>
        <v>1.2109038599999999</v>
      </c>
      <c r="P1408" s="113">
        <f t="shared" si="684"/>
        <v>1352.2086116</v>
      </c>
      <c r="Q1408" s="11">
        <f t="shared" si="696"/>
        <v>0</v>
      </c>
      <c r="R1408" s="30">
        <f t="shared" si="692"/>
        <v>0</v>
      </c>
      <c r="S1408" s="8">
        <f t="shared" si="685"/>
        <v>0</v>
      </c>
      <c r="T1408" s="122">
        <f t="shared" si="693"/>
        <v>0.13059999999999999</v>
      </c>
      <c r="U1408" s="121">
        <f t="shared" si="701"/>
        <v>19</v>
      </c>
      <c r="V1408" s="121">
        <v>252</v>
      </c>
      <c r="W1408" s="120">
        <f t="shared" si="686"/>
        <v>1.0092978029999999</v>
      </c>
      <c r="X1408" s="113">
        <f t="shared" si="699"/>
        <v>12.57256928</v>
      </c>
      <c r="Y1408" s="113">
        <f t="shared" si="687"/>
        <v>0</v>
      </c>
      <c r="Z1408" s="125" t="str">
        <f t="shared" si="697"/>
        <v>A+J=</v>
      </c>
      <c r="AA1408" s="118">
        <f t="shared" si="698"/>
        <v>46073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>
        <f t="shared" si="688"/>
        <v>46070</v>
      </c>
      <c r="B1409" s="113">
        <f t="shared" si="681"/>
        <v>1364.78118088</v>
      </c>
      <c r="C1409" s="113">
        <f t="shared" si="694"/>
        <v>1116.6936172799999</v>
      </c>
      <c r="D1409" s="114">
        <f t="shared" si="689"/>
        <v>7245.38</v>
      </c>
      <c r="E1409" s="115">
        <f t="shared" si="703"/>
        <v>7276.54</v>
      </c>
      <c r="F1409" s="116">
        <f t="shared" si="704"/>
        <v>46011</v>
      </c>
      <c r="G1409" s="117">
        <f t="shared" si="682"/>
        <v>4.3006716003852752E-3</v>
      </c>
      <c r="H1409" s="118">
        <f t="shared" si="695"/>
        <v>46073</v>
      </c>
      <c r="I1409" s="118">
        <f t="shared" si="683"/>
        <v>46073</v>
      </c>
      <c r="J1409" s="119">
        <f t="shared" si="690"/>
        <v>21</v>
      </c>
      <c r="K1409" s="119">
        <f t="shared" si="705"/>
        <v>19</v>
      </c>
      <c r="L1409" s="8">
        <f t="shared" si="691"/>
        <v>1.00389028</v>
      </c>
      <c r="M1409" s="120">
        <f t="shared" si="706"/>
        <v>1.0043006699999999</v>
      </c>
      <c r="N1409" s="120">
        <f t="shared" si="700"/>
        <v>1.2062113684932105</v>
      </c>
      <c r="O1409" s="113">
        <f t="shared" si="702"/>
        <v>1.2109038599999999</v>
      </c>
      <c r="P1409" s="113">
        <f t="shared" si="684"/>
        <v>1352.2086116</v>
      </c>
      <c r="Q1409" s="11">
        <f t="shared" si="696"/>
        <v>0</v>
      </c>
      <c r="R1409" s="30">
        <f t="shared" si="692"/>
        <v>0</v>
      </c>
      <c r="S1409" s="8">
        <f t="shared" si="685"/>
        <v>0</v>
      </c>
      <c r="T1409" s="122">
        <f t="shared" si="693"/>
        <v>0.13059999999999999</v>
      </c>
      <c r="U1409" s="121">
        <f t="shared" si="701"/>
        <v>19</v>
      </c>
      <c r="V1409" s="121">
        <v>252</v>
      </c>
      <c r="W1409" s="120">
        <f t="shared" si="686"/>
        <v>1.0092978029999999</v>
      </c>
      <c r="X1409" s="113">
        <f t="shared" si="699"/>
        <v>12.57256928</v>
      </c>
      <c r="Y1409" s="113">
        <f t="shared" si="687"/>
        <v>0</v>
      </c>
      <c r="Z1409" s="125" t="str">
        <f t="shared" si="697"/>
        <v>A+J=</v>
      </c>
      <c r="AA1409" s="118">
        <f t="shared" si="698"/>
        <v>46073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>
        <f t="shared" si="688"/>
        <v>46071</v>
      </c>
      <c r="B1410" s="113">
        <f t="shared" si="681"/>
        <v>1364.78118088</v>
      </c>
      <c r="C1410" s="113">
        <f t="shared" si="694"/>
        <v>1116.6936172799999</v>
      </c>
      <c r="D1410" s="114">
        <f t="shared" si="689"/>
        <v>7245.38</v>
      </c>
      <c r="E1410" s="115">
        <f t="shared" si="703"/>
        <v>7276.54</v>
      </c>
      <c r="F1410" s="116">
        <f t="shared" si="704"/>
        <v>46011</v>
      </c>
      <c r="G1410" s="117">
        <f t="shared" si="682"/>
        <v>4.3006716003852752E-3</v>
      </c>
      <c r="H1410" s="118">
        <f t="shared" si="695"/>
        <v>46073</v>
      </c>
      <c r="I1410" s="118">
        <f t="shared" si="683"/>
        <v>46073</v>
      </c>
      <c r="J1410" s="119">
        <f t="shared" si="690"/>
        <v>21</v>
      </c>
      <c r="K1410" s="119">
        <f t="shared" si="705"/>
        <v>19</v>
      </c>
      <c r="L1410" s="8">
        <f t="shared" si="691"/>
        <v>1.00389028</v>
      </c>
      <c r="M1410" s="120">
        <f t="shared" si="706"/>
        <v>1.0043006699999999</v>
      </c>
      <c r="N1410" s="120">
        <f t="shared" si="700"/>
        <v>1.2062113684932105</v>
      </c>
      <c r="O1410" s="113">
        <f t="shared" si="702"/>
        <v>1.2109038599999999</v>
      </c>
      <c r="P1410" s="113">
        <f t="shared" si="684"/>
        <v>1352.2086116</v>
      </c>
      <c r="Q1410" s="11">
        <f t="shared" si="696"/>
        <v>0</v>
      </c>
      <c r="R1410" s="30">
        <f t="shared" si="692"/>
        <v>0</v>
      </c>
      <c r="S1410" s="8">
        <f t="shared" si="685"/>
        <v>0</v>
      </c>
      <c r="T1410" s="122">
        <f t="shared" si="693"/>
        <v>0.13059999999999999</v>
      </c>
      <c r="U1410" s="121">
        <f t="shared" si="701"/>
        <v>19</v>
      </c>
      <c r="V1410" s="121">
        <v>252</v>
      </c>
      <c r="W1410" s="120">
        <f t="shared" si="686"/>
        <v>1.0092978029999999</v>
      </c>
      <c r="X1410" s="113">
        <f t="shared" si="699"/>
        <v>12.57256928</v>
      </c>
      <c r="Y1410" s="113">
        <f t="shared" si="687"/>
        <v>0</v>
      </c>
      <c r="Z1410" s="125" t="str">
        <f t="shared" si="697"/>
        <v>A+J=</v>
      </c>
      <c r="AA1410" s="118">
        <f t="shared" si="698"/>
        <v>46073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>
        <f t="shared" si="688"/>
        <v>46072</v>
      </c>
      <c r="B1411" s="113">
        <f t="shared" si="681"/>
        <v>1365.7251888199999</v>
      </c>
      <c r="C1411" s="113">
        <f t="shared" si="694"/>
        <v>1116.6936172799999</v>
      </c>
      <c r="D1411" s="114">
        <f t="shared" si="689"/>
        <v>7245.38</v>
      </c>
      <c r="E1411" s="115">
        <f t="shared" si="703"/>
        <v>7276.54</v>
      </c>
      <c r="F1411" s="116">
        <f t="shared" si="704"/>
        <v>46011</v>
      </c>
      <c r="G1411" s="117">
        <f t="shared" si="682"/>
        <v>4.3006716003852752E-3</v>
      </c>
      <c r="H1411" s="118">
        <f t="shared" si="695"/>
        <v>46073</v>
      </c>
      <c r="I1411" s="118">
        <f t="shared" si="683"/>
        <v>46073</v>
      </c>
      <c r="J1411" s="119">
        <f t="shared" si="690"/>
        <v>21</v>
      </c>
      <c r="K1411" s="119">
        <f t="shared" si="705"/>
        <v>20</v>
      </c>
      <c r="L1411" s="8">
        <f t="shared" si="691"/>
        <v>1.0040954499999999</v>
      </c>
      <c r="M1411" s="120">
        <f t="shared" si="706"/>
        <v>1.0043006699999999</v>
      </c>
      <c r="N1411" s="120">
        <f t="shared" si="700"/>
        <v>1.2062113684932105</v>
      </c>
      <c r="O1411" s="113">
        <f t="shared" si="702"/>
        <v>1.21115134</v>
      </c>
      <c r="P1411" s="113">
        <f t="shared" si="684"/>
        <v>1352.4849709299999</v>
      </c>
      <c r="Q1411" s="11">
        <f t="shared" si="696"/>
        <v>0</v>
      </c>
      <c r="R1411" s="30">
        <f t="shared" si="692"/>
        <v>0</v>
      </c>
      <c r="S1411" s="8">
        <f t="shared" si="685"/>
        <v>0</v>
      </c>
      <c r="T1411" s="122">
        <f t="shared" si="693"/>
        <v>0.13059999999999999</v>
      </c>
      <c r="U1411" s="121">
        <f t="shared" si="701"/>
        <v>20</v>
      </c>
      <c r="V1411" s="121">
        <v>252</v>
      </c>
      <c r="W1411" s="120">
        <f t="shared" si="686"/>
        <v>1.009789549</v>
      </c>
      <c r="X1411" s="113">
        <f t="shared" si="699"/>
        <v>13.24021789</v>
      </c>
      <c r="Y1411" s="113">
        <f t="shared" si="687"/>
        <v>0</v>
      </c>
      <c r="Z1411" s="125" t="str">
        <f t="shared" si="697"/>
        <v>A+J=</v>
      </c>
      <c r="AA1411" s="118">
        <f t="shared" si="698"/>
        <v>46073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>
        <f t="shared" si="688"/>
        <v>46073</v>
      </c>
      <c r="B1412" s="113">
        <f t="shared" si="681"/>
        <v>1366.6698595600001</v>
      </c>
      <c r="C1412" s="113">
        <f t="shared" si="694"/>
        <v>1116.6936172799999</v>
      </c>
      <c r="D1412" s="114">
        <f t="shared" si="689"/>
        <v>7245.38</v>
      </c>
      <c r="E1412" s="115">
        <f t="shared" si="703"/>
        <v>7276.54</v>
      </c>
      <c r="F1412" s="116">
        <f t="shared" si="704"/>
        <v>46011</v>
      </c>
      <c r="G1412" s="117">
        <f t="shared" si="682"/>
        <v>4.3006716003852752E-3</v>
      </c>
      <c r="H1412" s="118">
        <f t="shared" si="695"/>
        <v>46101</v>
      </c>
      <c r="I1412" s="118">
        <f t="shared" si="683"/>
        <v>46073</v>
      </c>
      <c r="J1412" s="119">
        <f t="shared" si="690"/>
        <v>21</v>
      </c>
      <c r="K1412" s="119">
        <f t="shared" si="705"/>
        <v>21</v>
      </c>
      <c r="L1412" s="8">
        <f t="shared" si="691"/>
        <v>1.0043006699999999</v>
      </c>
      <c r="M1412" s="120">
        <f t="shared" si="706"/>
        <v>1.0043006699999999</v>
      </c>
      <c r="N1412" s="120">
        <f t="shared" si="700"/>
        <v>1.2062113684932105</v>
      </c>
      <c r="O1412" s="113">
        <f t="shared" si="702"/>
        <v>1.21139888</v>
      </c>
      <c r="P1412" s="113">
        <f t="shared" si="684"/>
        <v>1352.7613972700001</v>
      </c>
      <c r="Q1412" s="11">
        <f t="shared" si="696"/>
        <v>46</v>
      </c>
      <c r="R1412" s="30">
        <f t="shared" si="692"/>
        <v>0</v>
      </c>
      <c r="S1412" s="8">
        <f t="shared" si="685"/>
        <v>0</v>
      </c>
      <c r="T1412" s="122">
        <f t="shared" si="693"/>
        <v>0.13059999999999999</v>
      </c>
      <c r="U1412" s="121">
        <f t="shared" si="701"/>
        <v>21</v>
      </c>
      <c r="V1412" s="121">
        <v>252</v>
      </c>
      <c r="W1412" s="120">
        <f t="shared" si="686"/>
        <v>1.010281534</v>
      </c>
      <c r="X1412" s="113">
        <f t="shared" si="699"/>
        <v>13.908462289999999</v>
      </c>
      <c r="Y1412" s="113">
        <f t="shared" si="687"/>
        <v>13.908462289999999</v>
      </c>
      <c r="Z1412" s="125" t="str">
        <f t="shared" si="697"/>
        <v>A+J=</v>
      </c>
      <c r="AA1412" s="118">
        <f t="shared" si="698"/>
        <v>46073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>
        <f t="shared" si="688"/>
        <v>46074</v>
      </c>
      <c r="B1413" s="113">
        <f t="shared" si="681"/>
        <v>1353.7109102000002</v>
      </c>
      <c r="C1413" s="113">
        <f t="shared" si="694"/>
        <v>1116.6936172799999</v>
      </c>
      <c r="D1413" s="114">
        <f t="shared" si="689"/>
        <v>7245.38</v>
      </c>
      <c r="E1413" s="115">
        <f t="shared" si="703"/>
        <v>7276.54</v>
      </c>
      <c r="F1413" s="116">
        <f t="shared" si="704"/>
        <v>46042</v>
      </c>
      <c r="G1413" s="117">
        <f t="shared" si="682"/>
        <v>4.3006716003852752E-3</v>
      </c>
      <c r="H1413" s="118">
        <f t="shared" si="695"/>
        <v>46101</v>
      </c>
      <c r="I1413" s="118">
        <f t="shared" si="683"/>
        <v>46101</v>
      </c>
      <c r="J1413" s="119">
        <f t="shared" si="690"/>
        <v>20</v>
      </c>
      <c r="K1413" s="119">
        <f t="shared" si="705"/>
        <v>1</v>
      </c>
      <c r="L1413" s="8">
        <f t="shared" si="691"/>
        <v>1.0002145899999999</v>
      </c>
      <c r="M1413" s="120">
        <f t="shared" si="706"/>
        <v>1.0043006699999999</v>
      </c>
      <c r="N1413" s="120">
        <f t="shared" si="700"/>
        <v>1.211398885539348</v>
      </c>
      <c r="O1413" s="113">
        <f t="shared" si="702"/>
        <v>1.21165883</v>
      </c>
      <c r="P1413" s="113">
        <f t="shared" si="684"/>
        <v>1353.0516817800001</v>
      </c>
      <c r="Q1413" s="11">
        <f t="shared" si="696"/>
        <v>0</v>
      </c>
      <c r="R1413" s="30">
        <f t="shared" si="692"/>
        <v>0</v>
      </c>
      <c r="S1413" s="8">
        <f t="shared" si="685"/>
        <v>0</v>
      </c>
      <c r="T1413" s="122">
        <f t="shared" si="693"/>
        <v>0.13059999999999999</v>
      </c>
      <c r="U1413" s="121">
        <f t="shared" si="701"/>
        <v>1</v>
      </c>
      <c r="V1413" s="121">
        <v>252</v>
      </c>
      <c r="W1413" s="120">
        <f t="shared" si="686"/>
        <v>1.000487216</v>
      </c>
      <c r="X1413" s="113">
        <f t="shared" si="699"/>
        <v>0.65922842000000004</v>
      </c>
      <c r="Y1413" s="113">
        <f t="shared" si="687"/>
        <v>0</v>
      </c>
      <c r="Z1413" s="125" t="str">
        <f t="shared" si="697"/>
        <v>A+J=</v>
      </c>
      <c r="AA1413" s="118">
        <f t="shared" si="698"/>
        <v>46101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>
        <f t="shared" si="688"/>
        <v>46075</v>
      </c>
      <c r="B1414" s="113">
        <f t="shared" si="681"/>
        <v>1353.7109102000002</v>
      </c>
      <c r="C1414" s="113">
        <f t="shared" si="694"/>
        <v>1116.6936172799999</v>
      </c>
      <c r="D1414" s="114">
        <f t="shared" si="689"/>
        <v>7245.38</v>
      </c>
      <c r="E1414" s="115">
        <f t="shared" si="703"/>
        <v>7276.54</v>
      </c>
      <c r="F1414" s="116">
        <f t="shared" si="704"/>
        <v>46042</v>
      </c>
      <c r="G1414" s="117">
        <f t="shared" si="682"/>
        <v>4.3006716003852752E-3</v>
      </c>
      <c r="H1414" s="118">
        <f t="shared" si="695"/>
        <v>46101</v>
      </c>
      <c r="I1414" s="118">
        <f t="shared" si="683"/>
        <v>46101</v>
      </c>
      <c r="J1414" s="119">
        <f t="shared" si="690"/>
        <v>20</v>
      </c>
      <c r="K1414" s="119">
        <f t="shared" si="705"/>
        <v>1</v>
      </c>
      <c r="L1414" s="8">
        <f t="shared" si="691"/>
        <v>1.0002145899999999</v>
      </c>
      <c r="M1414" s="120">
        <f t="shared" si="706"/>
        <v>1.0043006699999999</v>
      </c>
      <c r="N1414" s="120">
        <f t="shared" si="700"/>
        <v>1.211398885539348</v>
      </c>
      <c r="O1414" s="113">
        <f t="shared" si="702"/>
        <v>1.21165883</v>
      </c>
      <c r="P1414" s="113">
        <f t="shared" si="684"/>
        <v>1353.0516817800001</v>
      </c>
      <c r="Q1414" s="11">
        <f t="shared" si="696"/>
        <v>0</v>
      </c>
      <c r="R1414" s="30">
        <f t="shared" si="692"/>
        <v>0</v>
      </c>
      <c r="S1414" s="8">
        <f t="shared" si="685"/>
        <v>0</v>
      </c>
      <c r="T1414" s="122">
        <f t="shared" si="693"/>
        <v>0.13059999999999999</v>
      </c>
      <c r="U1414" s="121">
        <f t="shared" si="701"/>
        <v>1</v>
      </c>
      <c r="V1414" s="121">
        <v>252</v>
      </c>
      <c r="W1414" s="120">
        <f t="shared" si="686"/>
        <v>1.000487216</v>
      </c>
      <c r="X1414" s="113">
        <f t="shared" si="699"/>
        <v>0.65922842000000004</v>
      </c>
      <c r="Y1414" s="113">
        <f t="shared" si="687"/>
        <v>0</v>
      </c>
      <c r="Z1414" s="125" t="str">
        <f t="shared" si="697"/>
        <v>A+J=</v>
      </c>
      <c r="AA1414" s="118">
        <f t="shared" si="698"/>
        <v>46101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>
        <f t="shared" si="688"/>
        <v>46076</v>
      </c>
      <c r="B1415" s="113">
        <f t="shared" si="681"/>
        <v>1353.7109102000002</v>
      </c>
      <c r="C1415" s="113">
        <f t="shared" si="694"/>
        <v>1116.6936172799999</v>
      </c>
      <c r="D1415" s="114">
        <f t="shared" si="689"/>
        <v>7245.38</v>
      </c>
      <c r="E1415" s="115">
        <f t="shared" si="703"/>
        <v>7276.54</v>
      </c>
      <c r="F1415" s="116">
        <f t="shared" si="704"/>
        <v>46042</v>
      </c>
      <c r="G1415" s="117">
        <f t="shared" si="682"/>
        <v>4.3006716003852752E-3</v>
      </c>
      <c r="H1415" s="118">
        <f t="shared" si="695"/>
        <v>46101</v>
      </c>
      <c r="I1415" s="118">
        <f t="shared" si="683"/>
        <v>46101</v>
      </c>
      <c r="J1415" s="119">
        <f t="shared" si="690"/>
        <v>20</v>
      </c>
      <c r="K1415" s="119">
        <f t="shared" si="705"/>
        <v>1</v>
      </c>
      <c r="L1415" s="8">
        <f t="shared" si="691"/>
        <v>1.0002145899999999</v>
      </c>
      <c r="M1415" s="120">
        <f t="shared" si="706"/>
        <v>1.0043006699999999</v>
      </c>
      <c r="N1415" s="120">
        <f t="shared" si="700"/>
        <v>1.211398885539348</v>
      </c>
      <c r="O1415" s="113">
        <f t="shared" si="702"/>
        <v>1.21165883</v>
      </c>
      <c r="P1415" s="113">
        <f t="shared" si="684"/>
        <v>1353.0516817800001</v>
      </c>
      <c r="Q1415" s="11">
        <f t="shared" si="696"/>
        <v>0</v>
      </c>
      <c r="R1415" s="30">
        <f t="shared" si="692"/>
        <v>0</v>
      </c>
      <c r="S1415" s="8">
        <f t="shared" si="685"/>
        <v>0</v>
      </c>
      <c r="T1415" s="122">
        <f t="shared" si="693"/>
        <v>0.13059999999999999</v>
      </c>
      <c r="U1415" s="121">
        <f t="shared" si="701"/>
        <v>1</v>
      </c>
      <c r="V1415" s="121">
        <v>252</v>
      </c>
      <c r="W1415" s="120">
        <f t="shared" si="686"/>
        <v>1.000487216</v>
      </c>
      <c r="X1415" s="113">
        <f t="shared" si="699"/>
        <v>0.65922842000000004</v>
      </c>
      <c r="Y1415" s="113">
        <f t="shared" si="687"/>
        <v>0</v>
      </c>
      <c r="Z1415" s="125" t="str">
        <f t="shared" si="697"/>
        <v>A+J=</v>
      </c>
      <c r="AA1415" s="118">
        <f t="shared" si="698"/>
        <v>46101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>
        <f t="shared" si="688"/>
        <v>46077</v>
      </c>
      <c r="B1416" s="113">
        <f t="shared" si="681"/>
        <v>1354.6611049799999</v>
      </c>
      <c r="C1416" s="113">
        <f t="shared" si="694"/>
        <v>1116.6936172799999</v>
      </c>
      <c r="D1416" s="114">
        <f t="shared" si="689"/>
        <v>7245.38</v>
      </c>
      <c r="E1416" s="115">
        <f t="shared" si="703"/>
        <v>7276.54</v>
      </c>
      <c r="F1416" s="116">
        <f t="shared" si="704"/>
        <v>46042</v>
      </c>
      <c r="G1416" s="117">
        <f t="shared" si="682"/>
        <v>4.3006716003852752E-3</v>
      </c>
      <c r="H1416" s="118">
        <f t="shared" si="695"/>
        <v>46101</v>
      </c>
      <c r="I1416" s="118">
        <f t="shared" si="683"/>
        <v>46101</v>
      </c>
      <c r="J1416" s="119">
        <f t="shared" si="690"/>
        <v>20</v>
      </c>
      <c r="K1416" s="119">
        <f t="shared" si="705"/>
        <v>2</v>
      </c>
      <c r="L1416" s="8">
        <f t="shared" si="691"/>
        <v>1.0004292299999999</v>
      </c>
      <c r="M1416" s="120">
        <f t="shared" si="706"/>
        <v>1.0043006699999999</v>
      </c>
      <c r="N1416" s="120">
        <f t="shared" si="700"/>
        <v>1.211398885539348</v>
      </c>
      <c r="O1416" s="113">
        <f t="shared" si="702"/>
        <v>1.21191885</v>
      </c>
      <c r="P1416" s="113">
        <f t="shared" si="684"/>
        <v>1353.34204445</v>
      </c>
      <c r="Q1416" s="11">
        <f t="shared" si="696"/>
        <v>0</v>
      </c>
      <c r="R1416" s="30">
        <f t="shared" si="692"/>
        <v>0</v>
      </c>
      <c r="S1416" s="8">
        <f t="shared" si="685"/>
        <v>0</v>
      </c>
      <c r="T1416" s="122">
        <f t="shared" si="693"/>
        <v>0.13059999999999999</v>
      </c>
      <c r="U1416" s="121">
        <f t="shared" si="701"/>
        <v>2</v>
      </c>
      <c r="V1416" s="121">
        <v>252</v>
      </c>
      <c r="W1416" s="120">
        <f t="shared" si="686"/>
        <v>1.0009746690000001</v>
      </c>
      <c r="X1416" s="113">
        <f t="shared" si="699"/>
        <v>1.31906053</v>
      </c>
      <c r="Y1416" s="113">
        <f t="shared" si="687"/>
        <v>0</v>
      </c>
      <c r="Z1416" s="125" t="str">
        <f t="shared" si="697"/>
        <v>A+J=</v>
      </c>
      <c r="AA1416" s="118">
        <f t="shared" si="698"/>
        <v>46101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>
        <f t="shared" si="688"/>
        <v>46078</v>
      </c>
      <c r="B1417" s="113">
        <f t="shared" si="681"/>
        <v>1355.6119595700002</v>
      </c>
      <c r="C1417" s="113">
        <f t="shared" si="694"/>
        <v>1116.6936172799999</v>
      </c>
      <c r="D1417" s="114">
        <f t="shared" si="689"/>
        <v>7245.38</v>
      </c>
      <c r="E1417" s="115">
        <f t="shared" si="703"/>
        <v>7276.54</v>
      </c>
      <c r="F1417" s="116">
        <f t="shared" si="704"/>
        <v>46042</v>
      </c>
      <c r="G1417" s="117">
        <f t="shared" si="682"/>
        <v>4.3006716003852752E-3</v>
      </c>
      <c r="H1417" s="118">
        <f t="shared" si="695"/>
        <v>46101</v>
      </c>
      <c r="I1417" s="118">
        <f t="shared" si="683"/>
        <v>46101</v>
      </c>
      <c r="J1417" s="119">
        <f t="shared" si="690"/>
        <v>20</v>
      </c>
      <c r="K1417" s="119">
        <f t="shared" si="705"/>
        <v>3</v>
      </c>
      <c r="L1417" s="8">
        <f t="shared" si="691"/>
        <v>1.0006439199999999</v>
      </c>
      <c r="M1417" s="120">
        <f t="shared" si="706"/>
        <v>1.0043006699999999</v>
      </c>
      <c r="N1417" s="120">
        <f t="shared" si="700"/>
        <v>1.211398885539348</v>
      </c>
      <c r="O1417" s="113">
        <f t="shared" si="702"/>
        <v>1.2121789199999999</v>
      </c>
      <c r="P1417" s="113">
        <f t="shared" si="684"/>
        <v>1353.6324629600001</v>
      </c>
      <c r="Q1417" s="11">
        <f t="shared" si="696"/>
        <v>0</v>
      </c>
      <c r="R1417" s="30">
        <f t="shared" si="692"/>
        <v>0</v>
      </c>
      <c r="S1417" s="8">
        <f t="shared" si="685"/>
        <v>0</v>
      </c>
      <c r="T1417" s="122">
        <f t="shared" si="693"/>
        <v>0.13059999999999999</v>
      </c>
      <c r="U1417" s="121">
        <f t="shared" si="701"/>
        <v>3</v>
      </c>
      <c r="V1417" s="121">
        <v>252</v>
      </c>
      <c r="W1417" s="120">
        <f t="shared" si="686"/>
        <v>1.001462359</v>
      </c>
      <c r="X1417" s="113">
        <f t="shared" si="699"/>
        <v>1.97949661</v>
      </c>
      <c r="Y1417" s="113">
        <f t="shared" si="687"/>
        <v>0</v>
      </c>
      <c r="Z1417" s="125" t="str">
        <f t="shared" si="697"/>
        <v>A+J=</v>
      </c>
      <c r="AA1417" s="118">
        <f t="shared" si="698"/>
        <v>46101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>
        <f t="shared" si="688"/>
        <v>46079</v>
      </c>
      <c r="B1418" s="113">
        <f t="shared" ref="B1418:B1481" si="707">(P1418+X1418)</f>
        <v>1356.5634881399999</v>
      </c>
      <c r="C1418" s="113">
        <f t="shared" si="694"/>
        <v>1116.6936172799999</v>
      </c>
      <c r="D1418" s="114">
        <f t="shared" si="689"/>
        <v>7245.38</v>
      </c>
      <c r="E1418" s="115">
        <f t="shared" si="703"/>
        <v>7276.54</v>
      </c>
      <c r="F1418" s="116">
        <f t="shared" si="704"/>
        <v>46042</v>
      </c>
      <c r="G1418" s="117">
        <f t="shared" ref="G1418:G1481" si="708">(E1418/D1418)-1</f>
        <v>4.3006716003852752E-3</v>
      </c>
      <c r="H1418" s="118">
        <f t="shared" si="695"/>
        <v>46101</v>
      </c>
      <c r="I1418" s="118">
        <f t="shared" ref="I1418:I1481" si="709">IF(A1418&gt;I1417,H1418,I1417)</f>
        <v>46101</v>
      </c>
      <c r="J1418" s="119">
        <f t="shared" si="690"/>
        <v>20</v>
      </c>
      <c r="K1418" s="119">
        <f t="shared" si="705"/>
        <v>4</v>
      </c>
      <c r="L1418" s="8">
        <f t="shared" si="691"/>
        <v>1.0008586500000001</v>
      </c>
      <c r="M1418" s="120">
        <f t="shared" si="706"/>
        <v>1.0043006699999999</v>
      </c>
      <c r="N1418" s="120">
        <f t="shared" si="700"/>
        <v>1.211398885539348</v>
      </c>
      <c r="O1418" s="113">
        <f t="shared" si="702"/>
        <v>1.21243905</v>
      </c>
      <c r="P1418" s="113">
        <f t="shared" ref="P1418:P1481" si="710">TRUNC(C1418*O1418,8)</f>
        <v>1353.9229484699999</v>
      </c>
      <c r="Q1418" s="11">
        <f t="shared" si="696"/>
        <v>0</v>
      </c>
      <c r="R1418" s="30">
        <f t="shared" si="692"/>
        <v>0</v>
      </c>
      <c r="S1418" s="8">
        <f t="shared" ref="S1418:S1481" si="711">IF(R1418&gt;0,TRUNC(R1418*P1418,8),0)</f>
        <v>0</v>
      </c>
      <c r="T1418" s="122">
        <f t="shared" si="693"/>
        <v>0.13059999999999999</v>
      </c>
      <c r="U1418" s="121">
        <f t="shared" si="701"/>
        <v>4</v>
      </c>
      <c r="V1418" s="121">
        <v>252</v>
      </c>
      <c r="W1418" s="120">
        <f t="shared" ref="W1418:W1481" si="712">ROUND((1+T1418)^TRUNC((U1418/V1418),9),9)</f>
        <v>1.001950288</v>
      </c>
      <c r="X1418" s="113">
        <f t="shared" si="699"/>
        <v>2.6405396699999999</v>
      </c>
      <c r="Y1418" s="113">
        <f t="shared" ref="Y1418:Y1481" si="713">IF(Q1418&gt;0,S1418+X1418,0)</f>
        <v>0</v>
      </c>
      <c r="Z1418" s="125" t="str">
        <f t="shared" si="697"/>
        <v>A+J=</v>
      </c>
      <c r="AA1418" s="118">
        <f t="shared" si="698"/>
        <v>46101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>
        <f t="shared" ref="A1419:A1482" si="714">(A1418+1)</f>
        <v>46080</v>
      </c>
      <c r="B1419" s="113">
        <f t="shared" si="707"/>
        <v>1357.51567712</v>
      </c>
      <c r="C1419" s="113">
        <f t="shared" si="694"/>
        <v>1116.6936172799999</v>
      </c>
      <c r="D1419" s="114">
        <f t="shared" ref="D1419:D1482" si="715">IF(E1419=E1418,D1418,E1418)</f>
        <v>7245.38</v>
      </c>
      <c r="E1419" s="115">
        <f t="shared" si="703"/>
        <v>7276.54</v>
      </c>
      <c r="F1419" s="116">
        <f t="shared" si="704"/>
        <v>46042</v>
      </c>
      <c r="G1419" s="117">
        <f t="shared" si="708"/>
        <v>4.3006716003852752E-3</v>
      </c>
      <c r="H1419" s="118">
        <f t="shared" si="695"/>
        <v>46101</v>
      </c>
      <c r="I1419" s="118">
        <f t="shared" si="709"/>
        <v>46101</v>
      </c>
      <c r="J1419" s="119">
        <f t="shared" ref="J1419:J1482" si="716">IF(I1419=I1418,J1418,NETWORKDAYS(I1418,I1419,$AD$176:$AD$502)-1)</f>
        <v>20</v>
      </c>
      <c r="K1419" s="119">
        <f t="shared" si="705"/>
        <v>5</v>
      </c>
      <c r="L1419" s="8">
        <f t="shared" ref="L1419:L1482" si="717">IF(E1419&lt;D1419,1,TRUNC((E1419/D1419)^TRUNC((K1419/J1419),9),8))</f>
        <v>1.0010734299999999</v>
      </c>
      <c r="M1419" s="120">
        <f t="shared" si="706"/>
        <v>1.0043006699999999</v>
      </c>
      <c r="N1419" s="120">
        <f t="shared" si="700"/>
        <v>1.211398885539348</v>
      </c>
      <c r="O1419" s="113">
        <f t="shared" si="702"/>
        <v>1.2126992299999999</v>
      </c>
      <c r="P1419" s="113">
        <f t="shared" si="710"/>
        <v>1354.2134898199999</v>
      </c>
      <c r="Q1419" s="11">
        <f t="shared" si="696"/>
        <v>0</v>
      </c>
      <c r="R1419" s="30">
        <f t="shared" ref="R1419:R1482" si="718">IF(Q1419&gt;0,VLOOKUP($A1419,$AD$10:$AI$170,6),0)</f>
        <v>0</v>
      </c>
      <c r="S1419" s="8">
        <f t="shared" si="711"/>
        <v>0</v>
      </c>
      <c r="T1419" s="122">
        <f t="shared" ref="T1419:T1482" si="719">(T1418)</f>
        <v>0.13059999999999999</v>
      </c>
      <c r="U1419" s="121">
        <f t="shared" si="701"/>
        <v>5</v>
      </c>
      <c r="V1419" s="121">
        <v>252</v>
      </c>
      <c r="W1419" s="120">
        <f t="shared" si="712"/>
        <v>1.002438454</v>
      </c>
      <c r="X1419" s="113">
        <f t="shared" si="699"/>
        <v>3.3021872999999999</v>
      </c>
      <c r="Y1419" s="113">
        <f t="shared" si="713"/>
        <v>0</v>
      </c>
      <c r="Z1419" s="125" t="str">
        <f t="shared" si="697"/>
        <v>A+J=</v>
      </c>
      <c r="AA1419" s="118">
        <f t="shared" si="698"/>
        <v>46101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>
        <f t="shared" si="714"/>
        <v>46081</v>
      </c>
      <c r="B1420" s="113">
        <f t="shared" si="707"/>
        <v>1358.4685491599998</v>
      </c>
      <c r="C1420" s="113">
        <f t="shared" ref="C1420:C1483" si="720">TRUNC(IF(Q1419&gt;0,VLOOKUP(A1419,$AD$12:$AE$170,2),C1419),8)</f>
        <v>1116.6936172799999</v>
      </c>
      <c r="D1420" s="114">
        <f t="shared" si="715"/>
        <v>7245.38</v>
      </c>
      <c r="E1420" s="115">
        <f t="shared" si="703"/>
        <v>7276.54</v>
      </c>
      <c r="F1420" s="116">
        <f t="shared" si="704"/>
        <v>46042</v>
      </c>
      <c r="G1420" s="117">
        <f t="shared" si="708"/>
        <v>4.3006716003852752E-3</v>
      </c>
      <c r="H1420" s="118">
        <f t="shared" ref="H1420:H1483" si="721">IF(DAY(A1420)=H$9,VLOOKUP(A1420,AH$118:AN$450,4),H1419)</f>
        <v>46101</v>
      </c>
      <c r="I1420" s="118">
        <f t="shared" si="709"/>
        <v>46101</v>
      </c>
      <c r="J1420" s="119">
        <f t="shared" si="716"/>
        <v>20</v>
      </c>
      <c r="K1420" s="119">
        <f t="shared" si="705"/>
        <v>6</v>
      </c>
      <c r="L1420" s="8">
        <f t="shared" si="717"/>
        <v>1.0012882599999999</v>
      </c>
      <c r="M1420" s="120">
        <f t="shared" si="706"/>
        <v>1.0043006699999999</v>
      </c>
      <c r="N1420" s="120">
        <f t="shared" si="700"/>
        <v>1.211398885539348</v>
      </c>
      <c r="O1420" s="113">
        <f t="shared" si="702"/>
        <v>1.2129594800000001</v>
      </c>
      <c r="P1420" s="113">
        <f t="shared" si="710"/>
        <v>1354.5041093299999</v>
      </c>
      <c r="Q1420" s="11">
        <f t="shared" ref="Q1420:Q1483" si="722">IF(VLOOKUP(A1420,AD$10:AK$170,8)=VLOOKUP(A1419,AD$10:AK$170,8),0,VLOOKUP(A1420,AD$10:AK$170,8))</f>
        <v>0</v>
      </c>
      <c r="R1420" s="30">
        <f t="shared" si="718"/>
        <v>0</v>
      </c>
      <c r="S1420" s="8">
        <f t="shared" si="711"/>
        <v>0</v>
      </c>
      <c r="T1420" s="122">
        <f t="shared" si="719"/>
        <v>0.13059999999999999</v>
      </c>
      <c r="U1420" s="121">
        <f t="shared" si="701"/>
        <v>6</v>
      </c>
      <c r="V1420" s="121">
        <v>252</v>
      </c>
      <c r="W1420" s="120">
        <f t="shared" si="712"/>
        <v>1.0029268570000001</v>
      </c>
      <c r="X1420" s="113">
        <f t="shared" si="699"/>
        <v>3.9644398299999999</v>
      </c>
      <c r="Y1420" s="113">
        <f t="shared" si="713"/>
        <v>0</v>
      </c>
      <c r="Z1420" s="125" t="str">
        <f t="shared" ref="Z1420:Z1483" si="723">IF($Q1419&gt;0,VLOOKUP($A1419,$AD$10:$AM$170,9),Z1419)</f>
        <v>A+J=</v>
      </c>
      <c r="AA1420" s="118">
        <f t="shared" ref="AA1420:AA1483" si="724">IF($Q1419&gt;0,VLOOKUP($A1419,$AD$10:$AM$170,10),AA1419)</f>
        <v>46101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>
        <f t="shared" si="714"/>
        <v>46082</v>
      </c>
      <c r="B1421" s="113">
        <f t="shared" si="707"/>
        <v>1358.4685491599998</v>
      </c>
      <c r="C1421" s="113">
        <f t="shared" si="720"/>
        <v>1116.6936172799999</v>
      </c>
      <c r="D1421" s="114">
        <f t="shared" si="715"/>
        <v>7245.38</v>
      </c>
      <c r="E1421" s="115">
        <f t="shared" si="703"/>
        <v>7276.54</v>
      </c>
      <c r="F1421" s="116">
        <f t="shared" si="704"/>
        <v>46042</v>
      </c>
      <c r="G1421" s="117">
        <f t="shared" si="708"/>
        <v>4.3006716003852752E-3</v>
      </c>
      <c r="H1421" s="118">
        <f t="shared" si="721"/>
        <v>46101</v>
      </c>
      <c r="I1421" s="118">
        <f t="shared" si="709"/>
        <v>46101</v>
      </c>
      <c r="J1421" s="119">
        <f t="shared" si="716"/>
        <v>20</v>
      </c>
      <c r="K1421" s="119">
        <f t="shared" si="705"/>
        <v>6</v>
      </c>
      <c r="L1421" s="8">
        <f t="shared" si="717"/>
        <v>1.0012882599999999</v>
      </c>
      <c r="M1421" s="120">
        <f t="shared" si="706"/>
        <v>1.0043006699999999</v>
      </c>
      <c r="N1421" s="120">
        <f t="shared" si="700"/>
        <v>1.211398885539348</v>
      </c>
      <c r="O1421" s="113">
        <f t="shared" si="702"/>
        <v>1.2129594800000001</v>
      </c>
      <c r="P1421" s="113">
        <f t="shared" si="710"/>
        <v>1354.5041093299999</v>
      </c>
      <c r="Q1421" s="11">
        <f t="shared" si="722"/>
        <v>0</v>
      </c>
      <c r="R1421" s="30">
        <f t="shared" si="718"/>
        <v>0</v>
      </c>
      <c r="S1421" s="8">
        <f t="shared" si="711"/>
        <v>0</v>
      </c>
      <c r="T1421" s="122">
        <f t="shared" si="719"/>
        <v>0.13059999999999999</v>
      </c>
      <c r="U1421" s="121">
        <f t="shared" si="701"/>
        <v>6</v>
      </c>
      <c r="V1421" s="121">
        <v>252</v>
      </c>
      <c r="W1421" s="120">
        <f t="shared" si="712"/>
        <v>1.0029268570000001</v>
      </c>
      <c r="X1421" s="113">
        <f t="shared" si="699"/>
        <v>3.9644398299999999</v>
      </c>
      <c r="Y1421" s="113">
        <f t="shared" si="713"/>
        <v>0</v>
      </c>
      <c r="Z1421" s="125" t="str">
        <f t="shared" si="723"/>
        <v>A+J=</v>
      </c>
      <c r="AA1421" s="118">
        <f t="shared" si="724"/>
        <v>46101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>
        <f t="shared" si="714"/>
        <v>46083</v>
      </c>
      <c r="B1422" s="113">
        <f t="shared" si="707"/>
        <v>1358.4685491599998</v>
      </c>
      <c r="C1422" s="113">
        <f t="shared" si="720"/>
        <v>1116.6936172799999</v>
      </c>
      <c r="D1422" s="114">
        <f t="shared" si="715"/>
        <v>7245.38</v>
      </c>
      <c r="E1422" s="115">
        <f t="shared" si="703"/>
        <v>7276.54</v>
      </c>
      <c r="F1422" s="116">
        <f t="shared" si="704"/>
        <v>46042</v>
      </c>
      <c r="G1422" s="117">
        <f t="shared" si="708"/>
        <v>4.3006716003852752E-3</v>
      </c>
      <c r="H1422" s="118">
        <f t="shared" si="721"/>
        <v>46101</v>
      </c>
      <c r="I1422" s="118">
        <f t="shared" si="709"/>
        <v>46101</v>
      </c>
      <c r="J1422" s="119">
        <f t="shared" si="716"/>
        <v>20</v>
      </c>
      <c r="K1422" s="119">
        <f t="shared" si="705"/>
        <v>6</v>
      </c>
      <c r="L1422" s="8">
        <f t="shared" si="717"/>
        <v>1.0012882599999999</v>
      </c>
      <c r="M1422" s="120">
        <f t="shared" si="706"/>
        <v>1.0043006699999999</v>
      </c>
      <c r="N1422" s="120">
        <f t="shared" si="700"/>
        <v>1.211398885539348</v>
      </c>
      <c r="O1422" s="113">
        <f t="shared" si="702"/>
        <v>1.2129594800000001</v>
      </c>
      <c r="P1422" s="113">
        <f t="shared" si="710"/>
        <v>1354.5041093299999</v>
      </c>
      <c r="Q1422" s="11">
        <f t="shared" si="722"/>
        <v>0</v>
      </c>
      <c r="R1422" s="30">
        <f t="shared" si="718"/>
        <v>0</v>
      </c>
      <c r="S1422" s="8">
        <f t="shared" si="711"/>
        <v>0</v>
      </c>
      <c r="T1422" s="122">
        <f t="shared" si="719"/>
        <v>0.13059999999999999</v>
      </c>
      <c r="U1422" s="121">
        <f t="shared" si="701"/>
        <v>6</v>
      </c>
      <c r="V1422" s="121">
        <v>252</v>
      </c>
      <c r="W1422" s="120">
        <f t="shared" si="712"/>
        <v>1.0029268570000001</v>
      </c>
      <c r="X1422" s="113">
        <f t="shared" si="699"/>
        <v>3.9644398299999999</v>
      </c>
      <c r="Y1422" s="113">
        <f t="shared" si="713"/>
        <v>0</v>
      </c>
      <c r="Z1422" s="125" t="str">
        <f t="shared" si="723"/>
        <v>A+J=</v>
      </c>
      <c r="AA1422" s="118">
        <f t="shared" si="724"/>
        <v>46101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>
        <f t="shared" si="714"/>
        <v>46084</v>
      </c>
      <c r="B1423" s="113">
        <f t="shared" si="707"/>
        <v>1359.4220736999998</v>
      </c>
      <c r="C1423" s="113">
        <f t="shared" si="720"/>
        <v>1116.6936172799999</v>
      </c>
      <c r="D1423" s="114">
        <f t="shared" si="715"/>
        <v>7245.38</v>
      </c>
      <c r="E1423" s="115">
        <f t="shared" si="703"/>
        <v>7276.54</v>
      </c>
      <c r="F1423" s="116">
        <f t="shared" si="704"/>
        <v>46042</v>
      </c>
      <c r="G1423" s="117">
        <f t="shared" si="708"/>
        <v>4.3006716003852752E-3</v>
      </c>
      <c r="H1423" s="118">
        <f t="shared" si="721"/>
        <v>46101</v>
      </c>
      <c r="I1423" s="118">
        <f t="shared" si="709"/>
        <v>46101</v>
      </c>
      <c r="J1423" s="119">
        <f t="shared" si="716"/>
        <v>20</v>
      </c>
      <c r="K1423" s="119">
        <f t="shared" si="705"/>
        <v>7</v>
      </c>
      <c r="L1423" s="8">
        <f t="shared" si="717"/>
        <v>1.0015031299999999</v>
      </c>
      <c r="M1423" s="120">
        <f t="shared" si="706"/>
        <v>1.0043006699999999</v>
      </c>
      <c r="N1423" s="120">
        <f t="shared" si="700"/>
        <v>1.211398885539348</v>
      </c>
      <c r="O1423" s="113">
        <f t="shared" si="702"/>
        <v>1.21321977</v>
      </c>
      <c r="P1423" s="113">
        <f t="shared" si="710"/>
        <v>1354.7947735099999</v>
      </c>
      <c r="Q1423" s="11">
        <f t="shared" si="722"/>
        <v>0</v>
      </c>
      <c r="R1423" s="30">
        <f t="shared" si="718"/>
        <v>0</v>
      </c>
      <c r="S1423" s="8">
        <f t="shared" si="711"/>
        <v>0</v>
      </c>
      <c r="T1423" s="122">
        <f t="shared" si="719"/>
        <v>0.13059999999999999</v>
      </c>
      <c r="U1423" s="121">
        <f t="shared" si="701"/>
        <v>7</v>
      </c>
      <c r="V1423" s="121">
        <v>252</v>
      </c>
      <c r="W1423" s="120">
        <f t="shared" si="712"/>
        <v>1.0034154989999999</v>
      </c>
      <c r="X1423" s="113">
        <f t="shared" si="699"/>
        <v>4.6273001899999997</v>
      </c>
      <c r="Y1423" s="113">
        <f t="shared" si="713"/>
        <v>0</v>
      </c>
      <c r="Z1423" s="125" t="str">
        <f t="shared" si="723"/>
        <v>A+J=</v>
      </c>
      <c r="AA1423" s="118">
        <f t="shared" si="724"/>
        <v>46101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>
        <f t="shared" si="714"/>
        <v>46085</v>
      </c>
      <c r="B1424" s="113">
        <f t="shared" si="707"/>
        <v>1360.37627208</v>
      </c>
      <c r="C1424" s="113">
        <f t="shared" si="720"/>
        <v>1116.6936172799999</v>
      </c>
      <c r="D1424" s="114">
        <f t="shared" si="715"/>
        <v>7245.38</v>
      </c>
      <c r="E1424" s="115">
        <f t="shared" si="703"/>
        <v>7276.54</v>
      </c>
      <c r="F1424" s="116">
        <f t="shared" si="704"/>
        <v>46042</v>
      </c>
      <c r="G1424" s="117">
        <f t="shared" si="708"/>
        <v>4.3006716003852752E-3</v>
      </c>
      <c r="H1424" s="118">
        <f t="shared" si="721"/>
        <v>46101</v>
      </c>
      <c r="I1424" s="118">
        <f t="shared" si="709"/>
        <v>46101</v>
      </c>
      <c r="J1424" s="119">
        <f t="shared" si="716"/>
        <v>20</v>
      </c>
      <c r="K1424" s="119">
        <f t="shared" si="705"/>
        <v>8</v>
      </c>
      <c r="L1424" s="8">
        <f t="shared" si="717"/>
        <v>1.00171805</v>
      </c>
      <c r="M1424" s="120">
        <f t="shared" si="706"/>
        <v>1.0043006699999999</v>
      </c>
      <c r="N1424" s="120">
        <f t="shared" si="700"/>
        <v>1.211398885539348</v>
      </c>
      <c r="O1424" s="113">
        <f t="shared" si="702"/>
        <v>1.2134801200000001</v>
      </c>
      <c r="P1424" s="113">
        <f t="shared" si="710"/>
        <v>1355.0855047</v>
      </c>
      <c r="Q1424" s="11">
        <f t="shared" si="722"/>
        <v>0</v>
      </c>
      <c r="R1424" s="30">
        <f t="shared" si="718"/>
        <v>0</v>
      </c>
      <c r="S1424" s="8">
        <f t="shared" si="711"/>
        <v>0</v>
      </c>
      <c r="T1424" s="122">
        <f t="shared" si="719"/>
        <v>0.13059999999999999</v>
      </c>
      <c r="U1424" s="121">
        <f t="shared" si="701"/>
        <v>8</v>
      </c>
      <c r="V1424" s="121">
        <v>252</v>
      </c>
      <c r="W1424" s="120">
        <f t="shared" si="712"/>
        <v>1.003904379</v>
      </c>
      <c r="X1424" s="113">
        <f t="shared" si="699"/>
        <v>5.2907673800000001</v>
      </c>
      <c r="Y1424" s="113">
        <f t="shared" si="713"/>
        <v>0</v>
      </c>
      <c r="Z1424" s="125" t="str">
        <f t="shared" si="723"/>
        <v>A+J=</v>
      </c>
      <c r="AA1424" s="118">
        <f t="shared" si="724"/>
        <v>46101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>
        <f t="shared" si="714"/>
        <v>46086</v>
      </c>
      <c r="B1425" s="113">
        <f t="shared" si="707"/>
        <v>1361.3311446</v>
      </c>
      <c r="C1425" s="113">
        <f t="shared" si="720"/>
        <v>1116.6936172799999</v>
      </c>
      <c r="D1425" s="114">
        <f t="shared" si="715"/>
        <v>7245.38</v>
      </c>
      <c r="E1425" s="115">
        <f t="shared" si="703"/>
        <v>7276.54</v>
      </c>
      <c r="F1425" s="116">
        <f t="shared" si="704"/>
        <v>46042</v>
      </c>
      <c r="G1425" s="117">
        <f t="shared" si="708"/>
        <v>4.3006716003852752E-3</v>
      </c>
      <c r="H1425" s="118">
        <f t="shared" si="721"/>
        <v>46101</v>
      </c>
      <c r="I1425" s="118">
        <f t="shared" si="709"/>
        <v>46101</v>
      </c>
      <c r="J1425" s="119">
        <f t="shared" si="716"/>
        <v>20</v>
      </c>
      <c r="K1425" s="119">
        <f t="shared" si="705"/>
        <v>9</v>
      </c>
      <c r="L1425" s="8">
        <f t="shared" si="717"/>
        <v>1.0019330099999999</v>
      </c>
      <c r="M1425" s="120">
        <f t="shared" si="706"/>
        <v>1.0043006699999999</v>
      </c>
      <c r="N1425" s="120">
        <f t="shared" si="700"/>
        <v>1.211398885539348</v>
      </c>
      <c r="O1425" s="113">
        <f t="shared" si="702"/>
        <v>1.2137405299999999</v>
      </c>
      <c r="P1425" s="113">
        <f t="shared" si="710"/>
        <v>1355.3763028799999</v>
      </c>
      <c r="Q1425" s="11">
        <f t="shared" si="722"/>
        <v>0</v>
      </c>
      <c r="R1425" s="30">
        <f t="shared" si="718"/>
        <v>0</v>
      </c>
      <c r="S1425" s="8">
        <f t="shared" si="711"/>
        <v>0</v>
      </c>
      <c r="T1425" s="122">
        <f t="shared" si="719"/>
        <v>0.13059999999999999</v>
      </c>
      <c r="U1425" s="121">
        <f t="shared" si="701"/>
        <v>9</v>
      </c>
      <c r="V1425" s="121">
        <v>252</v>
      </c>
      <c r="W1425" s="120">
        <f t="shared" si="712"/>
        <v>1.0043934969999999</v>
      </c>
      <c r="X1425" s="113">
        <f t="shared" si="699"/>
        <v>5.9548417200000001</v>
      </c>
      <c r="Y1425" s="113">
        <f t="shared" si="713"/>
        <v>0</v>
      </c>
      <c r="Z1425" s="125" t="str">
        <f t="shared" si="723"/>
        <v>A+J=</v>
      </c>
      <c r="AA1425" s="118">
        <f t="shared" si="724"/>
        <v>46101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>
        <f t="shared" si="714"/>
        <v>46087</v>
      </c>
      <c r="B1426" s="113">
        <f t="shared" si="707"/>
        <v>1362.28668034</v>
      </c>
      <c r="C1426" s="113">
        <f t="shared" si="720"/>
        <v>1116.6936172799999</v>
      </c>
      <c r="D1426" s="114">
        <f t="shared" si="715"/>
        <v>7245.38</v>
      </c>
      <c r="E1426" s="115">
        <f t="shared" si="703"/>
        <v>7276.54</v>
      </c>
      <c r="F1426" s="116">
        <f t="shared" si="704"/>
        <v>46042</v>
      </c>
      <c r="G1426" s="117">
        <f t="shared" si="708"/>
        <v>4.3006716003852752E-3</v>
      </c>
      <c r="H1426" s="118">
        <f t="shared" si="721"/>
        <v>46101</v>
      </c>
      <c r="I1426" s="118">
        <f t="shared" si="709"/>
        <v>46101</v>
      </c>
      <c r="J1426" s="119">
        <f t="shared" si="716"/>
        <v>20</v>
      </c>
      <c r="K1426" s="119">
        <f t="shared" si="705"/>
        <v>10</v>
      </c>
      <c r="L1426" s="8">
        <f t="shared" si="717"/>
        <v>1.0021480199999999</v>
      </c>
      <c r="M1426" s="120">
        <f t="shared" si="706"/>
        <v>1.0043006699999999</v>
      </c>
      <c r="N1426" s="120">
        <f t="shared" si="700"/>
        <v>1.211398885539348</v>
      </c>
      <c r="O1426" s="113">
        <f t="shared" si="702"/>
        <v>1.2140009899999999</v>
      </c>
      <c r="P1426" s="113">
        <f t="shared" si="710"/>
        <v>1355.6671569</v>
      </c>
      <c r="Q1426" s="11">
        <f t="shared" si="722"/>
        <v>0</v>
      </c>
      <c r="R1426" s="30">
        <f t="shared" si="718"/>
        <v>0</v>
      </c>
      <c r="S1426" s="8">
        <f t="shared" si="711"/>
        <v>0</v>
      </c>
      <c r="T1426" s="122">
        <f t="shared" si="719"/>
        <v>0.13059999999999999</v>
      </c>
      <c r="U1426" s="121">
        <f t="shared" si="701"/>
        <v>10</v>
      </c>
      <c r="V1426" s="121">
        <v>252</v>
      </c>
      <c r="W1426" s="120">
        <f t="shared" si="712"/>
        <v>1.004882853</v>
      </c>
      <c r="X1426" s="113">
        <f t="shared" si="699"/>
        <v>6.61952344</v>
      </c>
      <c r="Y1426" s="113">
        <f t="shared" si="713"/>
        <v>0</v>
      </c>
      <c r="Z1426" s="125" t="str">
        <f t="shared" si="723"/>
        <v>A+J=</v>
      </c>
      <c r="AA1426" s="118">
        <f t="shared" si="724"/>
        <v>46101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>
        <f t="shared" si="714"/>
        <v>46088</v>
      </c>
      <c r="B1427" s="113">
        <f t="shared" si="707"/>
        <v>1363.2428921800001</v>
      </c>
      <c r="C1427" s="113">
        <f t="shared" si="720"/>
        <v>1116.6936172799999</v>
      </c>
      <c r="D1427" s="114">
        <f t="shared" si="715"/>
        <v>7245.38</v>
      </c>
      <c r="E1427" s="115">
        <f t="shared" si="703"/>
        <v>7276.54</v>
      </c>
      <c r="F1427" s="116">
        <f t="shared" si="704"/>
        <v>46042</v>
      </c>
      <c r="G1427" s="117">
        <f t="shared" si="708"/>
        <v>4.3006716003852752E-3</v>
      </c>
      <c r="H1427" s="118">
        <f t="shared" si="721"/>
        <v>46101</v>
      </c>
      <c r="I1427" s="118">
        <f t="shared" si="709"/>
        <v>46101</v>
      </c>
      <c r="J1427" s="119">
        <f t="shared" si="716"/>
        <v>20</v>
      </c>
      <c r="K1427" s="119">
        <f t="shared" si="705"/>
        <v>11</v>
      </c>
      <c r="L1427" s="8">
        <f t="shared" si="717"/>
        <v>1.0023630800000001</v>
      </c>
      <c r="M1427" s="120">
        <f t="shared" si="706"/>
        <v>1.0043006699999999</v>
      </c>
      <c r="N1427" s="120">
        <f t="shared" si="700"/>
        <v>1.211398885539348</v>
      </c>
      <c r="O1427" s="113">
        <f t="shared" si="702"/>
        <v>1.21426151</v>
      </c>
      <c r="P1427" s="113">
        <f t="shared" si="710"/>
        <v>1355.9580779200001</v>
      </c>
      <c r="Q1427" s="11">
        <f t="shared" si="722"/>
        <v>0</v>
      </c>
      <c r="R1427" s="30">
        <f t="shared" si="718"/>
        <v>0</v>
      </c>
      <c r="S1427" s="8">
        <f t="shared" si="711"/>
        <v>0</v>
      </c>
      <c r="T1427" s="122">
        <f t="shared" si="719"/>
        <v>0.13059999999999999</v>
      </c>
      <c r="U1427" s="121">
        <f t="shared" si="701"/>
        <v>11</v>
      </c>
      <c r="V1427" s="121">
        <v>252</v>
      </c>
      <c r="W1427" s="120">
        <f t="shared" si="712"/>
        <v>1.0053724479999999</v>
      </c>
      <c r="X1427" s="113">
        <f t="shared" si="699"/>
        <v>7.2848142600000001</v>
      </c>
      <c r="Y1427" s="113">
        <f t="shared" si="713"/>
        <v>0</v>
      </c>
      <c r="Z1427" s="125" t="str">
        <f t="shared" si="723"/>
        <v>A+J=</v>
      </c>
      <c r="AA1427" s="118">
        <f t="shared" si="724"/>
        <v>46101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>
        <f t="shared" si="714"/>
        <v>46089</v>
      </c>
      <c r="B1428" s="113">
        <f t="shared" si="707"/>
        <v>1363.2428921800001</v>
      </c>
      <c r="C1428" s="113">
        <f t="shared" si="720"/>
        <v>1116.6936172799999</v>
      </c>
      <c r="D1428" s="114">
        <f t="shared" si="715"/>
        <v>7245.38</v>
      </c>
      <c r="E1428" s="115">
        <f t="shared" si="703"/>
        <v>7276.54</v>
      </c>
      <c r="F1428" s="116">
        <f t="shared" si="704"/>
        <v>46042</v>
      </c>
      <c r="G1428" s="117">
        <f t="shared" si="708"/>
        <v>4.3006716003852752E-3</v>
      </c>
      <c r="H1428" s="118">
        <f t="shared" si="721"/>
        <v>46101</v>
      </c>
      <c r="I1428" s="118">
        <f t="shared" si="709"/>
        <v>46101</v>
      </c>
      <c r="J1428" s="119">
        <f t="shared" si="716"/>
        <v>20</v>
      </c>
      <c r="K1428" s="119">
        <f t="shared" si="705"/>
        <v>11</v>
      </c>
      <c r="L1428" s="8">
        <f t="shared" si="717"/>
        <v>1.0023630800000001</v>
      </c>
      <c r="M1428" s="120">
        <f t="shared" si="706"/>
        <v>1.0043006699999999</v>
      </c>
      <c r="N1428" s="120">
        <f t="shared" si="700"/>
        <v>1.211398885539348</v>
      </c>
      <c r="O1428" s="113">
        <f t="shared" si="702"/>
        <v>1.21426151</v>
      </c>
      <c r="P1428" s="113">
        <f t="shared" si="710"/>
        <v>1355.9580779200001</v>
      </c>
      <c r="Q1428" s="11">
        <f t="shared" si="722"/>
        <v>0</v>
      </c>
      <c r="R1428" s="30">
        <f t="shared" si="718"/>
        <v>0</v>
      </c>
      <c r="S1428" s="8">
        <f t="shared" si="711"/>
        <v>0</v>
      </c>
      <c r="T1428" s="122">
        <f t="shared" si="719"/>
        <v>0.13059999999999999</v>
      </c>
      <c r="U1428" s="121">
        <f t="shared" si="701"/>
        <v>11</v>
      </c>
      <c r="V1428" s="121">
        <v>252</v>
      </c>
      <c r="W1428" s="120">
        <f t="shared" si="712"/>
        <v>1.0053724479999999</v>
      </c>
      <c r="X1428" s="113">
        <f t="shared" si="699"/>
        <v>7.2848142600000001</v>
      </c>
      <c r="Y1428" s="113">
        <f t="shared" si="713"/>
        <v>0</v>
      </c>
      <c r="Z1428" s="125" t="str">
        <f t="shared" si="723"/>
        <v>A+J=</v>
      </c>
      <c r="AA1428" s="118">
        <f t="shared" si="724"/>
        <v>46101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>
        <f t="shared" si="714"/>
        <v>46090</v>
      </c>
      <c r="B1429" s="113">
        <f t="shared" si="707"/>
        <v>1363.2428921800001</v>
      </c>
      <c r="C1429" s="113">
        <f t="shared" si="720"/>
        <v>1116.6936172799999</v>
      </c>
      <c r="D1429" s="114">
        <f t="shared" si="715"/>
        <v>7245.38</v>
      </c>
      <c r="E1429" s="115">
        <f t="shared" si="703"/>
        <v>7276.54</v>
      </c>
      <c r="F1429" s="116">
        <f t="shared" si="704"/>
        <v>46042</v>
      </c>
      <c r="G1429" s="117">
        <f t="shared" si="708"/>
        <v>4.3006716003852752E-3</v>
      </c>
      <c r="H1429" s="118">
        <f t="shared" si="721"/>
        <v>46101</v>
      </c>
      <c r="I1429" s="118">
        <f t="shared" si="709"/>
        <v>46101</v>
      </c>
      <c r="J1429" s="119">
        <f t="shared" si="716"/>
        <v>20</v>
      </c>
      <c r="K1429" s="119">
        <f t="shared" si="705"/>
        <v>11</v>
      </c>
      <c r="L1429" s="8">
        <f t="shared" si="717"/>
        <v>1.0023630800000001</v>
      </c>
      <c r="M1429" s="120">
        <f t="shared" si="706"/>
        <v>1.0043006699999999</v>
      </c>
      <c r="N1429" s="120">
        <f t="shared" si="700"/>
        <v>1.211398885539348</v>
      </c>
      <c r="O1429" s="113">
        <f t="shared" si="702"/>
        <v>1.21426151</v>
      </c>
      <c r="P1429" s="113">
        <f t="shared" si="710"/>
        <v>1355.9580779200001</v>
      </c>
      <c r="Q1429" s="11">
        <f t="shared" si="722"/>
        <v>0</v>
      </c>
      <c r="R1429" s="30">
        <f t="shared" si="718"/>
        <v>0</v>
      </c>
      <c r="S1429" s="8">
        <f t="shared" si="711"/>
        <v>0</v>
      </c>
      <c r="T1429" s="122">
        <f t="shared" si="719"/>
        <v>0.13059999999999999</v>
      </c>
      <c r="U1429" s="121">
        <f t="shared" si="701"/>
        <v>11</v>
      </c>
      <c r="V1429" s="121">
        <v>252</v>
      </c>
      <c r="W1429" s="120">
        <f t="shared" si="712"/>
        <v>1.0053724479999999</v>
      </c>
      <c r="X1429" s="113">
        <f t="shared" si="699"/>
        <v>7.2848142600000001</v>
      </c>
      <c r="Y1429" s="113">
        <f t="shared" si="713"/>
        <v>0</v>
      </c>
      <c r="Z1429" s="125" t="str">
        <f t="shared" si="723"/>
        <v>A+J=</v>
      </c>
      <c r="AA1429" s="118">
        <f t="shared" si="724"/>
        <v>46101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>
        <f t="shared" si="714"/>
        <v>46091</v>
      </c>
      <c r="B1430" s="113">
        <f t="shared" si="707"/>
        <v>1364.19976784</v>
      </c>
      <c r="C1430" s="113">
        <f t="shared" si="720"/>
        <v>1116.6936172799999</v>
      </c>
      <c r="D1430" s="114">
        <f t="shared" si="715"/>
        <v>7245.38</v>
      </c>
      <c r="E1430" s="115">
        <f t="shared" si="703"/>
        <v>7276.54</v>
      </c>
      <c r="F1430" s="116">
        <f t="shared" si="704"/>
        <v>46042</v>
      </c>
      <c r="G1430" s="117">
        <f t="shared" si="708"/>
        <v>4.3006716003852752E-3</v>
      </c>
      <c r="H1430" s="118">
        <f t="shared" si="721"/>
        <v>46101</v>
      </c>
      <c r="I1430" s="118">
        <f t="shared" si="709"/>
        <v>46101</v>
      </c>
      <c r="J1430" s="119">
        <f t="shared" si="716"/>
        <v>20</v>
      </c>
      <c r="K1430" s="119">
        <f t="shared" si="705"/>
        <v>12</v>
      </c>
      <c r="L1430" s="8">
        <f t="shared" si="717"/>
        <v>1.00257818</v>
      </c>
      <c r="M1430" s="120">
        <f t="shared" si="706"/>
        <v>1.0043006699999999</v>
      </c>
      <c r="N1430" s="120">
        <f t="shared" si="700"/>
        <v>1.211398885539348</v>
      </c>
      <c r="O1430" s="113">
        <f t="shared" si="702"/>
        <v>1.2145220800000001</v>
      </c>
      <c r="P1430" s="113">
        <f t="shared" si="710"/>
        <v>1356.2490547800001</v>
      </c>
      <c r="Q1430" s="11">
        <f t="shared" si="722"/>
        <v>0</v>
      </c>
      <c r="R1430" s="30">
        <f t="shared" si="718"/>
        <v>0</v>
      </c>
      <c r="S1430" s="8">
        <f t="shared" si="711"/>
        <v>0</v>
      </c>
      <c r="T1430" s="122">
        <f t="shared" si="719"/>
        <v>0.13059999999999999</v>
      </c>
      <c r="U1430" s="121">
        <f t="shared" si="701"/>
        <v>12</v>
      </c>
      <c r="V1430" s="121">
        <v>252</v>
      </c>
      <c r="W1430" s="120">
        <f t="shared" si="712"/>
        <v>1.005862281</v>
      </c>
      <c r="X1430" s="113">
        <f t="shared" si="699"/>
        <v>7.95071306</v>
      </c>
      <c r="Y1430" s="113">
        <f t="shared" si="713"/>
        <v>0</v>
      </c>
      <c r="Z1430" s="125" t="str">
        <f t="shared" si="723"/>
        <v>A+J=</v>
      </c>
      <c r="AA1430" s="118">
        <f t="shared" si="724"/>
        <v>46101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>
        <f t="shared" si="714"/>
        <v>46092</v>
      </c>
      <c r="B1431" s="113">
        <f t="shared" si="707"/>
        <v>1365.1573314299999</v>
      </c>
      <c r="C1431" s="113">
        <f t="shared" si="720"/>
        <v>1116.6936172799999</v>
      </c>
      <c r="D1431" s="114">
        <f t="shared" si="715"/>
        <v>7245.38</v>
      </c>
      <c r="E1431" s="115">
        <f t="shared" si="703"/>
        <v>7276.54</v>
      </c>
      <c r="F1431" s="116">
        <f t="shared" si="704"/>
        <v>46042</v>
      </c>
      <c r="G1431" s="117">
        <f t="shared" si="708"/>
        <v>4.3006716003852752E-3</v>
      </c>
      <c r="H1431" s="118">
        <f t="shared" si="721"/>
        <v>46101</v>
      </c>
      <c r="I1431" s="118">
        <f t="shared" si="709"/>
        <v>46101</v>
      </c>
      <c r="J1431" s="119">
        <f t="shared" si="716"/>
        <v>20</v>
      </c>
      <c r="K1431" s="119">
        <f t="shared" si="705"/>
        <v>13</v>
      </c>
      <c r="L1431" s="8">
        <f t="shared" si="717"/>
        <v>1.00279333</v>
      </c>
      <c r="M1431" s="120">
        <f t="shared" si="706"/>
        <v>1.0043006699999999</v>
      </c>
      <c r="N1431" s="120">
        <f t="shared" si="700"/>
        <v>1.211398885539348</v>
      </c>
      <c r="O1431" s="113">
        <f t="shared" si="702"/>
        <v>1.2147827200000001</v>
      </c>
      <c r="P1431" s="113">
        <f t="shared" si="710"/>
        <v>1356.5401098</v>
      </c>
      <c r="Q1431" s="11">
        <f t="shared" si="722"/>
        <v>0</v>
      </c>
      <c r="R1431" s="30">
        <f t="shared" si="718"/>
        <v>0</v>
      </c>
      <c r="S1431" s="8">
        <f t="shared" si="711"/>
        <v>0</v>
      </c>
      <c r="T1431" s="122">
        <f t="shared" si="719"/>
        <v>0.13059999999999999</v>
      </c>
      <c r="U1431" s="121">
        <f t="shared" si="701"/>
        <v>13</v>
      </c>
      <c r="V1431" s="121">
        <v>252</v>
      </c>
      <c r="W1431" s="120">
        <f t="shared" si="712"/>
        <v>1.006352353</v>
      </c>
      <c r="X1431" s="113">
        <f t="shared" si="699"/>
        <v>8.6172216299999995</v>
      </c>
      <c r="Y1431" s="113">
        <f t="shared" si="713"/>
        <v>0</v>
      </c>
      <c r="Z1431" s="125" t="str">
        <f t="shared" si="723"/>
        <v>A+J=</v>
      </c>
      <c r="AA1431" s="118">
        <f t="shared" si="724"/>
        <v>46101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>
        <f t="shared" si="714"/>
        <v>46093</v>
      </c>
      <c r="B1432" s="113">
        <f t="shared" si="707"/>
        <v>1366.1155608000001</v>
      </c>
      <c r="C1432" s="113">
        <f t="shared" si="720"/>
        <v>1116.6936172799999</v>
      </c>
      <c r="D1432" s="114">
        <f t="shared" si="715"/>
        <v>7245.38</v>
      </c>
      <c r="E1432" s="115">
        <f t="shared" si="703"/>
        <v>7276.54</v>
      </c>
      <c r="F1432" s="116">
        <f t="shared" si="704"/>
        <v>46042</v>
      </c>
      <c r="G1432" s="117">
        <f t="shared" si="708"/>
        <v>4.3006716003852752E-3</v>
      </c>
      <c r="H1432" s="118">
        <f t="shared" si="721"/>
        <v>46101</v>
      </c>
      <c r="I1432" s="118">
        <f t="shared" si="709"/>
        <v>46101</v>
      </c>
      <c r="J1432" s="119">
        <f t="shared" si="716"/>
        <v>20</v>
      </c>
      <c r="K1432" s="119">
        <f t="shared" si="705"/>
        <v>14</v>
      </c>
      <c r="L1432" s="8">
        <f t="shared" si="717"/>
        <v>1.00300853</v>
      </c>
      <c r="M1432" s="120">
        <f t="shared" si="706"/>
        <v>1.0043006699999999</v>
      </c>
      <c r="N1432" s="120">
        <f t="shared" si="700"/>
        <v>1.211398885539348</v>
      </c>
      <c r="O1432" s="113">
        <f t="shared" si="702"/>
        <v>1.21504341</v>
      </c>
      <c r="P1432" s="113">
        <f t="shared" si="710"/>
        <v>1356.8312206600001</v>
      </c>
      <c r="Q1432" s="11">
        <f t="shared" si="722"/>
        <v>0</v>
      </c>
      <c r="R1432" s="30">
        <f t="shared" si="718"/>
        <v>0</v>
      </c>
      <c r="S1432" s="8">
        <f t="shared" si="711"/>
        <v>0</v>
      </c>
      <c r="T1432" s="122">
        <f t="shared" si="719"/>
        <v>0.13059999999999999</v>
      </c>
      <c r="U1432" s="121">
        <f t="shared" si="701"/>
        <v>14</v>
      </c>
      <c r="V1432" s="121">
        <v>252</v>
      </c>
      <c r="W1432" s="120">
        <f t="shared" si="712"/>
        <v>1.0068426640000001</v>
      </c>
      <c r="X1432" s="113">
        <f t="shared" si="699"/>
        <v>9.2843401399999994</v>
      </c>
      <c r="Y1432" s="113">
        <f t="shared" si="713"/>
        <v>0</v>
      </c>
      <c r="Z1432" s="125" t="str">
        <f t="shared" si="723"/>
        <v>A+J=</v>
      </c>
      <c r="AA1432" s="118">
        <f t="shared" si="724"/>
        <v>46101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>
        <f t="shared" si="714"/>
        <v>46094</v>
      </c>
      <c r="B1433" s="113">
        <f t="shared" si="707"/>
        <v>1367.0744548800001</v>
      </c>
      <c r="C1433" s="113">
        <f t="shared" si="720"/>
        <v>1116.6936172799999</v>
      </c>
      <c r="D1433" s="114">
        <f t="shared" si="715"/>
        <v>7245.38</v>
      </c>
      <c r="E1433" s="115">
        <f t="shared" si="703"/>
        <v>7276.54</v>
      </c>
      <c r="F1433" s="116">
        <f t="shared" si="704"/>
        <v>46042</v>
      </c>
      <c r="G1433" s="117">
        <f t="shared" si="708"/>
        <v>4.3006716003852752E-3</v>
      </c>
      <c r="H1433" s="118">
        <f t="shared" si="721"/>
        <v>46101</v>
      </c>
      <c r="I1433" s="118">
        <f t="shared" si="709"/>
        <v>46101</v>
      </c>
      <c r="J1433" s="119">
        <f t="shared" si="716"/>
        <v>20</v>
      </c>
      <c r="K1433" s="119">
        <f t="shared" si="705"/>
        <v>15</v>
      </c>
      <c r="L1433" s="8">
        <f t="shared" si="717"/>
        <v>1.00322377</v>
      </c>
      <c r="M1433" s="120">
        <f t="shared" si="706"/>
        <v>1.0043006699999999</v>
      </c>
      <c r="N1433" s="120">
        <f t="shared" si="700"/>
        <v>1.211398885539348</v>
      </c>
      <c r="O1433" s="113">
        <f t="shared" si="702"/>
        <v>1.2153041499999999</v>
      </c>
      <c r="P1433" s="113">
        <f t="shared" si="710"/>
        <v>1357.1223873500001</v>
      </c>
      <c r="Q1433" s="11">
        <f t="shared" si="722"/>
        <v>0</v>
      </c>
      <c r="R1433" s="30">
        <f t="shared" si="718"/>
        <v>0</v>
      </c>
      <c r="S1433" s="8">
        <f t="shared" si="711"/>
        <v>0</v>
      </c>
      <c r="T1433" s="122">
        <f t="shared" si="719"/>
        <v>0.13059999999999999</v>
      </c>
      <c r="U1433" s="121">
        <f t="shared" si="701"/>
        <v>15</v>
      </c>
      <c r="V1433" s="121">
        <v>252</v>
      </c>
      <c r="W1433" s="120">
        <f t="shared" si="712"/>
        <v>1.0073332129999999</v>
      </c>
      <c r="X1433" s="113">
        <f t="shared" si="699"/>
        <v>9.9520675300000008</v>
      </c>
      <c r="Y1433" s="113">
        <f t="shared" si="713"/>
        <v>0</v>
      </c>
      <c r="Z1433" s="125" t="str">
        <f t="shared" si="723"/>
        <v>A+J=</v>
      </c>
      <c r="AA1433" s="118">
        <f t="shared" si="724"/>
        <v>46101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>
        <f t="shared" si="714"/>
        <v>46095</v>
      </c>
      <c r="B1434" s="113">
        <f t="shared" si="707"/>
        <v>1368.0340279300001</v>
      </c>
      <c r="C1434" s="113">
        <f t="shared" si="720"/>
        <v>1116.6936172799999</v>
      </c>
      <c r="D1434" s="114">
        <f t="shared" si="715"/>
        <v>7245.38</v>
      </c>
      <c r="E1434" s="115">
        <f t="shared" si="703"/>
        <v>7276.54</v>
      </c>
      <c r="F1434" s="116">
        <f t="shared" si="704"/>
        <v>46042</v>
      </c>
      <c r="G1434" s="117">
        <f t="shared" si="708"/>
        <v>4.3006716003852752E-3</v>
      </c>
      <c r="H1434" s="118">
        <f t="shared" si="721"/>
        <v>46101</v>
      </c>
      <c r="I1434" s="118">
        <f t="shared" si="709"/>
        <v>46101</v>
      </c>
      <c r="J1434" s="119">
        <f t="shared" si="716"/>
        <v>20</v>
      </c>
      <c r="K1434" s="119">
        <f t="shared" si="705"/>
        <v>16</v>
      </c>
      <c r="L1434" s="8">
        <f t="shared" si="717"/>
        <v>1.00343906</v>
      </c>
      <c r="M1434" s="120">
        <f t="shared" si="706"/>
        <v>1.0043006699999999</v>
      </c>
      <c r="N1434" s="120">
        <f t="shared" si="700"/>
        <v>1.211398885539348</v>
      </c>
      <c r="O1434" s="113">
        <f t="shared" si="702"/>
        <v>1.2155649500000001</v>
      </c>
      <c r="P1434" s="113">
        <f t="shared" si="710"/>
        <v>1357.4136210500001</v>
      </c>
      <c r="Q1434" s="11">
        <f t="shared" si="722"/>
        <v>0</v>
      </c>
      <c r="R1434" s="30">
        <f t="shared" si="718"/>
        <v>0</v>
      </c>
      <c r="S1434" s="8">
        <f t="shared" si="711"/>
        <v>0</v>
      </c>
      <c r="T1434" s="122">
        <f t="shared" si="719"/>
        <v>0.13059999999999999</v>
      </c>
      <c r="U1434" s="121">
        <f t="shared" si="701"/>
        <v>16</v>
      </c>
      <c r="V1434" s="121">
        <v>252</v>
      </c>
      <c r="W1434" s="120">
        <f t="shared" si="712"/>
        <v>1.007824002</v>
      </c>
      <c r="X1434" s="113">
        <f t="shared" si="699"/>
        <v>10.620406880000001</v>
      </c>
      <c r="Y1434" s="113">
        <f t="shared" si="713"/>
        <v>0</v>
      </c>
      <c r="Z1434" s="125" t="str">
        <f t="shared" si="723"/>
        <v>A+J=</v>
      </c>
      <c r="AA1434" s="118">
        <f t="shared" si="724"/>
        <v>46101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>
        <f t="shared" si="714"/>
        <v>46096</v>
      </c>
      <c r="B1435" s="113">
        <f t="shared" si="707"/>
        <v>1368.0340279300001</v>
      </c>
      <c r="C1435" s="113">
        <f t="shared" si="720"/>
        <v>1116.6936172799999</v>
      </c>
      <c r="D1435" s="114">
        <f t="shared" si="715"/>
        <v>7245.38</v>
      </c>
      <c r="E1435" s="115">
        <f t="shared" si="703"/>
        <v>7276.54</v>
      </c>
      <c r="F1435" s="116">
        <f t="shared" si="704"/>
        <v>46042</v>
      </c>
      <c r="G1435" s="117">
        <f t="shared" si="708"/>
        <v>4.3006716003852752E-3</v>
      </c>
      <c r="H1435" s="118">
        <f t="shared" si="721"/>
        <v>46101</v>
      </c>
      <c r="I1435" s="118">
        <f t="shared" si="709"/>
        <v>46101</v>
      </c>
      <c r="J1435" s="119">
        <f t="shared" si="716"/>
        <v>20</v>
      </c>
      <c r="K1435" s="119">
        <f t="shared" si="705"/>
        <v>16</v>
      </c>
      <c r="L1435" s="8">
        <f t="shared" si="717"/>
        <v>1.00343906</v>
      </c>
      <c r="M1435" s="120">
        <f t="shared" si="706"/>
        <v>1.0043006699999999</v>
      </c>
      <c r="N1435" s="120">
        <f t="shared" si="700"/>
        <v>1.211398885539348</v>
      </c>
      <c r="O1435" s="113">
        <f t="shared" si="702"/>
        <v>1.2155649500000001</v>
      </c>
      <c r="P1435" s="113">
        <f t="shared" si="710"/>
        <v>1357.4136210500001</v>
      </c>
      <c r="Q1435" s="11">
        <f t="shared" si="722"/>
        <v>0</v>
      </c>
      <c r="R1435" s="30">
        <f t="shared" si="718"/>
        <v>0</v>
      </c>
      <c r="S1435" s="8">
        <f t="shared" si="711"/>
        <v>0</v>
      </c>
      <c r="T1435" s="122">
        <f t="shared" si="719"/>
        <v>0.13059999999999999</v>
      </c>
      <c r="U1435" s="121">
        <f t="shared" si="701"/>
        <v>16</v>
      </c>
      <c r="V1435" s="121">
        <v>252</v>
      </c>
      <c r="W1435" s="120">
        <f t="shared" si="712"/>
        <v>1.007824002</v>
      </c>
      <c r="X1435" s="113">
        <f t="shared" si="699"/>
        <v>10.620406880000001</v>
      </c>
      <c r="Y1435" s="113">
        <f t="shared" si="713"/>
        <v>0</v>
      </c>
      <c r="Z1435" s="125" t="str">
        <f t="shared" si="723"/>
        <v>A+J=</v>
      </c>
      <c r="AA1435" s="118">
        <f t="shared" si="724"/>
        <v>46101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>
        <f t="shared" si="714"/>
        <v>46097</v>
      </c>
      <c r="B1436" s="113">
        <f t="shared" si="707"/>
        <v>1368.0340279300001</v>
      </c>
      <c r="C1436" s="113">
        <f t="shared" si="720"/>
        <v>1116.6936172799999</v>
      </c>
      <c r="D1436" s="114">
        <f t="shared" si="715"/>
        <v>7245.38</v>
      </c>
      <c r="E1436" s="115">
        <f t="shared" si="703"/>
        <v>7276.54</v>
      </c>
      <c r="F1436" s="116">
        <f t="shared" si="704"/>
        <v>46042</v>
      </c>
      <c r="G1436" s="117">
        <f t="shared" si="708"/>
        <v>4.3006716003852752E-3</v>
      </c>
      <c r="H1436" s="118">
        <f t="shared" si="721"/>
        <v>46101</v>
      </c>
      <c r="I1436" s="118">
        <f t="shared" si="709"/>
        <v>46101</v>
      </c>
      <c r="J1436" s="119">
        <f t="shared" si="716"/>
        <v>20</v>
      </c>
      <c r="K1436" s="119">
        <f t="shared" si="705"/>
        <v>16</v>
      </c>
      <c r="L1436" s="8">
        <f t="shared" si="717"/>
        <v>1.00343906</v>
      </c>
      <c r="M1436" s="120">
        <f t="shared" si="706"/>
        <v>1.0043006699999999</v>
      </c>
      <c r="N1436" s="120">
        <f t="shared" si="700"/>
        <v>1.211398885539348</v>
      </c>
      <c r="O1436" s="113">
        <f t="shared" si="702"/>
        <v>1.2155649500000001</v>
      </c>
      <c r="P1436" s="113">
        <f t="shared" si="710"/>
        <v>1357.4136210500001</v>
      </c>
      <c r="Q1436" s="11">
        <f t="shared" si="722"/>
        <v>0</v>
      </c>
      <c r="R1436" s="30">
        <f t="shared" si="718"/>
        <v>0</v>
      </c>
      <c r="S1436" s="8">
        <f t="shared" si="711"/>
        <v>0</v>
      </c>
      <c r="T1436" s="122">
        <f t="shared" si="719"/>
        <v>0.13059999999999999</v>
      </c>
      <c r="U1436" s="121">
        <f t="shared" si="701"/>
        <v>16</v>
      </c>
      <c r="V1436" s="121">
        <v>252</v>
      </c>
      <c r="W1436" s="120">
        <f t="shared" si="712"/>
        <v>1.007824002</v>
      </c>
      <c r="X1436" s="113">
        <f t="shared" si="699"/>
        <v>10.620406880000001</v>
      </c>
      <c r="Y1436" s="113">
        <f t="shared" si="713"/>
        <v>0</v>
      </c>
      <c r="Z1436" s="125" t="str">
        <f t="shared" si="723"/>
        <v>A+J=</v>
      </c>
      <c r="AA1436" s="118">
        <f t="shared" si="724"/>
        <v>46101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>
        <f t="shared" si="714"/>
        <v>46098</v>
      </c>
      <c r="B1437" s="113">
        <f t="shared" si="707"/>
        <v>1368.9942676399999</v>
      </c>
      <c r="C1437" s="113">
        <f t="shared" si="720"/>
        <v>1116.6936172799999</v>
      </c>
      <c r="D1437" s="114">
        <f t="shared" si="715"/>
        <v>7245.38</v>
      </c>
      <c r="E1437" s="115">
        <f t="shared" si="703"/>
        <v>7276.54</v>
      </c>
      <c r="F1437" s="116">
        <f t="shared" si="704"/>
        <v>46042</v>
      </c>
      <c r="G1437" s="117">
        <f t="shared" si="708"/>
        <v>4.3006716003852752E-3</v>
      </c>
      <c r="H1437" s="118">
        <f t="shared" si="721"/>
        <v>46101</v>
      </c>
      <c r="I1437" s="118">
        <f t="shared" si="709"/>
        <v>46101</v>
      </c>
      <c r="J1437" s="119">
        <f t="shared" si="716"/>
        <v>20</v>
      </c>
      <c r="K1437" s="119">
        <f t="shared" si="705"/>
        <v>17</v>
      </c>
      <c r="L1437" s="8">
        <f t="shared" si="717"/>
        <v>1.0036543899999999</v>
      </c>
      <c r="M1437" s="120">
        <f t="shared" si="706"/>
        <v>1.0043006699999999</v>
      </c>
      <c r="N1437" s="120">
        <f t="shared" si="700"/>
        <v>1.211398885539348</v>
      </c>
      <c r="O1437" s="113">
        <f t="shared" si="702"/>
        <v>1.2158258</v>
      </c>
      <c r="P1437" s="113">
        <f t="shared" si="710"/>
        <v>1357.7049105799999</v>
      </c>
      <c r="Q1437" s="11">
        <f t="shared" si="722"/>
        <v>0</v>
      </c>
      <c r="R1437" s="30">
        <f t="shared" si="718"/>
        <v>0</v>
      </c>
      <c r="S1437" s="8">
        <f t="shared" si="711"/>
        <v>0</v>
      </c>
      <c r="T1437" s="122">
        <f t="shared" si="719"/>
        <v>0.13059999999999999</v>
      </c>
      <c r="U1437" s="121">
        <f t="shared" si="701"/>
        <v>17</v>
      </c>
      <c r="V1437" s="121">
        <v>252</v>
      </c>
      <c r="W1437" s="120">
        <f t="shared" si="712"/>
        <v>1.0083150299999999</v>
      </c>
      <c r="X1437" s="113">
        <f t="shared" si="699"/>
        <v>11.28935706</v>
      </c>
      <c r="Y1437" s="113">
        <f t="shared" si="713"/>
        <v>0</v>
      </c>
      <c r="Z1437" s="125" t="str">
        <f t="shared" si="723"/>
        <v>A+J=</v>
      </c>
      <c r="AA1437" s="118">
        <f t="shared" si="724"/>
        <v>46101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>
        <f t="shared" si="714"/>
        <v>46099</v>
      </c>
      <c r="B1438" s="113">
        <f t="shared" si="707"/>
        <v>1369.95519683</v>
      </c>
      <c r="C1438" s="113">
        <f t="shared" si="720"/>
        <v>1116.6936172799999</v>
      </c>
      <c r="D1438" s="114">
        <f t="shared" si="715"/>
        <v>7245.38</v>
      </c>
      <c r="E1438" s="115">
        <f t="shared" si="703"/>
        <v>7276.54</v>
      </c>
      <c r="F1438" s="116">
        <f t="shared" si="704"/>
        <v>46042</v>
      </c>
      <c r="G1438" s="117">
        <f t="shared" si="708"/>
        <v>4.3006716003852752E-3</v>
      </c>
      <c r="H1438" s="118">
        <f t="shared" si="721"/>
        <v>46101</v>
      </c>
      <c r="I1438" s="118">
        <f t="shared" si="709"/>
        <v>46101</v>
      </c>
      <c r="J1438" s="119">
        <f t="shared" si="716"/>
        <v>20</v>
      </c>
      <c r="K1438" s="119">
        <f t="shared" si="705"/>
        <v>18</v>
      </c>
      <c r="L1438" s="8">
        <f t="shared" si="717"/>
        <v>1.0038697700000001</v>
      </c>
      <c r="M1438" s="120">
        <f t="shared" si="706"/>
        <v>1.0043006699999999</v>
      </c>
      <c r="N1438" s="120">
        <f t="shared" si="700"/>
        <v>1.211398885539348</v>
      </c>
      <c r="O1438" s="113">
        <f t="shared" si="702"/>
        <v>1.2160867200000001</v>
      </c>
      <c r="P1438" s="113">
        <f t="shared" si="710"/>
        <v>1357.9962782800001</v>
      </c>
      <c r="Q1438" s="11">
        <f t="shared" si="722"/>
        <v>0</v>
      </c>
      <c r="R1438" s="30">
        <f t="shared" si="718"/>
        <v>0</v>
      </c>
      <c r="S1438" s="8">
        <f t="shared" si="711"/>
        <v>0</v>
      </c>
      <c r="T1438" s="122">
        <f t="shared" si="719"/>
        <v>0.13059999999999999</v>
      </c>
      <c r="U1438" s="121">
        <f t="shared" si="701"/>
        <v>18</v>
      </c>
      <c r="V1438" s="121">
        <v>252</v>
      </c>
      <c r="W1438" s="120">
        <f t="shared" si="712"/>
        <v>1.008806297</v>
      </c>
      <c r="X1438" s="113">
        <f t="shared" ref="X1438:X1501" si="725">TRUNC((P1438*(W1438-1)),8)</f>
        <v>11.95891855</v>
      </c>
      <c r="Y1438" s="113">
        <f t="shared" si="713"/>
        <v>0</v>
      </c>
      <c r="Z1438" s="125" t="str">
        <f t="shared" si="723"/>
        <v>A+J=</v>
      </c>
      <c r="AA1438" s="118">
        <f t="shared" si="724"/>
        <v>46101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>
        <f t="shared" si="714"/>
        <v>46100</v>
      </c>
      <c r="B1439" s="113">
        <f t="shared" si="707"/>
        <v>1370.916782</v>
      </c>
      <c r="C1439" s="113">
        <f t="shared" si="720"/>
        <v>1116.6936172799999</v>
      </c>
      <c r="D1439" s="114">
        <f t="shared" si="715"/>
        <v>7245.38</v>
      </c>
      <c r="E1439" s="115">
        <f t="shared" si="703"/>
        <v>7276.54</v>
      </c>
      <c r="F1439" s="116">
        <f t="shared" si="704"/>
        <v>46042</v>
      </c>
      <c r="G1439" s="117">
        <f t="shared" si="708"/>
        <v>4.3006716003852752E-3</v>
      </c>
      <c r="H1439" s="118">
        <f t="shared" si="721"/>
        <v>46101</v>
      </c>
      <c r="I1439" s="118">
        <f t="shared" si="709"/>
        <v>46101</v>
      </c>
      <c r="J1439" s="119">
        <f t="shared" si="716"/>
        <v>20</v>
      </c>
      <c r="K1439" s="119">
        <f t="shared" si="705"/>
        <v>19</v>
      </c>
      <c r="L1439" s="8">
        <f t="shared" si="717"/>
        <v>1.0040851900000001</v>
      </c>
      <c r="M1439" s="120">
        <f t="shared" si="706"/>
        <v>1.0043006699999999</v>
      </c>
      <c r="N1439" s="120">
        <f t="shared" ref="N1439:N1502" si="726">IF(I1439&gt;I1438,N1438*M1439,N1438)</f>
        <v>1.211398885539348</v>
      </c>
      <c r="O1439" s="113">
        <f t="shared" si="702"/>
        <v>1.2163476799999999</v>
      </c>
      <c r="P1439" s="113">
        <f t="shared" si="710"/>
        <v>1358.2876906399999</v>
      </c>
      <c r="Q1439" s="11">
        <f t="shared" si="722"/>
        <v>0</v>
      </c>
      <c r="R1439" s="30">
        <f t="shared" si="718"/>
        <v>0</v>
      </c>
      <c r="S1439" s="8">
        <f t="shared" si="711"/>
        <v>0</v>
      </c>
      <c r="T1439" s="122">
        <f t="shared" si="719"/>
        <v>0.13059999999999999</v>
      </c>
      <c r="U1439" s="121">
        <f t="shared" si="701"/>
        <v>19</v>
      </c>
      <c r="V1439" s="121">
        <v>252</v>
      </c>
      <c r="W1439" s="120">
        <f t="shared" si="712"/>
        <v>1.0092978029999999</v>
      </c>
      <c r="X1439" s="113">
        <f t="shared" si="725"/>
        <v>12.62909136</v>
      </c>
      <c r="Y1439" s="113">
        <f t="shared" si="713"/>
        <v>0</v>
      </c>
      <c r="Z1439" s="125" t="str">
        <f t="shared" si="723"/>
        <v>A+J=</v>
      </c>
      <c r="AA1439" s="118">
        <f t="shared" si="724"/>
        <v>46101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>
        <f t="shared" si="714"/>
        <v>46101</v>
      </c>
      <c r="B1440" s="113">
        <f t="shared" si="707"/>
        <v>1371.87905864</v>
      </c>
      <c r="C1440" s="113">
        <f t="shared" si="720"/>
        <v>1116.6936172799999</v>
      </c>
      <c r="D1440" s="114">
        <f t="shared" si="715"/>
        <v>7245.38</v>
      </c>
      <c r="E1440" s="115">
        <f t="shared" si="703"/>
        <v>7276.54</v>
      </c>
      <c r="F1440" s="116">
        <f t="shared" si="704"/>
        <v>46042</v>
      </c>
      <c r="G1440" s="117">
        <f t="shared" si="708"/>
        <v>4.3006716003852752E-3</v>
      </c>
      <c r="H1440" s="118">
        <f t="shared" si="721"/>
        <v>46132</v>
      </c>
      <c r="I1440" s="118">
        <f t="shared" si="709"/>
        <v>46101</v>
      </c>
      <c r="J1440" s="119">
        <f t="shared" si="716"/>
        <v>20</v>
      </c>
      <c r="K1440" s="119">
        <f t="shared" si="705"/>
        <v>20</v>
      </c>
      <c r="L1440" s="8">
        <f t="shared" si="717"/>
        <v>1.0043006699999999</v>
      </c>
      <c r="M1440" s="120">
        <f t="shared" si="706"/>
        <v>1.0043006699999999</v>
      </c>
      <c r="N1440" s="120">
        <f t="shared" si="726"/>
        <v>1.211398885539348</v>
      </c>
      <c r="O1440" s="113">
        <f t="shared" si="702"/>
        <v>1.21660871</v>
      </c>
      <c r="P1440" s="113">
        <f t="shared" si="710"/>
        <v>1358.57918118</v>
      </c>
      <c r="Q1440" s="11">
        <f t="shared" si="722"/>
        <v>47</v>
      </c>
      <c r="R1440" s="30">
        <f t="shared" si="718"/>
        <v>0</v>
      </c>
      <c r="S1440" s="8">
        <f t="shared" si="711"/>
        <v>0</v>
      </c>
      <c r="T1440" s="122">
        <f t="shared" si="719"/>
        <v>0.13059999999999999</v>
      </c>
      <c r="U1440" s="121">
        <f t="shared" si="701"/>
        <v>20</v>
      </c>
      <c r="V1440" s="121">
        <v>252</v>
      </c>
      <c r="W1440" s="120">
        <f t="shared" si="712"/>
        <v>1.009789549</v>
      </c>
      <c r="X1440" s="113">
        <f t="shared" si="725"/>
        <v>13.299877459999999</v>
      </c>
      <c r="Y1440" s="113">
        <f t="shared" si="713"/>
        <v>13.299877459999999</v>
      </c>
      <c r="Z1440" s="125" t="str">
        <f t="shared" si="723"/>
        <v>A+J=</v>
      </c>
      <c r="AA1440" s="118">
        <f t="shared" si="724"/>
        <v>46101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>
        <f t="shared" si="714"/>
        <v>46102</v>
      </c>
      <c r="B1441" s="113">
        <f t="shared" si="707"/>
        <v>1359.5327799300001</v>
      </c>
      <c r="C1441" s="113">
        <f t="shared" si="720"/>
        <v>1116.6936172799999</v>
      </c>
      <c r="D1441" s="114">
        <f t="shared" si="715"/>
        <v>7245.38</v>
      </c>
      <c r="E1441" s="115">
        <f t="shared" si="703"/>
        <v>7276.54</v>
      </c>
      <c r="F1441" s="116">
        <f t="shared" si="704"/>
        <v>46073</v>
      </c>
      <c r="G1441" s="117">
        <f t="shared" si="708"/>
        <v>4.3006716003852752E-3</v>
      </c>
      <c r="H1441" s="118">
        <f t="shared" si="721"/>
        <v>46132</v>
      </c>
      <c r="I1441" s="118">
        <f t="shared" si="709"/>
        <v>46132</v>
      </c>
      <c r="J1441" s="119">
        <f t="shared" si="716"/>
        <v>20</v>
      </c>
      <c r="K1441" s="119">
        <f t="shared" si="705"/>
        <v>1</v>
      </c>
      <c r="L1441" s="8">
        <f t="shared" si="717"/>
        <v>1.0002145899999999</v>
      </c>
      <c r="M1441" s="120">
        <f t="shared" si="706"/>
        <v>1.0043006699999999</v>
      </c>
      <c r="N1441" s="120">
        <f t="shared" si="726"/>
        <v>1.2166087123844205</v>
      </c>
      <c r="O1441" s="113">
        <f t="shared" si="702"/>
        <v>1.2168697799999999</v>
      </c>
      <c r="P1441" s="113">
        <f t="shared" si="710"/>
        <v>1358.87071638</v>
      </c>
      <c r="Q1441" s="11">
        <f t="shared" si="722"/>
        <v>0</v>
      </c>
      <c r="R1441" s="30">
        <f t="shared" si="718"/>
        <v>0</v>
      </c>
      <c r="S1441" s="8">
        <f t="shared" si="711"/>
        <v>0</v>
      </c>
      <c r="T1441" s="122">
        <f t="shared" si="719"/>
        <v>0.13059999999999999</v>
      </c>
      <c r="U1441" s="121">
        <f t="shared" si="701"/>
        <v>1</v>
      </c>
      <c r="V1441" s="121">
        <v>252</v>
      </c>
      <c r="W1441" s="120">
        <f t="shared" si="712"/>
        <v>1.000487216</v>
      </c>
      <c r="X1441" s="113">
        <f t="shared" si="725"/>
        <v>0.66206354999999995</v>
      </c>
      <c r="Y1441" s="113">
        <f t="shared" si="713"/>
        <v>0</v>
      </c>
      <c r="Z1441" s="125" t="str">
        <f t="shared" si="723"/>
        <v>A+J=</v>
      </c>
      <c r="AA1441" s="118">
        <f t="shared" si="724"/>
        <v>46132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>
        <f t="shared" si="714"/>
        <v>46103</v>
      </c>
      <c r="B1442" s="113">
        <f t="shared" si="707"/>
        <v>1359.5327799300001</v>
      </c>
      <c r="C1442" s="113">
        <f t="shared" si="720"/>
        <v>1116.6936172799999</v>
      </c>
      <c r="D1442" s="114">
        <f t="shared" si="715"/>
        <v>7245.38</v>
      </c>
      <c r="E1442" s="115">
        <f t="shared" si="703"/>
        <v>7276.54</v>
      </c>
      <c r="F1442" s="116">
        <f t="shared" si="704"/>
        <v>46073</v>
      </c>
      <c r="G1442" s="117">
        <f t="shared" si="708"/>
        <v>4.3006716003852752E-3</v>
      </c>
      <c r="H1442" s="118">
        <f t="shared" si="721"/>
        <v>46132</v>
      </c>
      <c r="I1442" s="118">
        <f t="shared" si="709"/>
        <v>46132</v>
      </c>
      <c r="J1442" s="119">
        <f t="shared" si="716"/>
        <v>20</v>
      </c>
      <c r="K1442" s="119">
        <f t="shared" si="705"/>
        <v>1</v>
      </c>
      <c r="L1442" s="8">
        <f t="shared" si="717"/>
        <v>1.0002145899999999</v>
      </c>
      <c r="M1442" s="120">
        <f t="shared" si="706"/>
        <v>1.0043006699999999</v>
      </c>
      <c r="N1442" s="120">
        <f t="shared" si="726"/>
        <v>1.2166087123844205</v>
      </c>
      <c r="O1442" s="113">
        <f t="shared" si="702"/>
        <v>1.2168697799999999</v>
      </c>
      <c r="P1442" s="113">
        <f t="shared" si="710"/>
        <v>1358.87071638</v>
      </c>
      <c r="Q1442" s="11">
        <f t="shared" si="722"/>
        <v>0</v>
      </c>
      <c r="R1442" s="30">
        <f t="shared" si="718"/>
        <v>0</v>
      </c>
      <c r="S1442" s="8">
        <f t="shared" si="711"/>
        <v>0</v>
      </c>
      <c r="T1442" s="122">
        <f t="shared" si="719"/>
        <v>0.13059999999999999</v>
      </c>
      <c r="U1442" s="121">
        <f t="shared" si="701"/>
        <v>1</v>
      </c>
      <c r="V1442" s="121">
        <v>252</v>
      </c>
      <c r="W1442" s="120">
        <f t="shared" si="712"/>
        <v>1.000487216</v>
      </c>
      <c r="X1442" s="113">
        <f t="shared" si="725"/>
        <v>0.66206354999999995</v>
      </c>
      <c r="Y1442" s="113">
        <f t="shared" si="713"/>
        <v>0</v>
      </c>
      <c r="Z1442" s="125" t="str">
        <f t="shared" si="723"/>
        <v>A+J=</v>
      </c>
      <c r="AA1442" s="118">
        <f t="shared" si="724"/>
        <v>46132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>
        <f t="shared" si="714"/>
        <v>46104</v>
      </c>
      <c r="B1443" s="113">
        <f t="shared" si="707"/>
        <v>1359.5327799300001</v>
      </c>
      <c r="C1443" s="113">
        <f t="shared" si="720"/>
        <v>1116.6936172799999</v>
      </c>
      <c r="D1443" s="114">
        <f t="shared" si="715"/>
        <v>7245.38</v>
      </c>
      <c r="E1443" s="115">
        <f t="shared" si="703"/>
        <v>7276.54</v>
      </c>
      <c r="F1443" s="116">
        <f t="shared" si="704"/>
        <v>46073</v>
      </c>
      <c r="G1443" s="117">
        <f t="shared" si="708"/>
        <v>4.3006716003852752E-3</v>
      </c>
      <c r="H1443" s="118">
        <f t="shared" si="721"/>
        <v>46132</v>
      </c>
      <c r="I1443" s="118">
        <f t="shared" si="709"/>
        <v>46132</v>
      </c>
      <c r="J1443" s="119">
        <f t="shared" si="716"/>
        <v>20</v>
      </c>
      <c r="K1443" s="119">
        <f t="shared" si="705"/>
        <v>1</v>
      </c>
      <c r="L1443" s="8">
        <f t="shared" si="717"/>
        <v>1.0002145899999999</v>
      </c>
      <c r="M1443" s="120">
        <f t="shared" si="706"/>
        <v>1.0043006699999999</v>
      </c>
      <c r="N1443" s="120">
        <f t="shared" si="726"/>
        <v>1.2166087123844205</v>
      </c>
      <c r="O1443" s="113">
        <f t="shared" si="702"/>
        <v>1.2168697799999999</v>
      </c>
      <c r="P1443" s="113">
        <f t="shared" si="710"/>
        <v>1358.87071638</v>
      </c>
      <c r="Q1443" s="11">
        <f t="shared" si="722"/>
        <v>0</v>
      </c>
      <c r="R1443" s="30">
        <f t="shared" si="718"/>
        <v>0</v>
      </c>
      <c r="S1443" s="8">
        <f t="shared" si="711"/>
        <v>0</v>
      </c>
      <c r="T1443" s="122">
        <f t="shared" si="719"/>
        <v>0.13059999999999999</v>
      </c>
      <c r="U1443" s="121">
        <f t="shared" si="701"/>
        <v>1</v>
      </c>
      <c r="V1443" s="121">
        <v>252</v>
      </c>
      <c r="W1443" s="120">
        <f t="shared" si="712"/>
        <v>1.000487216</v>
      </c>
      <c r="X1443" s="113">
        <f t="shared" si="725"/>
        <v>0.66206354999999995</v>
      </c>
      <c r="Y1443" s="113">
        <f t="shared" si="713"/>
        <v>0</v>
      </c>
      <c r="Z1443" s="125" t="str">
        <f t="shared" si="723"/>
        <v>A+J=</v>
      </c>
      <c r="AA1443" s="118">
        <f t="shared" si="724"/>
        <v>46132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>
        <f t="shared" si="714"/>
        <v>46105</v>
      </c>
      <c r="B1444" s="113">
        <f t="shared" si="707"/>
        <v>1360.4870519600001</v>
      </c>
      <c r="C1444" s="113">
        <f t="shared" si="720"/>
        <v>1116.6936172799999</v>
      </c>
      <c r="D1444" s="114">
        <f t="shared" si="715"/>
        <v>7245.38</v>
      </c>
      <c r="E1444" s="115">
        <f t="shared" si="703"/>
        <v>7276.54</v>
      </c>
      <c r="F1444" s="116">
        <f t="shared" si="704"/>
        <v>46073</v>
      </c>
      <c r="G1444" s="117">
        <f t="shared" si="708"/>
        <v>4.3006716003852752E-3</v>
      </c>
      <c r="H1444" s="118">
        <f t="shared" si="721"/>
        <v>46132</v>
      </c>
      <c r="I1444" s="118">
        <f t="shared" si="709"/>
        <v>46132</v>
      </c>
      <c r="J1444" s="119">
        <f t="shared" si="716"/>
        <v>20</v>
      </c>
      <c r="K1444" s="119">
        <f t="shared" si="705"/>
        <v>2</v>
      </c>
      <c r="L1444" s="8">
        <f t="shared" si="717"/>
        <v>1.0004292299999999</v>
      </c>
      <c r="M1444" s="120">
        <f t="shared" si="706"/>
        <v>1.0043006699999999</v>
      </c>
      <c r="N1444" s="120">
        <f t="shared" si="726"/>
        <v>1.2166087123844205</v>
      </c>
      <c r="O1444" s="113">
        <f t="shared" si="702"/>
        <v>1.2171309100000001</v>
      </c>
      <c r="P1444" s="113">
        <f t="shared" si="710"/>
        <v>1359.16231859</v>
      </c>
      <c r="Q1444" s="11">
        <f t="shared" si="722"/>
        <v>0</v>
      </c>
      <c r="R1444" s="30">
        <f t="shared" si="718"/>
        <v>0</v>
      </c>
      <c r="S1444" s="8">
        <f t="shared" si="711"/>
        <v>0</v>
      </c>
      <c r="T1444" s="122">
        <f t="shared" si="719"/>
        <v>0.13059999999999999</v>
      </c>
      <c r="U1444" s="121">
        <f t="shared" si="701"/>
        <v>2</v>
      </c>
      <c r="V1444" s="121">
        <v>252</v>
      </c>
      <c r="W1444" s="120">
        <f t="shared" si="712"/>
        <v>1.0009746690000001</v>
      </c>
      <c r="X1444" s="113">
        <f t="shared" si="725"/>
        <v>1.3247333699999999</v>
      </c>
      <c r="Y1444" s="113">
        <f t="shared" si="713"/>
        <v>0</v>
      </c>
      <c r="Z1444" s="125" t="str">
        <f t="shared" si="723"/>
        <v>A+J=</v>
      </c>
      <c r="AA1444" s="118">
        <f t="shared" si="724"/>
        <v>46132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>
        <f t="shared" si="714"/>
        <v>46106</v>
      </c>
      <c r="B1445" s="113">
        <f t="shared" si="707"/>
        <v>1361.44200875</v>
      </c>
      <c r="C1445" s="113">
        <f t="shared" si="720"/>
        <v>1116.6936172799999</v>
      </c>
      <c r="D1445" s="114">
        <f t="shared" si="715"/>
        <v>7245.38</v>
      </c>
      <c r="E1445" s="115">
        <f t="shared" si="703"/>
        <v>7276.54</v>
      </c>
      <c r="F1445" s="116">
        <f t="shared" si="704"/>
        <v>46073</v>
      </c>
      <c r="G1445" s="117">
        <f t="shared" si="708"/>
        <v>4.3006716003852752E-3</v>
      </c>
      <c r="H1445" s="118">
        <f t="shared" si="721"/>
        <v>46132</v>
      </c>
      <c r="I1445" s="118">
        <f t="shared" si="709"/>
        <v>46132</v>
      </c>
      <c r="J1445" s="119">
        <f t="shared" si="716"/>
        <v>20</v>
      </c>
      <c r="K1445" s="119">
        <f t="shared" si="705"/>
        <v>3</v>
      </c>
      <c r="L1445" s="8">
        <f t="shared" si="717"/>
        <v>1.0006439199999999</v>
      </c>
      <c r="M1445" s="120">
        <f t="shared" si="706"/>
        <v>1.0043006699999999</v>
      </c>
      <c r="N1445" s="120">
        <f t="shared" si="726"/>
        <v>1.2166087123844205</v>
      </c>
      <c r="O1445" s="113">
        <f t="shared" si="702"/>
        <v>1.21739211</v>
      </c>
      <c r="P1445" s="113">
        <f t="shared" si="710"/>
        <v>1359.45399896</v>
      </c>
      <c r="Q1445" s="11">
        <f t="shared" si="722"/>
        <v>0</v>
      </c>
      <c r="R1445" s="30">
        <f t="shared" si="718"/>
        <v>0</v>
      </c>
      <c r="S1445" s="8">
        <f t="shared" si="711"/>
        <v>0</v>
      </c>
      <c r="T1445" s="122">
        <f t="shared" si="719"/>
        <v>0.13059999999999999</v>
      </c>
      <c r="U1445" s="121">
        <f t="shared" ref="U1445:U1508" si="727">IF(Q1444&gt;0,1,IF(K1445=K1444,U1444,U1444+1))</f>
        <v>3</v>
      </c>
      <c r="V1445" s="121">
        <v>252</v>
      </c>
      <c r="W1445" s="120">
        <f t="shared" si="712"/>
        <v>1.001462359</v>
      </c>
      <c r="X1445" s="113">
        <f t="shared" si="725"/>
        <v>1.98800979</v>
      </c>
      <c r="Y1445" s="113">
        <f t="shared" si="713"/>
        <v>0</v>
      </c>
      <c r="Z1445" s="125" t="str">
        <f t="shared" si="723"/>
        <v>A+J=</v>
      </c>
      <c r="AA1445" s="118">
        <f t="shared" si="724"/>
        <v>46132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>
        <f t="shared" si="714"/>
        <v>46107</v>
      </c>
      <c r="B1446" s="113">
        <f t="shared" si="707"/>
        <v>1362.39761976</v>
      </c>
      <c r="C1446" s="113">
        <f t="shared" si="720"/>
        <v>1116.6936172799999</v>
      </c>
      <c r="D1446" s="114">
        <f t="shared" si="715"/>
        <v>7245.38</v>
      </c>
      <c r="E1446" s="115">
        <f t="shared" si="703"/>
        <v>7276.54</v>
      </c>
      <c r="F1446" s="116">
        <f t="shared" si="704"/>
        <v>46073</v>
      </c>
      <c r="G1446" s="117">
        <f t="shared" si="708"/>
        <v>4.3006716003852752E-3</v>
      </c>
      <c r="H1446" s="118">
        <f t="shared" si="721"/>
        <v>46132</v>
      </c>
      <c r="I1446" s="118">
        <f t="shared" si="709"/>
        <v>46132</v>
      </c>
      <c r="J1446" s="119">
        <f t="shared" si="716"/>
        <v>20</v>
      </c>
      <c r="K1446" s="119">
        <f t="shared" si="705"/>
        <v>4</v>
      </c>
      <c r="L1446" s="8">
        <f t="shared" si="717"/>
        <v>1.0008586500000001</v>
      </c>
      <c r="M1446" s="120">
        <f t="shared" si="706"/>
        <v>1.0043006699999999</v>
      </c>
      <c r="N1446" s="120">
        <f t="shared" si="726"/>
        <v>1.2166087123844205</v>
      </c>
      <c r="O1446" s="113">
        <f t="shared" si="702"/>
        <v>1.21765335</v>
      </c>
      <c r="P1446" s="113">
        <f t="shared" si="710"/>
        <v>1359.7457240000001</v>
      </c>
      <c r="Q1446" s="11">
        <f t="shared" si="722"/>
        <v>0</v>
      </c>
      <c r="R1446" s="30">
        <f t="shared" si="718"/>
        <v>0</v>
      </c>
      <c r="S1446" s="8">
        <f t="shared" si="711"/>
        <v>0</v>
      </c>
      <c r="T1446" s="122">
        <f t="shared" si="719"/>
        <v>0.13059999999999999</v>
      </c>
      <c r="U1446" s="121">
        <f t="shared" si="727"/>
        <v>4</v>
      </c>
      <c r="V1446" s="121">
        <v>252</v>
      </c>
      <c r="W1446" s="120">
        <f t="shared" si="712"/>
        <v>1.001950288</v>
      </c>
      <c r="X1446" s="113">
        <f t="shared" si="725"/>
        <v>2.6518957599999999</v>
      </c>
      <c r="Y1446" s="113">
        <f t="shared" si="713"/>
        <v>0</v>
      </c>
      <c r="Z1446" s="125" t="str">
        <f t="shared" si="723"/>
        <v>A+J=</v>
      </c>
      <c r="AA1446" s="118">
        <f t="shared" si="724"/>
        <v>46132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>
        <f t="shared" si="714"/>
        <v>46108</v>
      </c>
      <c r="B1447" s="113">
        <f t="shared" si="707"/>
        <v>1363.3539049599999</v>
      </c>
      <c r="C1447" s="113">
        <f t="shared" si="720"/>
        <v>1116.6936172799999</v>
      </c>
      <c r="D1447" s="114">
        <f t="shared" si="715"/>
        <v>7245.38</v>
      </c>
      <c r="E1447" s="115">
        <f t="shared" si="703"/>
        <v>7276.54</v>
      </c>
      <c r="F1447" s="116">
        <f t="shared" si="704"/>
        <v>46073</v>
      </c>
      <c r="G1447" s="117">
        <f t="shared" si="708"/>
        <v>4.3006716003852752E-3</v>
      </c>
      <c r="H1447" s="118">
        <f t="shared" si="721"/>
        <v>46132</v>
      </c>
      <c r="I1447" s="118">
        <f t="shared" si="709"/>
        <v>46132</v>
      </c>
      <c r="J1447" s="119">
        <f t="shared" si="716"/>
        <v>20</v>
      </c>
      <c r="K1447" s="119">
        <f t="shared" si="705"/>
        <v>5</v>
      </c>
      <c r="L1447" s="8">
        <f t="shared" si="717"/>
        <v>1.0010734299999999</v>
      </c>
      <c r="M1447" s="120">
        <f t="shared" si="706"/>
        <v>1.0043006699999999</v>
      </c>
      <c r="N1447" s="120">
        <f t="shared" si="726"/>
        <v>1.2166087123844205</v>
      </c>
      <c r="O1447" s="113">
        <f t="shared" si="702"/>
        <v>1.21791465</v>
      </c>
      <c r="P1447" s="113">
        <f t="shared" si="710"/>
        <v>1360.0375160399999</v>
      </c>
      <c r="Q1447" s="11">
        <f t="shared" si="722"/>
        <v>0</v>
      </c>
      <c r="R1447" s="30">
        <f t="shared" si="718"/>
        <v>0</v>
      </c>
      <c r="S1447" s="8">
        <f t="shared" si="711"/>
        <v>0</v>
      </c>
      <c r="T1447" s="122">
        <f t="shared" si="719"/>
        <v>0.13059999999999999</v>
      </c>
      <c r="U1447" s="121">
        <f t="shared" si="727"/>
        <v>5</v>
      </c>
      <c r="V1447" s="121">
        <v>252</v>
      </c>
      <c r="W1447" s="120">
        <f t="shared" si="712"/>
        <v>1.002438454</v>
      </c>
      <c r="X1447" s="113">
        <f t="shared" si="725"/>
        <v>3.3163889200000001</v>
      </c>
      <c r="Y1447" s="113">
        <f t="shared" si="713"/>
        <v>0</v>
      </c>
      <c r="Z1447" s="125" t="str">
        <f t="shared" si="723"/>
        <v>A+J=</v>
      </c>
      <c r="AA1447" s="118">
        <f t="shared" si="724"/>
        <v>46132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>
        <f t="shared" si="714"/>
        <v>46109</v>
      </c>
      <c r="B1448" s="113">
        <f t="shared" si="707"/>
        <v>1364.31087583</v>
      </c>
      <c r="C1448" s="113">
        <f t="shared" si="720"/>
        <v>1116.6936172799999</v>
      </c>
      <c r="D1448" s="114">
        <f t="shared" si="715"/>
        <v>7245.38</v>
      </c>
      <c r="E1448" s="115">
        <f t="shared" si="703"/>
        <v>7276.54</v>
      </c>
      <c r="F1448" s="116">
        <f t="shared" si="704"/>
        <v>46073</v>
      </c>
      <c r="G1448" s="117">
        <f t="shared" si="708"/>
        <v>4.3006716003852752E-3</v>
      </c>
      <c r="H1448" s="118">
        <f t="shared" si="721"/>
        <v>46132</v>
      </c>
      <c r="I1448" s="118">
        <f t="shared" si="709"/>
        <v>46132</v>
      </c>
      <c r="J1448" s="119">
        <f t="shared" si="716"/>
        <v>20</v>
      </c>
      <c r="K1448" s="119">
        <f t="shared" si="705"/>
        <v>6</v>
      </c>
      <c r="L1448" s="8">
        <f t="shared" si="717"/>
        <v>1.0012882599999999</v>
      </c>
      <c r="M1448" s="120">
        <f t="shared" si="706"/>
        <v>1.0043006699999999</v>
      </c>
      <c r="N1448" s="120">
        <f t="shared" si="726"/>
        <v>1.2166087123844205</v>
      </c>
      <c r="O1448" s="113">
        <f t="shared" si="702"/>
        <v>1.21817602</v>
      </c>
      <c r="P1448" s="113">
        <f t="shared" si="710"/>
        <v>1360.32938625</v>
      </c>
      <c r="Q1448" s="11">
        <f t="shared" si="722"/>
        <v>0</v>
      </c>
      <c r="R1448" s="30">
        <f t="shared" si="718"/>
        <v>0</v>
      </c>
      <c r="S1448" s="8">
        <f t="shared" si="711"/>
        <v>0</v>
      </c>
      <c r="T1448" s="122">
        <f t="shared" si="719"/>
        <v>0.13059999999999999</v>
      </c>
      <c r="U1448" s="121">
        <f t="shared" si="727"/>
        <v>6</v>
      </c>
      <c r="V1448" s="121">
        <v>252</v>
      </c>
      <c r="W1448" s="120">
        <f t="shared" si="712"/>
        <v>1.0029268570000001</v>
      </c>
      <c r="X1448" s="113">
        <f t="shared" si="725"/>
        <v>3.9814895799999999</v>
      </c>
      <c r="Y1448" s="113">
        <f t="shared" si="713"/>
        <v>0</v>
      </c>
      <c r="Z1448" s="125" t="str">
        <f t="shared" si="723"/>
        <v>A+J=</v>
      </c>
      <c r="AA1448" s="118">
        <f t="shared" si="724"/>
        <v>46132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>
        <f t="shared" si="714"/>
        <v>46110</v>
      </c>
      <c r="B1449" s="113">
        <f t="shared" si="707"/>
        <v>1364.31087583</v>
      </c>
      <c r="C1449" s="113">
        <f t="shared" si="720"/>
        <v>1116.6936172799999</v>
      </c>
      <c r="D1449" s="114">
        <f t="shared" si="715"/>
        <v>7245.38</v>
      </c>
      <c r="E1449" s="115">
        <f t="shared" si="703"/>
        <v>7276.54</v>
      </c>
      <c r="F1449" s="116">
        <f t="shared" si="704"/>
        <v>46073</v>
      </c>
      <c r="G1449" s="117">
        <f t="shared" si="708"/>
        <v>4.3006716003852752E-3</v>
      </c>
      <c r="H1449" s="118">
        <f t="shared" si="721"/>
        <v>46132</v>
      </c>
      <c r="I1449" s="118">
        <f t="shared" si="709"/>
        <v>46132</v>
      </c>
      <c r="J1449" s="119">
        <f t="shared" si="716"/>
        <v>20</v>
      </c>
      <c r="K1449" s="119">
        <f t="shared" si="705"/>
        <v>6</v>
      </c>
      <c r="L1449" s="8">
        <f t="shared" si="717"/>
        <v>1.0012882599999999</v>
      </c>
      <c r="M1449" s="120">
        <f t="shared" si="706"/>
        <v>1.0043006699999999</v>
      </c>
      <c r="N1449" s="120">
        <f t="shared" si="726"/>
        <v>1.2166087123844205</v>
      </c>
      <c r="O1449" s="113">
        <f t="shared" ref="O1449:O1512" si="728">TRUNC(TRUNC((L1449*N1449),15),8)</f>
        <v>1.21817602</v>
      </c>
      <c r="P1449" s="113">
        <f t="shared" si="710"/>
        <v>1360.32938625</v>
      </c>
      <c r="Q1449" s="11">
        <f t="shared" si="722"/>
        <v>0</v>
      </c>
      <c r="R1449" s="30">
        <f t="shared" si="718"/>
        <v>0</v>
      </c>
      <c r="S1449" s="8">
        <f t="shared" si="711"/>
        <v>0</v>
      </c>
      <c r="T1449" s="122">
        <f t="shared" si="719"/>
        <v>0.13059999999999999</v>
      </c>
      <c r="U1449" s="121">
        <f t="shared" si="727"/>
        <v>6</v>
      </c>
      <c r="V1449" s="121">
        <v>252</v>
      </c>
      <c r="W1449" s="120">
        <f t="shared" si="712"/>
        <v>1.0029268570000001</v>
      </c>
      <c r="X1449" s="113">
        <f t="shared" si="725"/>
        <v>3.9814895799999999</v>
      </c>
      <c r="Y1449" s="113">
        <f t="shared" si="713"/>
        <v>0</v>
      </c>
      <c r="Z1449" s="125" t="str">
        <f t="shared" si="723"/>
        <v>A+J=</v>
      </c>
      <c r="AA1449" s="118">
        <f t="shared" si="724"/>
        <v>46132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>
        <f t="shared" si="714"/>
        <v>46111</v>
      </c>
      <c r="B1450" s="113">
        <f t="shared" si="707"/>
        <v>1364.31087583</v>
      </c>
      <c r="C1450" s="113">
        <f t="shared" si="720"/>
        <v>1116.6936172799999</v>
      </c>
      <c r="D1450" s="114">
        <f t="shared" si="715"/>
        <v>7245.38</v>
      </c>
      <c r="E1450" s="115">
        <f t="shared" ref="E1450:E1513" si="729">IF($K1450=1,VLOOKUP($A1449,$AO$10:$AS$131,4),E1449)</f>
        <v>7276.54</v>
      </c>
      <c r="F1450" s="116">
        <f t="shared" ref="F1450:F1513" si="730">IF($K1450=1,VLOOKUP($A1449,$AO$10:$AS$131,5),F1449)</f>
        <v>46073</v>
      </c>
      <c r="G1450" s="117">
        <f t="shared" si="708"/>
        <v>4.3006716003852752E-3</v>
      </c>
      <c r="H1450" s="118">
        <f t="shared" si="721"/>
        <v>46132</v>
      </c>
      <c r="I1450" s="118">
        <f t="shared" si="709"/>
        <v>46132</v>
      </c>
      <c r="J1450" s="119">
        <f t="shared" si="716"/>
        <v>20</v>
      </c>
      <c r="K1450" s="119">
        <f t="shared" ref="K1450:K1513" si="731">(J1450-(NETWORKDAYS(A1450,I1450,AD$176:AD$502)-1))</f>
        <v>6</v>
      </c>
      <c r="L1450" s="8">
        <f t="shared" si="717"/>
        <v>1.0012882599999999</v>
      </c>
      <c r="M1450" s="120">
        <f t="shared" ref="M1450:M1513" si="732">IF(I1450&gt;I1449,L1449,M1449)</f>
        <v>1.0043006699999999</v>
      </c>
      <c r="N1450" s="120">
        <f t="shared" si="726"/>
        <v>1.2166087123844205</v>
      </c>
      <c r="O1450" s="113">
        <f t="shared" si="728"/>
        <v>1.21817602</v>
      </c>
      <c r="P1450" s="113">
        <f t="shared" si="710"/>
        <v>1360.32938625</v>
      </c>
      <c r="Q1450" s="11">
        <f t="shared" si="722"/>
        <v>0</v>
      </c>
      <c r="R1450" s="30">
        <f t="shared" si="718"/>
        <v>0</v>
      </c>
      <c r="S1450" s="8">
        <f t="shared" si="711"/>
        <v>0</v>
      </c>
      <c r="T1450" s="122">
        <f t="shared" si="719"/>
        <v>0.13059999999999999</v>
      </c>
      <c r="U1450" s="121">
        <f t="shared" si="727"/>
        <v>6</v>
      </c>
      <c r="V1450" s="121">
        <v>252</v>
      </c>
      <c r="W1450" s="120">
        <f t="shared" si="712"/>
        <v>1.0029268570000001</v>
      </c>
      <c r="X1450" s="113">
        <f t="shared" si="725"/>
        <v>3.9814895799999999</v>
      </c>
      <c r="Y1450" s="113">
        <f t="shared" si="713"/>
        <v>0</v>
      </c>
      <c r="Z1450" s="125" t="str">
        <f t="shared" si="723"/>
        <v>A+J=</v>
      </c>
      <c r="AA1450" s="118">
        <f t="shared" si="724"/>
        <v>46132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>
        <f t="shared" si="714"/>
        <v>46112</v>
      </c>
      <c r="B1451" s="113">
        <f t="shared" si="707"/>
        <v>1365.26850182</v>
      </c>
      <c r="C1451" s="113">
        <f t="shared" si="720"/>
        <v>1116.6936172799999</v>
      </c>
      <c r="D1451" s="114">
        <f t="shared" si="715"/>
        <v>7245.38</v>
      </c>
      <c r="E1451" s="115">
        <f t="shared" si="729"/>
        <v>7276.54</v>
      </c>
      <c r="F1451" s="116">
        <f t="shared" si="730"/>
        <v>46073</v>
      </c>
      <c r="G1451" s="117">
        <f t="shared" si="708"/>
        <v>4.3006716003852752E-3</v>
      </c>
      <c r="H1451" s="118">
        <f t="shared" si="721"/>
        <v>46132</v>
      </c>
      <c r="I1451" s="118">
        <f t="shared" si="709"/>
        <v>46132</v>
      </c>
      <c r="J1451" s="119">
        <f t="shared" si="716"/>
        <v>20</v>
      </c>
      <c r="K1451" s="119">
        <f t="shared" si="731"/>
        <v>7</v>
      </c>
      <c r="L1451" s="8">
        <f t="shared" si="717"/>
        <v>1.0015031299999999</v>
      </c>
      <c r="M1451" s="120">
        <f t="shared" si="732"/>
        <v>1.0043006699999999</v>
      </c>
      <c r="N1451" s="120">
        <f t="shared" si="726"/>
        <v>1.2166087123844205</v>
      </c>
      <c r="O1451" s="113">
        <f t="shared" si="728"/>
        <v>1.21843743</v>
      </c>
      <c r="P1451" s="113">
        <f t="shared" si="710"/>
        <v>1360.6213011299999</v>
      </c>
      <c r="Q1451" s="11">
        <f t="shared" si="722"/>
        <v>0</v>
      </c>
      <c r="R1451" s="30">
        <f t="shared" si="718"/>
        <v>0</v>
      </c>
      <c r="S1451" s="8">
        <f t="shared" si="711"/>
        <v>0</v>
      </c>
      <c r="T1451" s="122">
        <f t="shared" si="719"/>
        <v>0.13059999999999999</v>
      </c>
      <c r="U1451" s="121">
        <f t="shared" si="727"/>
        <v>7</v>
      </c>
      <c r="V1451" s="121">
        <v>252</v>
      </c>
      <c r="W1451" s="120">
        <f t="shared" si="712"/>
        <v>1.0034154989999999</v>
      </c>
      <c r="X1451" s="113">
        <f t="shared" si="725"/>
        <v>4.64720069</v>
      </c>
      <c r="Y1451" s="113">
        <f t="shared" si="713"/>
        <v>0</v>
      </c>
      <c r="Z1451" s="125" t="str">
        <f t="shared" si="723"/>
        <v>A+J=</v>
      </c>
      <c r="AA1451" s="118">
        <f t="shared" si="724"/>
        <v>46132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>
        <f t="shared" si="714"/>
        <v>46113</v>
      </c>
      <c r="B1452" s="113">
        <f t="shared" si="707"/>
        <v>1366.22680425</v>
      </c>
      <c r="C1452" s="113">
        <f t="shared" si="720"/>
        <v>1116.6936172799999</v>
      </c>
      <c r="D1452" s="114">
        <f t="shared" si="715"/>
        <v>7245.38</v>
      </c>
      <c r="E1452" s="115">
        <f t="shared" si="729"/>
        <v>7276.54</v>
      </c>
      <c r="F1452" s="116">
        <f t="shared" si="730"/>
        <v>46073</v>
      </c>
      <c r="G1452" s="117">
        <f t="shared" si="708"/>
        <v>4.3006716003852752E-3</v>
      </c>
      <c r="H1452" s="118">
        <f t="shared" si="721"/>
        <v>46132</v>
      </c>
      <c r="I1452" s="118">
        <f t="shared" si="709"/>
        <v>46132</v>
      </c>
      <c r="J1452" s="119">
        <f t="shared" si="716"/>
        <v>20</v>
      </c>
      <c r="K1452" s="119">
        <f t="shared" si="731"/>
        <v>8</v>
      </c>
      <c r="L1452" s="8">
        <f t="shared" si="717"/>
        <v>1.00171805</v>
      </c>
      <c r="M1452" s="120">
        <f t="shared" si="732"/>
        <v>1.0043006699999999</v>
      </c>
      <c r="N1452" s="120">
        <f t="shared" si="726"/>
        <v>1.2166087123844205</v>
      </c>
      <c r="O1452" s="113">
        <f t="shared" si="728"/>
        <v>1.2186988999999999</v>
      </c>
      <c r="P1452" s="113">
        <f t="shared" si="710"/>
        <v>1360.91328301</v>
      </c>
      <c r="Q1452" s="11">
        <f t="shared" si="722"/>
        <v>0</v>
      </c>
      <c r="R1452" s="30">
        <f t="shared" si="718"/>
        <v>0</v>
      </c>
      <c r="S1452" s="8">
        <f t="shared" si="711"/>
        <v>0</v>
      </c>
      <c r="T1452" s="122">
        <f t="shared" si="719"/>
        <v>0.13059999999999999</v>
      </c>
      <c r="U1452" s="121">
        <f t="shared" si="727"/>
        <v>8</v>
      </c>
      <c r="V1452" s="121">
        <v>252</v>
      </c>
      <c r="W1452" s="120">
        <f t="shared" si="712"/>
        <v>1.003904379</v>
      </c>
      <c r="X1452" s="113">
        <f t="shared" si="725"/>
        <v>5.31352124</v>
      </c>
      <c r="Y1452" s="113">
        <f t="shared" si="713"/>
        <v>0</v>
      </c>
      <c r="Z1452" s="125" t="str">
        <f t="shared" si="723"/>
        <v>A+J=</v>
      </c>
      <c r="AA1452" s="118">
        <f t="shared" si="724"/>
        <v>46132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>
        <f t="shared" si="714"/>
        <v>46114</v>
      </c>
      <c r="B1453" s="113">
        <f t="shared" si="707"/>
        <v>1367.18577222</v>
      </c>
      <c r="C1453" s="113">
        <f t="shared" si="720"/>
        <v>1116.6936172799999</v>
      </c>
      <c r="D1453" s="114">
        <f t="shared" si="715"/>
        <v>7245.38</v>
      </c>
      <c r="E1453" s="115">
        <f t="shared" si="729"/>
        <v>7276.54</v>
      </c>
      <c r="F1453" s="116">
        <f t="shared" si="730"/>
        <v>46073</v>
      </c>
      <c r="G1453" s="117">
        <f t="shared" si="708"/>
        <v>4.3006716003852752E-3</v>
      </c>
      <c r="H1453" s="118">
        <f t="shared" si="721"/>
        <v>46132</v>
      </c>
      <c r="I1453" s="118">
        <f t="shared" si="709"/>
        <v>46132</v>
      </c>
      <c r="J1453" s="119">
        <f t="shared" si="716"/>
        <v>20</v>
      </c>
      <c r="K1453" s="119">
        <f t="shared" si="731"/>
        <v>9</v>
      </c>
      <c r="L1453" s="8">
        <f t="shared" si="717"/>
        <v>1.0019330099999999</v>
      </c>
      <c r="M1453" s="120">
        <f t="shared" si="732"/>
        <v>1.0043006699999999</v>
      </c>
      <c r="N1453" s="120">
        <f t="shared" si="726"/>
        <v>1.2166087123844205</v>
      </c>
      <c r="O1453" s="113">
        <f t="shared" si="728"/>
        <v>1.2189604199999999</v>
      </c>
      <c r="P1453" s="113">
        <f t="shared" si="710"/>
        <v>1361.20532073</v>
      </c>
      <c r="Q1453" s="11">
        <f t="shared" si="722"/>
        <v>0</v>
      </c>
      <c r="R1453" s="30">
        <f t="shared" si="718"/>
        <v>0</v>
      </c>
      <c r="S1453" s="8">
        <f t="shared" si="711"/>
        <v>0</v>
      </c>
      <c r="T1453" s="122">
        <f t="shared" si="719"/>
        <v>0.13059999999999999</v>
      </c>
      <c r="U1453" s="121">
        <f t="shared" si="727"/>
        <v>9</v>
      </c>
      <c r="V1453" s="121">
        <v>252</v>
      </c>
      <c r="W1453" s="120">
        <f t="shared" si="712"/>
        <v>1.0043934969999999</v>
      </c>
      <c r="X1453" s="113">
        <f t="shared" si="725"/>
        <v>5.9804514900000001</v>
      </c>
      <c r="Y1453" s="113">
        <f t="shared" si="713"/>
        <v>0</v>
      </c>
      <c r="Z1453" s="125" t="str">
        <f t="shared" si="723"/>
        <v>A+J=</v>
      </c>
      <c r="AA1453" s="118">
        <f t="shared" si="724"/>
        <v>46132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>
        <f t="shared" si="714"/>
        <v>46115</v>
      </c>
      <c r="B1454" s="113">
        <f t="shared" si="707"/>
        <v>1368.1454284500001</v>
      </c>
      <c r="C1454" s="113">
        <f t="shared" si="720"/>
        <v>1116.6936172799999</v>
      </c>
      <c r="D1454" s="114">
        <f t="shared" si="715"/>
        <v>7245.38</v>
      </c>
      <c r="E1454" s="115">
        <f t="shared" si="729"/>
        <v>7276.54</v>
      </c>
      <c r="F1454" s="116">
        <f t="shared" si="730"/>
        <v>46073</v>
      </c>
      <c r="G1454" s="117">
        <f t="shared" si="708"/>
        <v>4.3006716003852752E-3</v>
      </c>
      <c r="H1454" s="118">
        <f t="shared" si="721"/>
        <v>46132</v>
      </c>
      <c r="I1454" s="118">
        <f t="shared" si="709"/>
        <v>46132</v>
      </c>
      <c r="J1454" s="119">
        <f t="shared" si="716"/>
        <v>20</v>
      </c>
      <c r="K1454" s="119">
        <f t="shared" si="731"/>
        <v>10</v>
      </c>
      <c r="L1454" s="8">
        <f t="shared" si="717"/>
        <v>1.0021480199999999</v>
      </c>
      <c r="M1454" s="120">
        <f t="shared" si="732"/>
        <v>1.0043006699999999</v>
      </c>
      <c r="N1454" s="120">
        <f t="shared" si="726"/>
        <v>1.2166087123844205</v>
      </c>
      <c r="O1454" s="113">
        <f t="shared" si="728"/>
        <v>1.21922201</v>
      </c>
      <c r="P1454" s="113">
        <f t="shared" si="710"/>
        <v>1361.49743661</v>
      </c>
      <c r="Q1454" s="11">
        <f t="shared" si="722"/>
        <v>0</v>
      </c>
      <c r="R1454" s="30">
        <f t="shared" si="718"/>
        <v>0</v>
      </c>
      <c r="S1454" s="8">
        <f t="shared" si="711"/>
        <v>0</v>
      </c>
      <c r="T1454" s="122">
        <f t="shared" si="719"/>
        <v>0.13059999999999999</v>
      </c>
      <c r="U1454" s="121">
        <f t="shared" si="727"/>
        <v>10</v>
      </c>
      <c r="V1454" s="121">
        <v>252</v>
      </c>
      <c r="W1454" s="120">
        <f t="shared" si="712"/>
        <v>1.004882853</v>
      </c>
      <c r="X1454" s="113">
        <f t="shared" si="725"/>
        <v>6.6479918400000004</v>
      </c>
      <c r="Y1454" s="113">
        <f t="shared" si="713"/>
        <v>0</v>
      </c>
      <c r="Z1454" s="125" t="str">
        <f t="shared" si="723"/>
        <v>A+J=</v>
      </c>
      <c r="AA1454" s="118">
        <f t="shared" si="724"/>
        <v>46132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>
        <f t="shared" si="714"/>
        <v>46116</v>
      </c>
      <c r="B1455" s="113">
        <f t="shared" si="707"/>
        <v>1368.1454284500001</v>
      </c>
      <c r="C1455" s="113">
        <f t="shared" si="720"/>
        <v>1116.6936172799999</v>
      </c>
      <c r="D1455" s="114">
        <f t="shared" si="715"/>
        <v>7245.38</v>
      </c>
      <c r="E1455" s="115">
        <f t="shared" si="729"/>
        <v>7276.54</v>
      </c>
      <c r="F1455" s="116">
        <f t="shared" si="730"/>
        <v>46073</v>
      </c>
      <c r="G1455" s="117">
        <f t="shared" si="708"/>
        <v>4.3006716003852752E-3</v>
      </c>
      <c r="H1455" s="118">
        <f t="shared" si="721"/>
        <v>46132</v>
      </c>
      <c r="I1455" s="118">
        <f t="shared" si="709"/>
        <v>46132</v>
      </c>
      <c r="J1455" s="119">
        <f t="shared" si="716"/>
        <v>20</v>
      </c>
      <c r="K1455" s="119">
        <f t="shared" si="731"/>
        <v>10</v>
      </c>
      <c r="L1455" s="8">
        <f t="shared" si="717"/>
        <v>1.0021480199999999</v>
      </c>
      <c r="M1455" s="120">
        <f t="shared" si="732"/>
        <v>1.0043006699999999</v>
      </c>
      <c r="N1455" s="120">
        <f t="shared" si="726"/>
        <v>1.2166087123844205</v>
      </c>
      <c r="O1455" s="113">
        <f t="shared" si="728"/>
        <v>1.21922201</v>
      </c>
      <c r="P1455" s="113">
        <f t="shared" si="710"/>
        <v>1361.49743661</v>
      </c>
      <c r="Q1455" s="11">
        <f t="shared" si="722"/>
        <v>0</v>
      </c>
      <c r="R1455" s="30">
        <f t="shared" si="718"/>
        <v>0</v>
      </c>
      <c r="S1455" s="8">
        <f t="shared" si="711"/>
        <v>0</v>
      </c>
      <c r="T1455" s="122">
        <f t="shared" si="719"/>
        <v>0.13059999999999999</v>
      </c>
      <c r="U1455" s="121">
        <f t="shared" si="727"/>
        <v>10</v>
      </c>
      <c r="V1455" s="121">
        <v>252</v>
      </c>
      <c r="W1455" s="120">
        <f t="shared" si="712"/>
        <v>1.004882853</v>
      </c>
      <c r="X1455" s="113">
        <f t="shared" si="725"/>
        <v>6.6479918400000004</v>
      </c>
      <c r="Y1455" s="113">
        <f t="shared" si="713"/>
        <v>0</v>
      </c>
      <c r="Z1455" s="125" t="str">
        <f t="shared" si="723"/>
        <v>A+J=</v>
      </c>
      <c r="AA1455" s="118">
        <f t="shared" si="724"/>
        <v>46132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>
        <f t="shared" si="714"/>
        <v>46117</v>
      </c>
      <c r="B1456" s="113">
        <f t="shared" si="707"/>
        <v>1368.1454284500001</v>
      </c>
      <c r="C1456" s="113">
        <f t="shared" si="720"/>
        <v>1116.6936172799999</v>
      </c>
      <c r="D1456" s="114">
        <f t="shared" si="715"/>
        <v>7245.38</v>
      </c>
      <c r="E1456" s="115">
        <f t="shared" si="729"/>
        <v>7276.54</v>
      </c>
      <c r="F1456" s="116">
        <f t="shared" si="730"/>
        <v>46073</v>
      </c>
      <c r="G1456" s="117">
        <f t="shared" si="708"/>
        <v>4.3006716003852752E-3</v>
      </c>
      <c r="H1456" s="118">
        <f t="shared" si="721"/>
        <v>46132</v>
      </c>
      <c r="I1456" s="118">
        <f t="shared" si="709"/>
        <v>46132</v>
      </c>
      <c r="J1456" s="119">
        <f t="shared" si="716"/>
        <v>20</v>
      </c>
      <c r="K1456" s="119">
        <f t="shared" si="731"/>
        <v>10</v>
      </c>
      <c r="L1456" s="8">
        <f t="shared" si="717"/>
        <v>1.0021480199999999</v>
      </c>
      <c r="M1456" s="120">
        <f t="shared" si="732"/>
        <v>1.0043006699999999</v>
      </c>
      <c r="N1456" s="120">
        <f t="shared" si="726"/>
        <v>1.2166087123844205</v>
      </c>
      <c r="O1456" s="113">
        <f t="shared" si="728"/>
        <v>1.21922201</v>
      </c>
      <c r="P1456" s="113">
        <f t="shared" si="710"/>
        <v>1361.49743661</v>
      </c>
      <c r="Q1456" s="11">
        <f t="shared" si="722"/>
        <v>0</v>
      </c>
      <c r="R1456" s="30">
        <f t="shared" si="718"/>
        <v>0</v>
      </c>
      <c r="S1456" s="8">
        <f t="shared" si="711"/>
        <v>0</v>
      </c>
      <c r="T1456" s="122">
        <f t="shared" si="719"/>
        <v>0.13059999999999999</v>
      </c>
      <c r="U1456" s="121">
        <f t="shared" si="727"/>
        <v>10</v>
      </c>
      <c r="V1456" s="121">
        <v>252</v>
      </c>
      <c r="W1456" s="120">
        <f t="shared" si="712"/>
        <v>1.004882853</v>
      </c>
      <c r="X1456" s="113">
        <f t="shared" si="725"/>
        <v>6.6479918400000004</v>
      </c>
      <c r="Y1456" s="113">
        <f t="shared" si="713"/>
        <v>0</v>
      </c>
      <c r="Z1456" s="125" t="str">
        <f t="shared" si="723"/>
        <v>A+J=</v>
      </c>
      <c r="AA1456" s="118">
        <f t="shared" si="724"/>
        <v>46132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>
        <f t="shared" si="714"/>
        <v>46118</v>
      </c>
      <c r="B1457" s="113">
        <f t="shared" si="707"/>
        <v>1368.1454284500001</v>
      </c>
      <c r="C1457" s="113">
        <f t="shared" si="720"/>
        <v>1116.6936172799999</v>
      </c>
      <c r="D1457" s="114">
        <f t="shared" si="715"/>
        <v>7245.38</v>
      </c>
      <c r="E1457" s="115">
        <f t="shared" si="729"/>
        <v>7276.54</v>
      </c>
      <c r="F1457" s="116">
        <f t="shared" si="730"/>
        <v>46073</v>
      </c>
      <c r="G1457" s="117">
        <f t="shared" si="708"/>
        <v>4.3006716003852752E-3</v>
      </c>
      <c r="H1457" s="118">
        <f t="shared" si="721"/>
        <v>46132</v>
      </c>
      <c r="I1457" s="118">
        <f t="shared" si="709"/>
        <v>46132</v>
      </c>
      <c r="J1457" s="119">
        <f t="shared" si="716"/>
        <v>20</v>
      </c>
      <c r="K1457" s="119">
        <f t="shared" si="731"/>
        <v>10</v>
      </c>
      <c r="L1457" s="8">
        <f t="shared" si="717"/>
        <v>1.0021480199999999</v>
      </c>
      <c r="M1457" s="120">
        <f t="shared" si="732"/>
        <v>1.0043006699999999</v>
      </c>
      <c r="N1457" s="120">
        <f t="shared" si="726"/>
        <v>1.2166087123844205</v>
      </c>
      <c r="O1457" s="113">
        <f t="shared" si="728"/>
        <v>1.21922201</v>
      </c>
      <c r="P1457" s="113">
        <f t="shared" si="710"/>
        <v>1361.49743661</v>
      </c>
      <c r="Q1457" s="11">
        <f t="shared" si="722"/>
        <v>0</v>
      </c>
      <c r="R1457" s="30">
        <f t="shared" si="718"/>
        <v>0</v>
      </c>
      <c r="S1457" s="8">
        <f t="shared" si="711"/>
        <v>0</v>
      </c>
      <c r="T1457" s="122">
        <f t="shared" si="719"/>
        <v>0.13059999999999999</v>
      </c>
      <c r="U1457" s="121">
        <f t="shared" si="727"/>
        <v>10</v>
      </c>
      <c r="V1457" s="121">
        <v>252</v>
      </c>
      <c r="W1457" s="120">
        <f t="shared" si="712"/>
        <v>1.004882853</v>
      </c>
      <c r="X1457" s="113">
        <f t="shared" si="725"/>
        <v>6.6479918400000004</v>
      </c>
      <c r="Y1457" s="113">
        <f t="shared" si="713"/>
        <v>0</v>
      </c>
      <c r="Z1457" s="125" t="str">
        <f t="shared" si="723"/>
        <v>A+J=</v>
      </c>
      <c r="AA1457" s="118">
        <f t="shared" si="724"/>
        <v>46132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>
        <f t="shared" si="714"/>
        <v>46119</v>
      </c>
      <c r="B1458" s="113">
        <f t="shared" si="707"/>
        <v>1369.1057521799999</v>
      </c>
      <c r="C1458" s="113">
        <f t="shared" si="720"/>
        <v>1116.6936172799999</v>
      </c>
      <c r="D1458" s="114">
        <f t="shared" si="715"/>
        <v>7245.38</v>
      </c>
      <c r="E1458" s="115">
        <f t="shared" si="729"/>
        <v>7276.54</v>
      </c>
      <c r="F1458" s="116">
        <f t="shared" si="730"/>
        <v>46073</v>
      </c>
      <c r="G1458" s="117">
        <f t="shared" si="708"/>
        <v>4.3006716003852752E-3</v>
      </c>
      <c r="H1458" s="118">
        <f t="shared" si="721"/>
        <v>46132</v>
      </c>
      <c r="I1458" s="118">
        <f t="shared" si="709"/>
        <v>46132</v>
      </c>
      <c r="J1458" s="119">
        <f t="shared" si="716"/>
        <v>20</v>
      </c>
      <c r="K1458" s="119">
        <f t="shared" si="731"/>
        <v>11</v>
      </c>
      <c r="L1458" s="8">
        <f t="shared" si="717"/>
        <v>1.0023630800000001</v>
      </c>
      <c r="M1458" s="120">
        <f t="shared" si="732"/>
        <v>1.0043006699999999</v>
      </c>
      <c r="N1458" s="120">
        <f t="shared" si="726"/>
        <v>1.2166087123844205</v>
      </c>
      <c r="O1458" s="113">
        <f t="shared" si="728"/>
        <v>1.2194836499999999</v>
      </c>
      <c r="P1458" s="113">
        <f t="shared" si="710"/>
        <v>1361.78960833</v>
      </c>
      <c r="Q1458" s="11">
        <f t="shared" si="722"/>
        <v>0</v>
      </c>
      <c r="R1458" s="30">
        <f t="shared" si="718"/>
        <v>0</v>
      </c>
      <c r="S1458" s="8">
        <f t="shared" si="711"/>
        <v>0</v>
      </c>
      <c r="T1458" s="122">
        <f t="shared" si="719"/>
        <v>0.13059999999999999</v>
      </c>
      <c r="U1458" s="121">
        <f t="shared" si="727"/>
        <v>11</v>
      </c>
      <c r="V1458" s="121">
        <v>252</v>
      </c>
      <c r="W1458" s="120">
        <f t="shared" si="712"/>
        <v>1.0053724479999999</v>
      </c>
      <c r="X1458" s="113">
        <f t="shared" si="725"/>
        <v>7.3161438499999996</v>
      </c>
      <c r="Y1458" s="113">
        <f t="shared" si="713"/>
        <v>0</v>
      </c>
      <c r="Z1458" s="125" t="str">
        <f t="shared" si="723"/>
        <v>A+J=</v>
      </c>
      <c r="AA1458" s="118">
        <f t="shared" si="724"/>
        <v>46132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>
        <f t="shared" si="714"/>
        <v>46120</v>
      </c>
      <c r="B1459" s="113">
        <f t="shared" si="707"/>
        <v>1370.06674234</v>
      </c>
      <c r="C1459" s="113">
        <f t="shared" si="720"/>
        <v>1116.6936172799999</v>
      </c>
      <c r="D1459" s="114">
        <f t="shared" si="715"/>
        <v>7245.38</v>
      </c>
      <c r="E1459" s="115">
        <f t="shared" si="729"/>
        <v>7276.54</v>
      </c>
      <c r="F1459" s="116">
        <f t="shared" si="730"/>
        <v>46073</v>
      </c>
      <c r="G1459" s="117">
        <f t="shared" si="708"/>
        <v>4.3006716003852752E-3</v>
      </c>
      <c r="H1459" s="118">
        <f t="shared" si="721"/>
        <v>46132</v>
      </c>
      <c r="I1459" s="118">
        <f t="shared" si="709"/>
        <v>46132</v>
      </c>
      <c r="J1459" s="119">
        <f t="shared" si="716"/>
        <v>20</v>
      </c>
      <c r="K1459" s="119">
        <f t="shared" si="731"/>
        <v>12</v>
      </c>
      <c r="L1459" s="8">
        <f t="shared" si="717"/>
        <v>1.00257818</v>
      </c>
      <c r="M1459" s="120">
        <f t="shared" si="732"/>
        <v>1.0043006699999999</v>
      </c>
      <c r="N1459" s="120">
        <f t="shared" si="726"/>
        <v>1.2166087123844205</v>
      </c>
      <c r="O1459" s="113">
        <f t="shared" si="728"/>
        <v>1.21974534</v>
      </c>
      <c r="P1459" s="113">
        <f t="shared" si="710"/>
        <v>1362.08183588</v>
      </c>
      <c r="Q1459" s="11">
        <f t="shared" si="722"/>
        <v>0</v>
      </c>
      <c r="R1459" s="30">
        <f t="shared" si="718"/>
        <v>0</v>
      </c>
      <c r="S1459" s="8">
        <f t="shared" si="711"/>
        <v>0</v>
      </c>
      <c r="T1459" s="122">
        <f t="shared" si="719"/>
        <v>0.13059999999999999</v>
      </c>
      <c r="U1459" s="121">
        <f t="shared" si="727"/>
        <v>12</v>
      </c>
      <c r="V1459" s="121">
        <v>252</v>
      </c>
      <c r="W1459" s="120">
        <f t="shared" si="712"/>
        <v>1.005862281</v>
      </c>
      <c r="X1459" s="113">
        <f t="shared" si="725"/>
        <v>7.9849064600000004</v>
      </c>
      <c r="Y1459" s="113">
        <f t="shared" si="713"/>
        <v>0</v>
      </c>
      <c r="Z1459" s="125" t="str">
        <f t="shared" si="723"/>
        <v>A+J=</v>
      </c>
      <c r="AA1459" s="118">
        <f t="shared" si="724"/>
        <v>46132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>
        <f t="shared" si="714"/>
        <v>46121</v>
      </c>
      <c r="B1460" s="113">
        <f t="shared" si="707"/>
        <v>1371.02842306</v>
      </c>
      <c r="C1460" s="113">
        <f t="shared" si="720"/>
        <v>1116.6936172799999</v>
      </c>
      <c r="D1460" s="114">
        <f t="shared" si="715"/>
        <v>7245.38</v>
      </c>
      <c r="E1460" s="115">
        <f t="shared" si="729"/>
        <v>7276.54</v>
      </c>
      <c r="F1460" s="116">
        <f t="shared" si="730"/>
        <v>46073</v>
      </c>
      <c r="G1460" s="117">
        <f t="shared" si="708"/>
        <v>4.3006716003852752E-3</v>
      </c>
      <c r="H1460" s="118">
        <f t="shared" si="721"/>
        <v>46132</v>
      </c>
      <c r="I1460" s="118">
        <f t="shared" si="709"/>
        <v>46132</v>
      </c>
      <c r="J1460" s="119">
        <f t="shared" si="716"/>
        <v>20</v>
      </c>
      <c r="K1460" s="119">
        <f t="shared" si="731"/>
        <v>13</v>
      </c>
      <c r="L1460" s="8">
        <f t="shared" si="717"/>
        <v>1.00279333</v>
      </c>
      <c r="M1460" s="120">
        <f t="shared" si="732"/>
        <v>1.0043006699999999</v>
      </c>
      <c r="N1460" s="120">
        <f t="shared" si="726"/>
        <v>1.2166087123844205</v>
      </c>
      <c r="O1460" s="113">
        <f t="shared" si="728"/>
        <v>1.2200070999999999</v>
      </c>
      <c r="P1460" s="113">
        <f t="shared" si="710"/>
        <v>1362.3741416</v>
      </c>
      <c r="Q1460" s="11">
        <f t="shared" si="722"/>
        <v>0</v>
      </c>
      <c r="R1460" s="30">
        <f t="shared" si="718"/>
        <v>0</v>
      </c>
      <c r="S1460" s="8">
        <f t="shared" si="711"/>
        <v>0</v>
      </c>
      <c r="T1460" s="122">
        <f t="shared" si="719"/>
        <v>0.13059999999999999</v>
      </c>
      <c r="U1460" s="121">
        <f t="shared" si="727"/>
        <v>13</v>
      </c>
      <c r="V1460" s="121">
        <v>252</v>
      </c>
      <c r="W1460" s="120">
        <f t="shared" si="712"/>
        <v>1.006352353</v>
      </c>
      <c r="X1460" s="113">
        <f t="shared" si="725"/>
        <v>8.65428146</v>
      </c>
      <c r="Y1460" s="113">
        <f t="shared" si="713"/>
        <v>0</v>
      </c>
      <c r="Z1460" s="125" t="str">
        <f t="shared" si="723"/>
        <v>A+J=</v>
      </c>
      <c r="AA1460" s="118">
        <f t="shared" si="724"/>
        <v>46132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>
        <f t="shared" si="714"/>
        <v>46122</v>
      </c>
      <c r="B1461" s="113">
        <f t="shared" si="707"/>
        <v>1371.99077218</v>
      </c>
      <c r="C1461" s="113">
        <f t="shared" si="720"/>
        <v>1116.6936172799999</v>
      </c>
      <c r="D1461" s="114">
        <f t="shared" si="715"/>
        <v>7245.38</v>
      </c>
      <c r="E1461" s="115">
        <f t="shared" si="729"/>
        <v>7276.54</v>
      </c>
      <c r="F1461" s="116">
        <f t="shared" si="730"/>
        <v>46073</v>
      </c>
      <c r="G1461" s="117">
        <f t="shared" si="708"/>
        <v>4.3006716003852752E-3</v>
      </c>
      <c r="H1461" s="118">
        <f t="shared" si="721"/>
        <v>46132</v>
      </c>
      <c r="I1461" s="118">
        <f t="shared" si="709"/>
        <v>46132</v>
      </c>
      <c r="J1461" s="119">
        <f t="shared" si="716"/>
        <v>20</v>
      </c>
      <c r="K1461" s="119">
        <f t="shared" si="731"/>
        <v>14</v>
      </c>
      <c r="L1461" s="8">
        <f t="shared" si="717"/>
        <v>1.00300853</v>
      </c>
      <c r="M1461" s="120">
        <f t="shared" si="732"/>
        <v>1.0043006699999999</v>
      </c>
      <c r="N1461" s="120">
        <f t="shared" si="726"/>
        <v>1.2166087123844205</v>
      </c>
      <c r="O1461" s="113">
        <f t="shared" si="728"/>
        <v>1.2202689099999999</v>
      </c>
      <c r="P1461" s="113">
        <f t="shared" si="710"/>
        <v>1362.66650316</v>
      </c>
      <c r="Q1461" s="11">
        <f t="shared" si="722"/>
        <v>0</v>
      </c>
      <c r="R1461" s="30">
        <f t="shared" si="718"/>
        <v>0</v>
      </c>
      <c r="S1461" s="8">
        <f t="shared" si="711"/>
        <v>0</v>
      </c>
      <c r="T1461" s="122">
        <f t="shared" si="719"/>
        <v>0.13059999999999999</v>
      </c>
      <c r="U1461" s="121">
        <f t="shared" si="727"/>
        <v>14</v>
      </c>
      <c r="V1461" s="121">
        <v>252</v>
      </c>
      <c r="W1461" s="120">
        <f t="shared" si="712"/>
        <v>1.0068426640000001</v>
      </c>
      <c r="X1461" s="113">
        <f t="shared" si="725"/>
        <v>9.3242690199999991</v>
      </c>
      <c r="Y1461" s="113">
        <f t="shared" si="713"/>
        <v>0</v>
      </c>
      <c r="Z1461" s="125" t="str">
        <f t="shared" si="723"/>
        <v>A+J=</v>
      </c>
      <c r="AA1461" s="118">
        <f t="shared" si="724"/>
        <v>46132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>
        <f t="shared" si="714"/>
        <v>46123</v>
      </c>
      <c r="B1462" s="113">
        <f t="shared" si="707"/>
        <v>1372.9537886199998</v>
      </c>
      <c r="C1462" s="113">
        <f t="shared" si="720"/>
        <v>1116.6936172799999</v>
      </c>
      <c r="D1462" s="114">
        <f t="shared" si="715"/>
        <v>7245.38</v>
      </c>
      <c r="E1462" s="115">
        <f t="shared" si="729"/>
        <v>7276.54</v>
      </c>
      <c r="F1462" s="116">
        <f t="shared" si="730"/>
        <v>46073</v>
      </c>
      <c r="G1462" s="117">
        <f t="shared" si="708"/>
        <v>4.3006716003852752E-3</v>
      </c>
      <c r="H1462" s="118">
        <f t="shared" si="721"/>
        <v>46132</v>
      </c>
      <c r="I1462" s="118">
        <f t="shared" si="709"/>
        <v>46132</v>
      </c>
      <c r="J1462" s="119">
        <f t="shared" si="716"/>
        <v>20</v>
      </c>
      <c r="K1462" s="119">
        <f t="shared" si="731"/>
        <v>15</v>
      </c>
      <c r="L1462" s="8">
        <f t="shared" si="717"/>
        <v>1.00322377</v>
      </c>
      <c r="M1462" s="120">
        <f t="shared" si="732"/>
        <v>1.0043006699999999</v>
      </c>
      <c r="N1462" s="120">
        <f t="shared" si="726"/>
        <v>1.2166087123844205</v>
      </c>
      <c r="O1462" s="113">
        <f t="shared" si="728"/>
        <v>1.2205307700000001</v>
      </c>
      <c r="P1462" s="113">
        <f t="shared" si="710"/>
        <v>1362.9589205499999</v>
      </c>
      <c r="Q1462" s="11">
        <f t="shared" si="722"/>
        <v>0</v>
      </c>
      <c r="R1462" s="30">
        <f t="shared" si="718"/>
        <v>0</v>
      </c>
      <c r="S1462" s="8">
        <f t="shared" si="711"/>
        <v>0</v>
      </c>
      <c r="T1462" s="122">
        <f t="shared" si="719"/>
        <v>0.13059999999999999</v>
      </c>
      <c r="U1462" s="121">
        <f t="shared" si="727"/>
        <v>15</v>
      </c>
      <c r="V1462" s="121">
        <v>252</v>
      </c>
      <c r="W1462" s="120">
        <f t="shared" si="712"/>
        <v>1.0073332129999999</v>
      </c>
      <c r="X1462" s="113">
        <f t="shared" si="725"/>
        <v>9.9948680700000008</v>
      </c>
      <c r="Y1462" s="113">
        <f t="shared" si="713"/>
        <v>0</v>
      </c>
      <c r="Z1462" s="125" t="str">
        <f t="shared" si="723"/>
        <v>A+J=</v>
      </c>
      <c r="AA1462" s="118">
        <f t="shared" si="724"/>
        <v>46132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>
        <f t="shared" si="714"/>
        <v>46124</v>
      </c>
      <c r="B1463" s="113">
        <f t="shared" si="707"/>
        <v>1372.9537886199998</v>
      </c>
      <c r="C1463" s="113">
        <f t="shared" si="720"/>
        <v>1116.6936172799999</v>
      </c>
      <c r="D1463" s="114">
        <f t="shared" si="715"/>
        <v>7245.38</v>
      </c>
      <c r="E1463" s="115">
        <f t="shared" si="729"/>
        <v>7276.54</v>
      </c>
      <c r="F1463" s="116">
        <f t="shared" si="730"/>
        <v>46073</v>
      </c>
      <c r="G1463" s="117">
        <f t="shared" si="708"/>
        <v>4.3006716003852752E-3</v>
      </c>
      <c r="H1463" s="118">
        <f t="shared" si="721"/>
        <v>46132</v>
      </c>
      <c r="I1463" s="118">
        <f t="shared" si="709"/>
        <v>46132</v>
      </c>
      <c r="J1463" s="119">
        <f t="shared" si="716"/>
        <v>20</v>
      </c>
      <c r="K1463" s="119">
        <f t="shared" si="731"/>
        <v>15</v>
      </c>
      <c r="L1463" s="8">
        <f t="shared" si="717"/>
        <v>1.00322377</v>
      </c>
      <c r="M1463" s="120">
        <f t="shared" si="732"/>
        <v>1.0043006699999999</v>
      </c>
      <c r="N1463" s="120">
        <f t="shared" si="726"/>
        <v>1.2166087123844205</v>
      </c>
      <c r="O1463" s="113">
        <f t="shared" si="728"/>
        <v>1.2205307700000001</v>
      </c>
      <c r="P1463" s="113">
        <f t="shared" si="710"/>
        <v>1362.9589205499999</v>
      </c>
      <c r="Q1463" s="11">
        <f t="shared" si="722"/>
        <v>0</v>
      </c>
      <c r="R1463" s="30">
        <f t="shared" si="718"/>
        <v>0</v>
      </c>
      <c r="S1463" s="8">
        <f t="shared" si="711"/>
        <v>0</v>
      </c>
      <c r="T1463" s="122">
        <f t="shared" si="719"/>
        <v>0.13059999999999999</v>
      </c>
      <c r="U1463" s="121">
        <f t="shared" si="727"/>
        <v>15</v>
      </c>
      <c r="V1463" s="121">
        <v>252</v>
      </c>
      <c r="W1463" s="120">
        <f t="shared" si="712"/>
        <v>1.0073332129999999</v>
      </c>
      <c r="X1463" s="113">
        <f t="shared" si="725"/>
        <v>9.9948680700000008</v>
      </c>
      <c r="Y1463" s="113">
        <f t="shared" si="713"/>
        <v>0</v>
      </c>
      <c r="Z1463" s="125" t="str">
        <f t="shared" si="723"/>
        <v>A+J=</v>
      </c>
      <c r="AA1463" s="118">
        <f t="shared" si="724"/>
        <v>46132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>
        <f t="shared" si="714"/>
        <v>46125</v>
      </c>
      <c r="B1464" s="113">
        <f t="shared" si="707"/>
        <v>1372.9537886199998</v>
      </c>
      <c r="C1464" s="113">
        <f t="shared" si="720"/>
        <v>1116.6936172799999</v>
      </c>
      <c r="D1464" s="114">
        <f t="shared" si="715"/>
        <v>7245.38</v>
      </c>
      <c r="E1464" s="115">
        <f t="shared" si="729"/>
        <v>7276.54</v>
      </c>
      <c r="F1464" s="116">
        <f t="shared" si="730"/>
        <v>46073</v>
      </c>
      <c r="G1464" s="117">
        <f t="shared" si="708"/>
        <v>4.3006716003852752E-3</v>
      </c>
      <c r="H1464" s="118">
        <f t="shared" si="721"/>
        <v>46132</v>
      </c>
      <c r="I1464" s="118">
        <f t="shared" si="709"/>
        <v>46132</v>
      </c>
      <c r="J1464" s="119">
        <f t="shared" si="716"/>
        <v>20</v>
      </c>
      <c r="K1464" s="119">
        <f t="shared" si="731"/>
        <v>15</v>
      </c>
      <c r="L1464" s="8">
        <f t="shared" si="717"/>
        <v>1.00322377</v>
      </c>
      <c r="M1464" s="120">
        <f t="shared" si="732"/>
        <v>1.0043006699999999</v>
      </c>
      <c r="N1464" s="120">
        <f t="shared" si="726"/>
        <v>1.2166087123844205</v>
      </c>
      <c r="O1464" s="113">
        <f t="shared" si="728"/>
        <v>1.2205307700000001</v>
      </c>
      <c r="P1464" s="113">
        <f t="shared" si="710"/>
        <v>1362.9589205499999</v>
      </c>
      <c r="Q1464" s="11">
        <f t="shared" si="722"/>
        <v>0</v>
      </c>
      <c r="R1464" s="30">
        <f t="shared" si="718"/>
        <v>0</v>
      </c>
      <c r="S1464" s="8">
        <f t="shared" si="711"/>
        <v>0</v>
      </c>
      <c r="T1464" s="122">
        <f t="shared" si="719"/>
        <v>0.13059999999999999</v>
      </c>
      <c r="U1464" s="121">
        <f t="shared" si="727"/>
        <v>15</v>
      </c>
      <c r="V1464" s="121">
        <v>252</v>
      </c>
      <c r="W1464" s="120">
        <f t="shared" si="712"/>
        <v>1.0073332129999999</v>
      </c>
      <c r="X1464" s="113">
        <f t="shared" si="725"/>
        <v>9.9948680700000008</v>
      </c>
      <c r="Y1464" s="113">
        <f t="shared" si="713"/>
        <v>0</v>
      </c>
      <c r="Z1464" s="125" t="str">
        <f t="shared" si="723"/>
        <v>A+J=</v>
      </c>
      <c r="AA1464" s="118">
        <f t="shared" si="724"/>
        <v>46132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>
        <f t="shared" si="714"/>
        <v>46126</v>
      </c>
      <c r="B1465" s="113">
        <f t="shared" si="707"/>
        <v>1373.9174979100001</v>
      </c>
      <c r="C1465" s="113">
        <f t="shared" si="720"/>
        <v>1116.6936172799999</v>
      </c>
      <c r="D1465" s="114">
        <f t="shared" si="715"/>
        <v>7245.38</v>
      </c>
      <c r="E1465" s="115">
        <f t="shared" si="729"/>
        <v>7276.54</v>
      </c>
      <c r="F1465" s="116">
        <f t="shared" si="730"/>
        <v>46073</v>
      </c>
      <c r="G1465" s="117">
        <f t="shared" si="708"/>
        <v>4.3006716003852752E-3</v>
      </c>
      <c r="H1465" s="118">
        <f t="shared" si="721"/>
        <v>46132</v>
      </c>
      <c r="I1465" s="118">
        <f t="shared" si="709"/>
        <v>46132</v>
      </c>
      <c r="J1465" s="119">
        <f t="shared" si="716"/>
        <v>20</v>
      </c>
      <c r="K1465" s="119">
        <f t="shared" si="731"/>
        <v>16</v>
      </c>
      <c r="L1465" s="8">
        <f t="shared" si="717"/>
        <v>1.00343906</v>
      </c>
      <c r="M1465" s="120">
        <f t="shared" si="732"/>
        <v>1.0043006699999999</v>
      </c>
      <c r="N1465" s="120">
        <f t="shared" si="726"/>
        <v>1.2166087123844205</v>
      </c>
      <c r="O1465" s="113">
        <f t="shared" si="728"/>
        <v>1.2207927000000001</v>
      </c>
      <c r="P1465" s="113">
        <f t="shared" si="710"/>
        <v>1363.25141611</v>
      </c>
      <c r="Q1465" s="11">
        <f t="shared" si="722"/>
        <v>0</v>
      </c>
      <c r="R1465" s="30">
        <f t="shared" si="718"/>
        <v>0</v>
      </c>
      <c r="S1465" s="8">
        <f t="shared" si="711"/>
        <v>0</v>
      </c>
      <c r="T1465" s="122">
        <f t="shared" si="719"/>
        <v>0.13059999999999999</v>
      </c>
      <c r="U1465" s="121">
        <f t="shared" si="727"/>
        <v>16</v>
      </c>
      <c r="V1465" s="121">
        <v>252</v>
      </c>
      <c r="W1465" s="120">
        <f t="shared" si="712"/>
        <v>1.007824002</v>
      </c>
      <c r="X1465" s="113">
        <f t="shared" si="725"/>
        <v>10.666081800000001</v>
      </c>
      <c r="Y1465" s="113">
        <f t="shared" si="713"/>
        <v>0</v>
      </c>
      <c r="Z1465" s="125" t="str">
        <f t="shared" si="723"/>
        <v>A+J=</v>
      </c>
      <c r="AA1465" s="118">
        <f t="shared" si="724"/>
        <v>46132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>
        <f t="shared" si="714"/>
        <v>46127</v>
      </c>
      <c r="B1466" s="113">
        <f t="shared" si="707"/>
        <v>1374.8818652299999</v>
      </c>
      <c r="C1466" s="113">
        <f t="shared" si="720"/>
        <v>1116.6936172799999</v>
      </c>
      <c r="D1466" s="114">
        <f t="shared" si="715"/>
        <v>7245.38</v>
      </c>
      <c r="E1466" s="115">
        <f t="shared" si="729"/>
        <v>7276.54</v>
      </c>
      <c r="F1466" s="116">
        <f t="shared" si="730"/>
        <v>46073</v>
      </c>
      <c r="G1466" s="117">
        <f t="shared" si="708"/>
        <v>4.3006716003852752E-3</v>
      </c>
      <c r="H1466" s="118">
        <f t="shared" si="721"/>
        <v>46132</v>
      </c>
      <c r="I1466" s="118">
        <f t="shared" si="709"/>
        <v>46132</v>
      </c>
      <c r="J1466" s="119">
        <f t="shared" si="716"/>
        <v>20</v>
      </c>
      <c r="K1466" s="119">
        <f t="shared" si="731"/>
        <v>17</v>
      </c>
      <c r="L1466" s="8">
        <f t="shared" si="717"/>
        <v>1.0036543899999999</v>
      </c>
      <c r="M1466" s="120">
        <f t="shared" si="732"/>
        <v>1.0043006699999999</v>
      </c>
      <c r="N1466" s="120">
        <f t="shared" si="726"/>
        <v>1.2166087123844205</v>
      </c>
      <c r="O1466" s="113">
        <f t="shared" si="728"/>
        <v>1.22105467</v>
      </c>
      <c r="P1466" s="113">
        <f t="shared" si="710"/>
        <v>1363.5439563299999</v>
      </c>
      <c r="Q1466" s="11">
        <f t="shared" si="722"/>
        <v>0</v>
      </c>
      <c r="R1466" s="30">
        <f t="shared" si="718"/>
        <v>0</v>
      </c>
      <c r="S1466" s="8">
        <f t="shared" si="711"/>
        <v>0</v>
      </c>
      <c r="T1466" s="122">
        <f t="shared" si="719"/>
        <v>0.13059999999999999</v>
      </c>
      <c r="U1466" s="121">
        <f t="shared" si="727"/>
        <v>17</v>
      </c>
      <c r="V1466" s="121">
        <v>252</v>
      </c>
      <c r="W1466" s="120">
        <f t="shared" si="712"/>
        <v>1.0083150299999999</v>
      </c>
      <c r="X1466" s="113">
        <f t="shared" si="725"/>
        <v>11.3379089</v>
      </c>
      <c r="Y1466" s="113">
        <f t="shared" si="713"/>
        <v>0</v>
      </c>
      <c r="Z1466" s="125" t="str">
        <f t="shared" si="723"/>
        <v>A+J=</v>
      </c>
      <c r="AA1466" s="118">
        <f t="shared" si="724"/>
        <v>46132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>
        <f t="shared" si="714"/>
        <v>46128</v>
      </c>
      <c r="B1467" s="113">
        <f t="shared" si="707"/>
        <v>1375.8469133900001</v>
      </c>
      <c r="C1467" s="113">
        <f t="shared" si="720"/>
        <v>1116.6936172799999</v>
      </c>
      <c r="D1467" s="114">
        <f t="shared" si="715"/>
        <v>7245.38</v>
      </c>
      <c r="E1467" s="115">
        <f t="shared" si="729"/>
        <v>7276.54</v>
      </c>
      <c r="F1467" s="116">
        <f t="shared" si="730"/>
        <v>46073</v>
      </c>
      <c r="G1467" s="117">
        <f t="shared" si="708"/>
        <v>4.3006716003852752E-3</v>
      </c>
      <c r="H1467" s="118">
        <f t="shared" si="721"/>
        <v>46132</v>
      </c>
      <c r="I1467" s="118">
        <f t="shared" si="709"/>
        <v>46132</v>
      </c>
      <c r="J1467" s="119">
        <f t="shared" si="716"/>
        <v>20</v>
      </c>
      <c r="K1467" s="119">
        <f t="shared" si="731"/>
        <v>18</v>
      </c>
      <c r="L1467" s="8">
        <f t="shared" si="717"/>
        <v>1.0038697700000001</v>
      </c>
      <c r="M1467" s="120">
        <f t="shared" si="732"/>
        <v>1.0043006699999999</v>
      </c>
      <c r="N1467" s="120">
        <f t="shared" si="726"/>
        <v>1.2166087123844205</v>
      </c>
      <c r="O1467" s="113">
        <f t="shared" si="728"/>
        <v>1.2213167</v>
      </c>
      <c r="P1467" s="113">
        <f t="shared" si="710"/>
        <v>1363.8365635600001</v>
      </c>
      <c r="Q1467" s="11">
        <f t="shared" si="722"/>
        <v>0</v>
      </c>
      <c r="R1467" s="30">
        <f t="shared" si="718"/>
        <v>0</v>
      </c>
      <c r="S1467" s="8">
        <f t="shared" si="711"/>
        <v>0</v>
      </c>
      <c r="T1467" s="122">
        <f t="shared" si="719"/>
        <v>0.13059999999999999</v>
      </c>
      <c r="U1467" s="121">
        <f t="shared" si="727"/>
        <v>18</v>
      </c>
      <c r="V1467" s="121">
        <v>252</v>
      </c>
      <c r="W1467" s="120">
        <f t="shared" si="712"/>
        <v>1.008806297</v>
      </c>
      <c r="X1467" s="113">
        <f t="shared" si="725"/>
        <v>12.010349829999999</v>
      </c>
      <c r="Y1467" s="113">
        <f t="shared" si="713"/>
        <v>0</v>
      </c>
      <c r="Z1467" s="125" t="str">
        <f t="shared" si="723"/>
        <v>A+J=</v>
      </c>
      <c r="AA1467" s="118">
        <f t="shared" si="724"/>
        <v>46132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>
        <f t="shared" si="714"/>
        <v>46129</v>
      </c>
      <c r="B1468" s="113">
        <f t="shared" si="707"/>
        <v>1376.8126427</v>
      </c>
      <c r="C1468" s="113">
        <f t="shared" si="720"/>
        <v>1116.6936172799999</v>
      </c>
      <c r="D1468" s="114">
        <f t="shared" si="715"/>
        <v>7245.38</v>
      </c>
      <c r="E1468" s="115">
        <f t="shared" si="729"/>
        <v>7276.54</v>
      </c>
      <c r="F1468" s="116">
        <f t="shared" si="730"/>
        <v>46073</v>
      </c>
      <c r="G1468" s="117">
        <f t="shared" si="708"/>
        <v>4.3006716003852752E-3</v>
      </c>
      <c r="H1468" s="118">
        <f t="shared" si="721"/>
        <v>46132</v>
      </c>
      <c r="I1468" s="118">
        <f t="shared" si="709"/>
        <v>46132</v>
      </c>
      <c r="J1468" s="119">
        <f t="shared" si="716"/>
        <v>20</v>
      </c>
      <c r="K1468" s="119">
        <f t="shared" si="731"/>
        <v>19</v>
      </c>
      <c r="L1468" s="8">
        <f t="shared" si="717"/>
        <v>1.0040851900000001</v>
      </c>
      <c r="M1468" s="120">
        <f t="shared" si="732"/>
        <v>1.0043006699999999</v>
      </c>
      <c r="N1468" s="120">
        <f t="shared" si="726"/>
        <v>1.2166087123844205</v>
      </c>
      <c r="O1468" s="113">
        <f t="shared" si="728"/>
        <v>1.2215787899999999</v>
      </c>
      <c r="P1468" s="113">
        <f t="shared" si="710"/>
        <v>1364.1292377899999</v>
      </c>
      <c r="Q1468" s="11">
        <f t="shared" si="722"/>
        <v>0</v>
      </c>
      <c r="R1468" s="30">
        <f t="shared" si="718"/>
        <v>0</v>
      </c>
      <c r="S1468" s="8">
        <f t="shared" si="711"/>
        <v>0</v>
      </c>
      <c r="T1468" s="122">
        <f t="shared" si="719"/>
        <v>0.13059999999999999</v>
      </c>
      <c r="U1468" s="121">
        <f t="shared" si="727"/>
        <v>19</v>
      </c>
      <c r="V1468" s="121">
        <v>252</v>
      </c>
      <c r="W1468" s="120">
        <f t="shared" si="712"/>
        <v>1.0092978029999999</v>
      </c>
      <c r="X1468" s="113">
        <f t="shared" si="725"/>
        <v>12.68340491</v>
      </c>
      <c r="Y1468" s="113">
        <f t="shared" si="713"/>
        <v>0</v>
      </c>
      <c r="Z1468" s="125" t="str">
        <f t="shared" si="723"/>
        <v>A+J=</v>
      </c>
      <c r="AA1468" s="118">
        <f t="shared" si="724"/>
        <v>46132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>
        <f t="shared" si="714"/>
        <v>46130</v>
      </c>
      <c r="B1469" s="113">
        <f t="shared" si="707"/>
        <v>1377.7790548400001</v>
      </c>
      <c r="C1469" s="113">
        <f t="shared" si="720"/>
        <v>1116.6936172799999</v>
      </c>
      <c r="D1469" s="114">
        <f t="shared" si="715"/>
        <v>7245.38</v>
      </c>
      <c r="E1469" s="115">
        <f t="shared" si="729"/>
        <v>7276.54</v>
      </c>
      <c r="F1469" s="116">
        <f t="shared" si="730"/>
        <v>46073</v>
      </c>
      <c r="G1469" s="117">
        <f t="shared" si="708"/>
        <v>4.3006716003852752E-3</v>
      </c>
      <c r="H1469" s="118">
        <f t="shared" si="721"/>
        <v>46132</v>
      </c>
      <c r="I1469" s="118">
        <f t="shared" si="709"/>
        <v>46132</v>
      </c>
      <c r="J1469" s="119">
        <f t="shared" si="716"/>
        <v>20</v>
      </c>
      <c r="K1469" s="119">
        <f t="shared" si="731"/>
        <v>20</v>
      </c>
      <c r="L1469" s="8">
        <f t="shared" si="717"/>
        <v>1.0043006699999999</v>
      </c>
      <c r="M1469" s="120">
        <f t="shared" si="732"/>
        <v>1.0043006699999999</v>
      </c>
      <c r="N1469" s="120">
        <f t="shared" si="726"/>
        <v>1.2166087123844205</v>
      </c>
      <c r="O1469" s="113">
        <f t="shared" si="728"/>
        <v>1.2218409400000001</v>
      </c>
      <c r="P1469" s="113">
        <f t="shared" si="710"/>
        <v>1364.42197902</v>
      </c>
      <c r="Q1469" s="11">
        <f t="shared" si="722"/>
        <v>0</v>
      </c>
      <c r="R1469" s="30">
        <f t="shared" si="718"/>
        <v>0</v>
      </c>
      <c r="S1469" s="8">
        <f t="shared" si="711"/>
        <v>0</v>
      </c>
      <c r="T1469" s="122">
        <f t="shared" si="719"/>
        <v>0.13059999999999999</v>
      </c>
      <c r="U1469" s="121">
        <f t="shared" si="727"/>
        <v>20</v>
      </c>
      <c r="V1469" s="121">
        <v>252</v>
      </c>
      <c r="W1469" s="120">
        <f t="shared" si="712"/>
        <v>1.009789549</v>
      </c>
      <c r="X1469" s="113">
        <f t="shared" si="725"/>
        <v>13.35707582</v>
      </c>
      <c r="Y1469" s="113">
        <f t="shared" si="713"/>
        <v>0</v>
      </c>
      <c r="Z1469" s="125" t="str">
        <f t="shared" si="723"/>
        <v>A+J=</v>
      </c>
      <c r="AA1469" s="118">
        <f t="shared" si="724"/>
        <v>46132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>
        <f t="shared" si="714"/>
        <v>46131</v>
      </c>
      <c r="B1470" s="113">
        <f t="shared" si="707"/>
        <v>1377.7790548400001</v>
      </c>
      <c r="C1470" s="113">
        <f t="shared" si="720"/>
        <v>1116.6936172799999</v>
      </c>
      <c r="D1470" s="114">
        <f t="shared" si="715"/>
        <v>7245.38</v>
      </c>
      <c r="E1470" s="115">
        <f t="shared" si="729"/>
        <v>7276.54</v>
      </c>
      <c r="F1470" s="116">
        <f t="shared" si="730"/>
        <v>46073</v>
      </c>
      <c r="G1470" s="117">
        <f t="shared" si="708"/>
        <v>4.3006716003852752E-3</v>
      </c>
      <c r="H1470" s="118">
        <f t="shared" si="721"/>
        <v>46132</v>
      </c>
      <c r="I1470" s="118">
        <f t="shared" si="709"/>
        <v>46132</v>
      </c>
      <c r="J1470" s="119">
        <f t="shared" si="716"/>
        <v>20</v>
      </c>
      <c r="K1470" s="119">
        <f t="shared" si="731"/>
        <v>20</v>
      </c>
      <c r="L1470" s="8">
        <f t="shared" si="717"/>
        <v>1.0043006699999999</v>
      </c>
      <c r="M1470" s="120">
        <f t="shared" si="732"/>
        <v>1.0043006699999999</v>
      </c>
      <c r="N1470" s="120">
        <f t="shared" si="726"/>
        <v>1.2166087123844205</v>
      </c>
      <c r="O1470" s="113">
        <f t="shared" si="728"/>
        <v>1.2218409400000001</v>
      </c>
      <c r="P1470" s="113">
        <f t="shared" si="710"/>
        <v>1364.42197902</v>
      </c>
      <c r="Q1470" s="11">
        <f t="shared" si="722"/>
        <v>0</v>
      </c>
      <c r="R1470" s="30">
        <f t="shared" si="718"/>
        <v>0</v>
      </c>
      <c r="S1470" s="8">
        <f t="shared" si="711"/>
        <v>0</v>
      </c>
      <c r="T1470" s="122">
        <f t="shared" si="719"/>
        <v>0.13059999999999999</v>
      </c>
      <c r="U1470" s="121">
        <f t="shared" si="727"/>
        <v>20</v>
      </c>
      <c r="V1470" s="121">
        <v>252</v>
      </c>
      <c r="W1470" s="120">
        <f t="shared" si="712"/>
        <v>1.009789549</v>
      </c>
      <c r="X1470" s="113">
        <f t="shared" si="725"/>
        <v>13.35707582</v>
      </c>
      <c r="Y1470" s="113">
        <f t="shared" si="713"/>
        <v>0</v>
      </c>
      <c r="Z1470" s="125" t="str">
        <f t="shared" si="723"/>
        <v>A+J=</v>
      </c>
      <c r="AA1470" s="118">
        <f t="shared" si="724"/>
        <v>46132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>
        <f t="shared" si="714"/>
        <v>46132</v>
      </c>
      <c r="B1471" s="113">
        <f t="shared" si="707"/>
        <v>1377.7790548400001</v>
      </c>
      <c r="C1471" s="113">
        <f t="shared" si="720"/>
        <v>1116.6936172799999</v>
      </c>
      <c r="D1471" s="114">
        <f t="shared" si="715"/>
        <v>7245.38</v>
      </c>
      <c r="E1471" s="115">
        <f t="shared" si="729"/>
        <v>7276.54</v>
      </c>
      <c r="F1471" s="116">
        <f t="shared" si="730"/>
        <v>46073</v>
      </c>
      <c r="G1471" s="117">
        <f t="shared" si="708"/>
        <v>4.3006716003852752E-3</v>
      </c>
      <c r="H1471" s="118">
        <f t="shared" si="721"/>
        <v>46162</v>
      </c>
      <c r="I1471" s="118">
        <f t="shared" si="709"/>
        <v>46132</v>
      </c>
      <c r="J1471" s="119">
        <f t="shared" si="716"/>
        <v>20</v>
      </c>
      <c r="K1471" s="119">
        <f t="shared" si="731"/>
        <v>20</v>
      </c>
      <c r="L1471" s="8">
        <f t="shared" si="717"/>
        <v>1.0043006699999999</v>
      </c>
      <c r="M1471" s="120">
        <f t="shared" si="732"/>
        <v>1.0043006699999999</v>
      </c>
      <c r="N1471" s="120">
        <f t="shared" si="726"/>
        <v>1.2166087123844205</v>
      </c>
      <c r="O1471" s="113">
        <f t="shared" si="728"/>
        <v>1.2218409400000001</v>
      </c>
      <c r="P1471" s="113">
        <f t="shared" si="710"/>
        <v>1364.42197902</v>
      </c>
      <c r="Q1471" s="11">
        <f t="shared" si="722"/>
        <v>48</v>
      </c>
      <c r="R1471" s="30">
        <f t="shared" si="718"/>
        <v>0</v>
      </c>
      <c r="S1471" s="8">
        <f t="shared" si="711"/>
        <v>0</v>
      </c>
      <c r="T1471" s="122">
        <f t="shared" si="719"/>
        <v>0.13059999999999999</v>
      </c>
      <c r="U1471" s="121">
        <f t="shared" si="727"/>
        <v>20</v>
      </c>
      <c r="V1471" s="121">
        <v>252</v>
      </c>
      <c r="W1471" s="120">
        <f t="shared" si="712"/>
        <v>1.009789549</v>
      </c>
      <c r="X1471" s="113">
        <f t="shared" si="725"/>
        <v>13.35707582</v>
      </c>
      <c r="Y1471" s="113">
        <f t="shared" si="713"/>
        <v>13.35707582</v>
      </c>
      <c r="Z1471" s="125" t="str">
        <f t="shared" si="723"/>
        <v>A+J=</v>
      </c>
      <c r="AA1471" s="118">
        <f t="shared" si="724"/>
        <v>46132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>
        <f t="shared" si="714"/>
        <v>46133</v>
      </c>
      <c r="B1472" s="113">
        <f t="shared" si="707"/>
        <v>1365.3796757800001</v>
      </c>
      <c r="C1472" s="113">
        <f t="shared" si="720"/>
        <v>1116.6936172799999</v>
      </c>
      <c r="D1472" s="114">
        <f t="shared" si="715"/>
        <v>7245.38</v>
      </c>
      <c r="E1472" s="115">
        <f t="shared" si="729"/>
        <v>7276.54</v>
      </c>
      <c r="F1472" s="116">
        <f t="shared" si="730"/>
        <v>46101</v>
      </c>
      <c r="G1472" s="117">
        <f t="shared" si="708"/>
        <v>4.3006716003852752E-3</v>
      </c>
      <c r="H1472" s="118">
        <f t="shared" si="721"/>
        <v>46162</v>
      </c>
      <c r="I1472" s="118">
        <f t="shared" si="709"/>
        <v>46162</v>
      </c>
      <c r="J1472" s="119">
        <f t="shared" si="716"/>
        <v>20</v>
      </c>
      <c r="K1472" s="119">
        <f t="shared" si="731"/>
        <v>1</v>
      </c>
      <c r="L1472" s="8">
        <f t="shared" si="717"/>
        <v>1.0002145899999999</v>
      </c>
      <c r="M1472" s="120">
        <f t="shared" si="732"/>
        <v>1.0043006699999999</v>
      </c>
      <c r="N1472" s="120">
        <f t="shared" si="726"/>
        <v>1.2218409449755105</v>
      </c>
      <c r="O1472" s="113">
        <f t="shared" si="728"/>
        <v>1.22210313</v>
      </c>
      <c r="P1472" s="113">
        <f t="shared" si="710"/>
        <v>1364.7147649200001</v>
      </c>
      <c r="Q1472" s="11">
        <f t="shared" si="722"/>
        <v>0</v>
      </c>
      <c r="R1472" s="30">
        <f t="shared" si="718"/>
        <v>0</v>
      </c>
      <c r="S1472" s="8">
        <f t="shared" si="711"/>
        <v>0</v>
      </c>
      <c r="T1472" s="122">
        <f t="shared" si="719"/>
        <v>0.13059999999999999</v>
      </c>
      <c r="U1472" s="121">
        <f t="shared" si="727"/>
        <v>1</v>
      </c>
      <c r="V1472" s="121">
        <v>252</v>
      </c>
      <c r="W1472" s="120">
        <f t="shared" si="712"/>
        <v>1.000487216</v>
      </c>
      <c r="X1472" s="113">
        <f t="shared" si="725"/>
        <v>0.66491085999999999</v>
      </c>
      <c r="Y1472" s="113">
        <f t="shared" si="713"/>
        <v>0</v>
      </c>
      <c r="Z1472" s="125" t="str">
        <f t="shared" si="723"/>
        <v>A+J=</v>
      </c>
      <c r="AA1472" s="118">
        <f t="shared" si="724"/>
        <v>46162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>
        <f t="shared" si="714"/>
        <v>46134</v>
      </c>
      <c r="B1473" s="113">
        <f t="shared" si="707"/>
        <v>1365.3796757800001</v>
      </c>
      <c r="C1473" s="113">
        <f t="shared" si="720"/>
        <v>1116.6936172799999</v>
      </c>
      <c r="D1473" s="114">
        <f t="shared" si="715"/>
        <v>7245.38</v>
      </c>
      <c r="E1473" s="115">
        <f t="shared" si="729"/>
        <v>7276.54</v>
      </c>
      <c r="F1473" s="116">
        <f t="shared" si="730"/>
        <v>46101</v>
      </c>
      <c r="G1473" s="117">
        <f t="shared" si="708"/>
        <v>4.3006716003852752E-3</v>
      </c>
      <c r="H1473" s="118">
        <f t="shared" si="721"/>
        <v>46162</v>
      </c>
      <c r="I1473" s="118">
        <f t="shared" si="709"/>
        <v>46162</v>
      </c>
      <c r="J1473" s="119">
        <f t="shared" si="716"/>
        <v>20</v>
      </c>
      <c r="K1473" s="119">
        <f t="shared" si="731"/>
        <v>1</v>
      </c>
      <c r="L1473" s="8">
        <f t="shared" si="717"/>
        <v>1.0002145899999999</v>
      </c>
      <c r="M1473" s="120">
        <f t="shared" si="732"/>
        <v>1.0043006699999999</v>
      </c>
      <c r="N1473" s="120">
        <f t="shared" si="726"/>
        <v>1.2218409449755105</v>
      </c>
      <c r="O1473" s="113">
        <f t="shared" si="728"/>
        <v>1.22210313</v>
      </c>
      <c r="P1473" s="113">
        <f t="shared" si="710"/>
        <v>1364.7147649200001</v>
      </c>
      <c r="Q1473" s="11">
        <f t="shared" si="722"/>
        <v>0</v>
      </c>
      <c r="R1473" s="30">
        <f t="shared" si="718"/>
        <v>0</v>
      </c>
      <c r="S1473" s="8">
        <f t="shared" si="711"/>
        <v>0</v>
      </c>
      <c r="T1473" s="122">
        <f t="shared" si="719"/>
        <v>0.13059999999999999</v>
      </c>
      <c r="U1473" s="121">
        <f t="shared" si="727"/>
        <v>1</v>
      </c>
      <c r="V1473" s="121">
        <v>252</v>
      </c>
      <c r="W1473" s="120">
        <f t="shared" si="712"/>
        <v>1.000487216</v>
      </c>
      <c r="X1473" s="113">
        <f t="shared" si="725"/>
        <v>0.66491085999999999</v>
      </c>
      <c r="Y1473" s="113">
        <f t="shared" si="713"/>
        <v>0</v>
      </c>
      <c r="Z1473" s="125" t="str">
        <f t="shared" si="723"/>
        <v>A+J=</v>
      </c>
      <c r="AA1473" s="118">
        <f t="shared" si="724"/>
        <v>46162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>
        <f t="shared" si="714"/>
        <v>46135</v>
      </c>
      <c r="B1474" s="113">
        <f t="shared" si="707"/>
        <v>1366.3380596100001</v>
      </c>
      <c r="C1474" s="113">
        <f t="shared" si="720"/>
        <v>1116.6936172799999</v>
      </c>
      <c r="D1474" s="114">
        <f t="shared" si="715"/>
        <v>7245.38</v>
      </c>
      <c r="E1474" s="115">
        <f t="shared" si="729"/>
        <v>7276.54</v>
      </c>
      <c r="F1474" s="116">
        <f t="shared" si="730"/>
        <v>46101</v>
      </c>
      <c r="G1474" s="117">
        <f t="shared" si="708"/>
        <v>4.3006716003852752E-3</v>
      </c>
      <c r="H1474" s="118">
        <f t="shared" si="721"/>
        <v>46162</v>
      </c>
      <c r="I1474" s="118">
        <f t="shared" si="709"/>
        <v>46162</v>
      </c>
      <c r="J1474" s="119">
        <f t="shared" si="716"/>
        <v>20</v>
      </c>
      <c r="K1474" s="119">
        <f t="shared" si="731"/>
        <v>2</v>
      </c>
      <c r="L1474" s="8">
        <f t="shared" si="717"/>
        <v>1.0004292299999999</v>
      </c>
      <c r="M1474" s="120">
        <f t="shared" si="732"/>
        <v>1.0043006699999999</v>
      </c>
      <c r="N1474" s="120">
        <f t="shared" si="726"/>
        <v>1.2218409449755105</v>
      </c>
      <c r="O1474" s="113">
        <f t="shared" si="728"/>
        <v>1.22236539</v>
      </c>
      <c r="P1474" s="113">
        <f t="shared" si="710"/>
        <v>1365.0076289900001</v>
      </c>
      <c r="Q1474" s="11">
        <f t="shared" si="722"/>
        <v>0</v>
      </c>
      <c r="R1474" s="30">
        <f t="shared" si="718"/>
        <v>0</v>
      </c>
      <c r="S1474" s="8">
        <f t="shared" si="711"/>
        <v>0</v>
      </c>
      <c r="T1474" s="122">
        <f t="shared" si="719"/>
        <v>0.13059999999999999</v>
      </c>
      <c r="U1474" s="121">
        <f t="shared" si="727"/>
        <v>2</v>
      </c>
      <c r="V1474" s="121">
        <v>252</v>
      </c>
      <c r="W1474" s="120">
        <f t="shared" si="712"/>
        <v>1.0009746690000001</v>
      </c>
      <c r="X1474" s="113">
        <f t="shared" si="725"/>
        <v>1.33043062</v>
      </c>
      <c r="Y1474" s="113">
        <f t="shared" si="713"/>
        <v>0</v>
      </c>
      <c r="Z1474" s="125" t="str">
        <f t="shared" si="723"/>
        <v>A+J=</v>
      </c>
      <c r="AA1474" s="118">
        <f t="shared" si="724"/>
        <v>46162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>
        <f t="shared" si="714"/>
        <v>46136</v>
      </c>
      <c r="B1475" s="113">
        <f t="shared" si="707"/>
        <v>1367.2971196199999</v>
      </c>
      <c r="C1475" s="113">
        <f t="shared" si="720"/>
        <v>1116.6936172799999</v>
      </c>
      <c r="D1475" s="114">
        <f t="shared" si="715"/>
        <v>7245.38</v>
      </c>
      <c r="E1475" s="115">
        <f t="shared" si="729"/>
        <v>7276.54</v>
      </c>
      <c r="F1475" s="116">
        <f t="shared" si="730"/>
        <v>46101</v>
      </c>
      <c r="G1475" s="117">
        <f t="shared" si="708"/>
        <v>4.3006716003852752E-3</v>
      </c>
      <c r="H1475" s="118">
        <f t="shared" si="721"/>
        <v>46162</v>
      </c>
      <c r="I1475" s="118">
        <f t="shared" si="709"/>
        <v>46162</v>
      </c>
      <c r="J1475" s="119">
        <f t="shared" si="716"/>
        <v>20</v>
      </c>
      <c r="K1475" s="119">
        <f t="shared" si="731"/>
        <v>3</v>
      </c>
      <c r="L1475" s="8">
        <f t="shared" si="717"/>
        <v>1.0006439199999999</v>
      </c>
      <c r="M1475" s="120">
        <f t="shared" si="732"/>
        <v>1.0043006699999999</v>
      </c>
      <c r="N1475" s="120">
        <f t="shared" si="726"/>
        <v>1.2218409449755105</v>
      </c>
      <c r="O1475" s="113">
        <f t="shared" si="728"/>
        <v>1.22262771</v>
      </c>
      <c r="P1475" s="113">
        <f t="shared" si="710"/>
        <v>1365.30056006</v>
      </c>
      <c r="Q1475" s="11">
        <f t="shared" si="722"/>
        <v>0</v>
      </c>
      <c r="R1475" s="30">
        <f t="shared" si="718"/>
        <v>0</v>
      </c>
      <c r="S1475" s="8">
        <f t="shared" si="711"/>
        <v>0</v>
      </c>
      <c r="T1475" s="122">
        <f t="shared" si="719"/>
        <v>0.13059999999999999</v>
      </c>
      <c r="U1475" s="121">
        <f t="shared" si="727"/>
        <v>3</v>
      </c>
      <c r="V1475" s="121">
        <v>252</v>
      </c>
      <c r="W1475" s="120">
        <f t="shared" si="712"/>
        <v>1.001462359</v>
      </c>
      <c r="X1475" s="113">
        <f t="shared" si="725"/>
        <v>1.9965595599999999</v>
      </c>
      <c r="Y1475" s="113">
        <f t="shared" si="713"/>
        <v>0</v>
      </c>
      <c r="Z1475" s="125" t="str">
        <f t="shared" si="723"/>
        <v>A+J=</v>
      </c>
      <c r="AA1475" s="118">
        <f t="shared" si="724"/>
        <v>46162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>
        <f t="shared" si="714"/>
        <v>46137</v>
      </c>
      <c r="B1476" s="113">
        <f t="shared" si="707"/>
        <v>1368.2568364799999</v>
      </c>
      <c r="C1476" s="113">
        <f t="shared" si="720"/>
        <v>1116.6936172799999</v>
      </c>
      <c r="D1476" s="114">
        <f t="shared" si="715"/>
        <v>7245.38</v>
      </c>
      <c r="E1476" s="115">
        <f t="shared" si="729"/>
        <v>7276.54</v>
      </c>
      <c r="F1476" s="116">
        <f t="shared" si="730"/>
        <v>46101</v>
      </c>
      <c r="G1476" s="117">
        <f t="shared" si="708"/>
        <v>4.3006716003852752E-3</v>
      </c>
      <c r="H1476" s="118">
        <f t="shared" si="721"/>
        <v>46162</v>
      </c>
      <c r="I1476" s="118">
        <f t="shared" si="709"/>
        <v>46162</v>
      </c>
      <c r="J1476" s="119">
        <f t="shared" si="716"/>
        <v>20</v>
      </c>
      <c r="K1476" s="119">
        <f t="shared" si="731"/>
        <v>4</v>
      </c>
      <c r="L1476" s="8">
        <f t="shared" si="717"/>
        <v>1.0008586500000001</v>
      </c>
      <c r="M1476" s="120">
        <f t="shared" si="732"/>
        <v>1.0043006699999999</v>
      </c>
      <c r="N1476" s="120">
        <f t="shared" si="726"/>
        <v>1.2218409449755105</v>
      </c>
      <c r="O1476" s="113">
        <f t="shared" si="728"/>
        <v>1.2228900700000001</v>
      </c>
      <c r="P1476" s="113">
        <f t="shared" si="710"/>
        <v>1365.5935357999999</v>
      </c>
      <c r="Q1476" s="11">
        <f t="shared" si="722"/>
        <v>0</v>
      </c>
      <c r="R1476" s="30">
        <f t="shared" si="718"/>
        <v>0</v>
      </c>
      <c r="S1476" s="8">
        <f t="shared" si="711"/>
        <v>0</v>
      </c>
      <c r="T1476" s="122">
        <f t="shared" si="719"/>
        <v>0.13059999999999999</v>
      </c>
      <c r="U1476" s="121">
        <f t="shared" si="727"/>
        <v>4</v>
      </c>
      <c r="V1476" s="121">
        <v>252</v>
      </c>
      <c r="W1476" s="120">
        <f t="shared" si="712"/>
        <v>1.001950288</v>
      </c>
      <c r="X1476" s="113">
        <f t="shared" si="725"/>
        <v>2.6633006799999999</v>
      </c>
      <c r="Y1476" s="113">
        <f t="shared" si="713"/>
        <v>0</v>
      </c>
      <c r="Z1476" s="125" t="str">
        <f t="shared" si="723"/>
        <v>A+J=</v>
      </c>
      <c r="AA1476" s="118">
        <f t="shared" si="724"/>
        <v>46162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>
        <f t="shared" si="714"/>
        <v>46138</v>
      </c>
      <c r="B1477" s="113">
        <f t="shared" si="707"/>
        <v>1368.2568364799999</v>
      </c>
      <c r="C1477" s="113">
        <f t="shared" si="720"/>
        <v>1116.6936172799999</v>
      </c>
      <c r="D1477" s="114">
        <f t="shared" si="715"/>
        <v>7245.38</v>
      </c>
      <c r="E1477" s="115">
        <f t="shared" si="729"/>
        <v>7276.54</v>
      </c>
      <c r="F1477" s="116">
        <f t="shared" si="730"/>
        <v>46101</v>
      </c>
      <c r="G1477" s="117">
        <f t="shared" si="708"/>
        <v>4.3006716003852752E-3</v>
      </c>
      <c r="H1477" s="118">
        <f t="shared" si="721"/>
        <v>46162</v>
      </c>
      <c r="I1477" s="118">
        <f t="shared" si="709"/>
        <v>46162</v>
      </c>
      <c r="J1477" s="119">
        <f t="shared" si="716"/>
        <v>20</v>
      </c>
      <c r="K1477" s="119">
        <f t="shared" si="731"/>
        <v>4</v>
      </c>
      <c r="L1477" s="8">
        <f t="shared" si="717"/>
        <v>1.0008586500000001</v>
      </c>
      <c r="M1477" s="120">
        <f t="shared" si="732"/>
        <v>1.0043006699999999</v>
      </c>
      <c r="N1477" s="120">
        <f t="shared" si="726"/>
        <v>1.2218409449755105</v>
      </c>
      <c r="O1477" s="113">
        <f t="shared" si="728"/>
        <v>1.2228900700000001</v>
      </c>
      <c r="P1477" s="113">
        <f t="shared" si="710"/>
        <v>1365.5935357999999</v>
      </c>
      <c r="Q1477" s="11">
        <f t="shared" si="722"/>
        <v>0</v>
      </c>
      <c r="R1477" s="30">
        <f t="shared" si="718"/>
        <v>0</v>
      </c>
      <c r="S1477" s="8">
        <f t="shared" si="711"/>
        <v>0</v>
      </c>
      <c r="T1477" s="122">
        <f t="shared" si="719"/>
        <v>0.13059999999999999</v>
      </c>
      <c r="U1477" s="121">
        <f t="shared" si="727"/>
        <v>4</v>
      </c>
      <c r="V1477" s="121">
        <v>252</v>
      </c>
      <c r="W1477" s="120">
        <f t="shared" si="712"/>
        <v>1.001950288</v>
      </c>
      <c r="X1477" s="113">
        <f t="shared" si="725"/>
        <v>2.6633006799999999</v>
      </c>
      <c r="Y1477" s="113">
        <f t="shared" si="713"/>
        <v>0</v>
      </c>
      <c r="Z1477" s="125" t="str">
        <f t="shared" si="723"/>
        <v>A+J=</v>
      </c>
      <c r="AA1477" s="118">
        <f t="shared" si="724"/>
        <v>46162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>
        <f t="shared" si="714"/>
        <v>46139</v>
      </c>
      <c r="B1478" s="113">
        <f t="shared" si="707"/>
        <v>1368.2568364799999</v>
      </c>
      <c r="C1478" s="113">
        <f t="shared" si="720"/>
        <v>1116.6936172799999</v>
      </c>
      <c r="D1478" s="114">
        <f t="shared" si="715"/>
        <v>7245.38</v>
      </c>
      <c r="E1478" s="115">
        <f t="shared" si="729"/>
        <v>7276.54</v>
      </c>
      <c r="F1478" s="116">
        <f t="shared" si="730"/>
        <v>46101</v>
      </c>
      <c r="G1478" s="117">
        <f t="shared" si="708"/>
        <v>4.3006716003852752E-3</v>
      </c>
      <c r="H1478" s="118">
        <f t="shared" si="721"/>
        <v>46162</v>
      </c>
      <c r="I1478" s="118">
        <f t="shared" si="709"/>
        <v>46162</v>
      </c>
      <c r="J1478" s="119">
        <f t="shared" si="716"/>
        <v>20</v>
      </c>
      <c r="K1478" s="119">
        <f t="shared" si="731"/>
        <v>4</v>
      </c>
      <c r="L1478" s="8">
        <f t="shared" si="717"/>
        <v>1.0008586500000001</v>
      </c>
      <c r="M1478" s="120">
        <f t="shared" si="732"/>
        <v>1.0043006699999999</v>
      </c>
      <c r="N1478" s="120">
        <f t="shared" si="726"/>
        <v>1.2218409449755105</v>
      </c>
      <c r="O1478" s="113">
        <f t="shared" si="728"/>
        <v>1.2228900700000001</v>
      </c>
      <c r="P1478" s="113">
        <f t="shared" si="710"/>
        <v>1365.5935357999999</v>
      </c>
      <c r="Q1478" s="11">
        <f t="shared" si="722"/>
        <v>0</v>
      </c>
      <c r="R1478" s="30">
        <f t="shared" si="718"/>
        <v>0</v>
      </c>
      <c r="S1478" s="8">
        <f t="shared" si="711"/>
        <v>0</v>
      </c>
      <c r="T1478" s="122">
        <f t="shared" si="719"/>
        <v>0.13059999999999999</v>
      </c>
      <c r="U1478" s="121">
        <f t="shared" si="727"/>
        <v>4</v>
      </c>
      <c r="V1478" s="121">
        <v>252</v>
      </c>
      <c r="W1478" s="120">
        <f t="shared" si="712"/>
        <v>1.001950288</v>
      </c>
      <c r="X1478" s="113">
        <f t="shared" si="725"/>
        <v>2.6633006799999999</v>
      </c>
      <c r="Y1478" s="113">
        <f t="shared" si="713"/>
        <v>0</v>
      </c>
      <c r="Z1478" s="125" t="str">
        <f t="shared" si="723"/>
        <v>A+J=</v>
      </c>
      <c r="AA1478" s="118">
        <f t="shared" si="724"/>
        <v>46162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>
        <f t="shared" si="714"/>
        <v>46140</v>
      </c>
      <c r="B1479" s="113">
        <f t="shared" si="707"/>
        <v>1369.2172413199999</v>
      </c>
      <c r="C1479" s="113">
        <f t="shared" si="720"/>
        <v>1116.6936172799999</v>
      </c>
      <c r="D1479" s="114">
        <f t="shared" si="715"/>
        <v>7245.38</v>
      </c>
      <c r="E1479" s="115">
        <f t="shared" si="729"/>
        <v>7276.54</v>
      </c>
      <c r="F1479" s="116">
        <f t="shared" si="730"/>
        <v>46101</v>
      </c>
      <c r="G1479" s="117">
        <f t="shared" si="708"/>
        <v>4.3006716003852752E-3</v>
      </c>
      <c r="H1479" s="118">
        <f t="shared" si="721"/>
        <v>46162</v>
      </c>
      <c r="I1479" s="118">
        <f t="shared" si="709"/>
        <v>46162</v>
      </c>
      <c r="J1479" s="119">
        <f t="shared" si="716"/>
        <v>20</v>
      </c>
      <c r="K1479" s="119">
        <f t="shared" si="731"/>
        <v>5</v>
      </c>
      <c r="L1479" s="8">
        <f t="shared" si="717"/>
        <v>1.0010734299999999</v>
      </c>
      <c r="M1479" s="120">
        <f t="shared" si="732"/>
        <v>1.0043006699999999</v>
      </c>
      <c r="N1479" s="120">
        <f t="shared" si="726"/>
        <v>1.2218409449755105</v>
      </c>
      <c r="O1479" s="113">
        <f t="shared" si="728"/>
        <v>1.2231525000000001</v>
      </c>
      <c r="P1479" s="113">
        <f t="shared" si="710"/>
        <v>1365.88658971</v>
      </c>
      <c r="Q1479" s="11">
        <f t="shared" si="722"/>
        <v>0</v>
      </c>
      <c r="R1479" s="30">
        <f t="shared" si="718"/>
        <v>0</v>
      </c>
      <c r="S1479" s="8">
        <f t="shared" si="711"/>
        <v>0</v>
      </c>
      <c r="T1479" s="122">
        <f t="shared" si="719"/>
        <v>0.13059999999999999</v>
      </c>
      <c r="U1479" s="121">
        <f t="shared" si="727"/>
        <v>5</v>
      </c>
      <c r="V1479" s="121">
        <v>252</v>
      </c>
      <c r="W1479" s="120">
        <f t="shared" si="712"/>
        <v>1.002438454</v>
      </c>
      <c r="X1479" s="113">
        <f t="shared" si="725"/>
        <v>3.3306516099999999</v>
      </c>
      <c r="Y1479" s="113">
        <f t="shared" si="713"/>
        <v>0</v>
      </c>
      <c r="Z1479" s="125" t="str">
        <f t="shared" si="723"/>
        <v>A+J=</v>
      </c>
      <c r="AA1479" s="118">
        <f t="shared" si="724"/>
        <v>46162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>
        <f t="shared" si="714"/>
        <v>46141</v>
      </c>
      <c r="B1480" s="113">
        <f t="shared" si="707"/>
        <v>1370.1783232499999</v>
      </c>
      <c r="C1480" s="113">
        <f t="shared" si="720"/>
        <v>1116.6936172799999</v>
      </c>
      <c r="D1480" s="114">
        <f t="shared" si="715"/>
        <v>7245.38</v>
      </c>
      <c r="E1480" s="115">
        <f t="shared" si="729"/>
        <v>7276.54</v>
      </c>
      <c r="F1480" s="116">
        <f t="shared" si="730"/>
        <v>46101</v>
      </c>
      <c r="G1480" s="117">
        <f t="shared" si="708"/>
        <v>4.3006716003852752E-3</v>
      </c>
      <c r="H1480" s="118">
        <f t="shared" si="721"/>
        <v>46162</v>
      </c>
      <c r="I1480" s="118">
        <f t="shared" si="709"/>
        <v>46162</v>
      </c>
      <c r="J1480" s="119">
        <f t="shared" si="716"/>
        <v>20</v>
      </c>
      <c r="K1480" s="119">
        <f t="shared" si="731"/>
        <v>6</v>
      </c>
      <c r="L1480" s="8">
        <f t="shared" si="717"/>
        <v>1.0012882599999999</v>
      </c>
      <c r="M1480" s="120">
        <f t="shared" si="732"/>
        <v>1.0043006699999999</v>
      </c>
      <c r="N1480" s="120">
        <f t="shared" si="726"/>
        <v>1.2218409449755105</v>
      </c>
      <c r="O1480" s="113">
        <f t="shared" si="728"/>
        <v>1.22341499</v>
      </c>
      <c r="P1480" s="113">
        <f t="shared" si="710"/>
        <v>1366.17971061</v>
      </c>
      <c r="Q1480" s="11">
        <f t="shared" si="722"/>
        <v>0</v>
      </c>
      <c r="R1480" s="30">
        <f t="shared" si="718"/>
        <v>0</v>
      </c>
      <c r="S1480" s="8">
        <f t="shared" si="711"/>
        <v>0</v>
      </c>
      <c r="T1480" s="122">
        <f t="shared" si="719"/>
        <v>0.13059999999999999</v>
      </c>
      <c r="U1480" s="121">
        <f t="shared" si="727"/>
        <v>6</v>
      </c>
      <c r="V1480" s="121">
        <v>252</v>
      </c>
      <c r="W1480" s="120">
        <f t="shared" si="712"/>
        <v>1.0029268570000001</v>
      </c>
      <c r="X1480" s="113">
        <f t="shared" si="725"/>
        <v>3.9986126400000002</v>
      </c>
      <c r="Y1480" s="113">
        <f t="shared" si="713"/>
        <v>0</v>
      </c>
      <c r="Z1480" s="125" t="str">
        <f t="shared" si="723"/>
        <v>A+J=</v>
      </c>
      <c r="AA1480" s="118">
        <f t="shared" si="724"/>
        <v>46162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>
        <f t="shared" si="714"/>
        <v>46142</v>
      </c>
      <c r="B1481" s="113">
        <f t="shared" si="707"/>
        <v>1371.1400741300001</v>
      </c>
      <c r="C1481" s="113">
        <f t="shared" si="720"/>
        <v>1116.6936172799999</v>
      </c>
      <c r="D1481" s="114">
        <f t="shared" si="715"/>
        <v>7245.38</v>
      </c>
      <c r="E1481" s="115">
        <f t="shared" si="729"/>
        <v>7276.54</v>
      </c>
      <c r="F1481" s="116">
        <f t="shared" si="730"/>
        <v>46101</v>
      </c>
      <c r="G1481" s="117">
        <f t="shared" si="708"/>
        <v>4.3006716003852752E-3</v>
      </c>
      <c r="H1481" s="118">
        <f t="shared" si="721"/>
        <v>46162</v>
      </c>
      <c r="I1481" s="118">
        <f t="shared" si="709"/>
        <v>46162</v>
      </c>
      <c r="J1481" s="119">
        <f t="shared" si="716"/>
        <v>20</v>
      </c>
      <c r="K1481" s="119">
        <f t="shared" si="731"/>
        <v>7</v>
      </c>
      <c r="L1481" s="8">
        <f t="shared" si="717"/>
        <v>1.0015031299999999</v>
      </c>
      <c r="M1481" s="120">
        <f t="shared" si="732"/>
        <v>1.0043006699999999</v>
      </c>
      <c r="N1481" s="120">
        <f t="shared" si="726"/>
        <v>1.2218409449755105</v>
      </c>
      <c r="O1481" s="113">
        <f t="shared" si="728"/>
        <v>1.22367753</v>
      </c>
      <c r="P1481" s="113">
        <f t="shared" si="710"/>
        <v>1366.4728873500001</v>
      </c>
      <c r="Q1481" s="11">
        <f t="shared" si="722"/>
        <v>0</v>
      </c>
      <c r="R1481" s="30">
        <f t="shared" si="718"/>
        <v>0</v>
      </c>
      <c r="S1481" s="8">
        <f t="shared" si="711"/>
        <v>0</v>
      </c>
      <c r="T1481" s="122">
        <f t="shared" si="719"/>
        <v>0.13059999999999999</v>
      </c>
      <c r="U1481" s="121">
        <f t="shared" si="727"/>
        <v>7</v>
      </c>
      <c r="V1481" s="121">
        <v>252</v>
      </c>
      <c r="W1481" s="120">
        <f t="shared" si="712"/>
        <v>1.0034154989999999</v>
      </c>
      <c r="X1481" s="113">
        <f t="shared" si="725"/>
        <v>4.6671867799999998</v>
      </c>
      <c r="Y1481" s="113">
        <f t="shared" si="713"/>
        <v>0</v>
      </c>
      <c r="Z1481" s="125" t="str">
        <f t="shared" si="723"/>
        <v>A+J=</v>
      </c>
      <c r="AA1481" s="118">
        <f t="shared" si="724"/>
        <v>46162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>
        <f t="shared" si="714"/>
        <v>46143</v>
      </c>
      <c r="B1482" s="113">
        <f t="shared" ref="B1482:B1545" si="733">(P1482+X1482)</f>
        <v>1372.10249286</v>
      </c>
      <c r="C1482" s="113">
        <f t="shared" si="720"/>
        <v>1116.6936172799999</v>
      </c>
      <c r="D1482" s="114">
        <f t="shared" si="715"/>
        <v>7245.38</v>
      </c>
      <c r="E1482" s="115">
        <f t="shared" si="729"/>
        <v>7276.54</v>
      </c>
      <c r="F1482" s="116">
        <f t="shared" si="730"/>
        <v>46101</v>
      </c>
      <c r="G1482" s="117">
        <f t="shared" ref="G1482:G1545" si="734">(E1482/D1482)-1</f>
        <v>4.3006716003852752E-3</v>
      </c>
      <c r="H1482" s="118">
        <f t="shared" si="721"/>
        <v>46162</v>
      </c>
      <c r="I1482" s="118">
        <f t="shared" ref="I1482:I1545" si="735">IF(A1482&gt;I1481,H1482,I1481)</f>
        <v>46162</v>
      </c>
      <c r="J1482" s="119">
        <f t="shared" si="716"/>
        <v>20</v>
      </c>
      <c r="K1482" s="119">
        <f t="shared" si="731"/>
        <v>8</v>
      </c>
      <c r="L1482" s="8">
        <f t="shared" si="717"/>
        <v>1.00171805</v>
      </c>
      <c r="M1482" s="120">
        <f t="shared" si="732"/>
        <v>1.0043006699999999</v>
      </c>
      <c r="N1482" s="120">
        <f t="shared" si="726"/>
        <v>1.2218409449755105</v>
      </c>
      <c r="O1482" s="113">
        <f t="shared" si="728"/>
        <v>1.22394012</v>
      </c>
      <c r="P1482" s="113">
        <f t="shared" ref="P1482:P1545" si="736">TRUNC(C1482*O1482,8)</f>
        <v>1366.7661199300001</v>
      </c>
      <c r="Q1482" s="11">
        <f t="shared" si="722"/>
        <v>0</v>
      </c>
      <c r="R1482" s="30">
        <f t="shared" si="718"/>
        <v>0</v>
      </c>
      <c r="S1482" s="8">
        <f t="shared" ref="S1482:S1545" si="737">IF(R1482&gt;0,TRUNC(R1482*P1482,8),0)</f>
        <v>0</v>
      </c>
      <c r="T1482" s="122">
        <f t="shared" si="719"/>
        <v>0.13059999999999999</v>
      </c>
      <c r="U1482" s="121">
        <f t="shared" si="727"/>
        <v>8</v>
      </c>
      <c r="V1482" s="121">
        <v>252</v>
      </c>
      <c r="W1482" s="120">
        <f t="shared" ref="W1482:W1545" si="738">ROUND((1+T1482)^TRUNC((U1482/V1482),9),9)</f>
        <v>1.003904379</v>
      </c>
      <c r="X1482" s="113">
        <f t="shared" si="725"/>
        <v>5.3363729299999996</v>
      </c>
      <c r="Y1482" s="113">
        <f t="shared" ref="Y1482:Y1545" si="739">IF(Q1482&gt;0,S1482+X1482,0)</f>
        <v>0</v>
      </c>
      <c r="Z1482" s="125" t="str">
        <f t="shared" si="723"/>
        <v>A+J=</v>
      </c>
      <c r="AA1482" s="118">
        <f t="shared" si="724"/>
        <v>46162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>
        <f t="shared" ref="A1483:A1546" si="740">(A1482+1)</f>
        <v>46144</v>
      </c>
      <c r="B1483" s="113">
        <f t="shared" si="733"/>
        <v>1372.10249286</v>
      </c>
      <c r="C1483" s="113">
        <f t="shared" si="720"/>
        <v>1116.6936172799999</v>
      </c>
      <c r="D1483" s="114">
        <f t="shared" ref="D1483:D1546" si="741">IF(E1483=E1482,D1482,E1482)</f>
        <v>7245.38</v>
      </c>
      <c r="E1483" s="115">
        <f t="shared" si="729"/>
        <v>7276.54</v>
      </c>
      <c r="F1483" s="116">
        <f t="shared" si="730"/>
        <v>46101</v>
      </c>
      <c r="G1483" s="117">
        <f t="shared" si="734"/>
        <v>4.3006716003852752E-3</v>
      </c>
      <c r="H1483" s="118">
        <f t="shared" si="721"/>
        <v>46162</v>
      </c>
      <c r="I1483" s="118">
        <f t="shared" si="735"/>
        <v>46162</v>
      </c>
      <c r="J1483" s="119">
        <f t="shared" ref="J1483:J1546" si="742">IF(I1483=I1482,J1482,NETWORKDAYS(I1482,I1483,$AD$176:$AD$502)-1)</f>
        <v>20</v>
      </c>
      <c r="K1483" s="119">
        <f t="shared" si="731"/>
        <v>8</v>
      </c>
      <c r="L1483" s="8">
        <f t="shared" ref="L1483:L1546" si="743">IF(E1483&lt;D1483,1,TRUNC((E1483/D1483)^TRUNC((K1483/J1483),9),8))</f>
        <v>1.00171805</v>
      </c>
      <c r="M1483" s="120">
        <f t="shared" si="732"/>
        <v>1.0043006699999999</v>
      </c>
      <c r="N1483" s="120">
        <f t="shared" si="726"/>
        <v>1.2218409449755105</v>
      </c>
      <c r="O1483" s="113">
        <f t="shared" si="728"/>
        <v>1.22394012</v>
      </c>
      <c r="P1483" s="113">
        <f t="shared" si="736"/>
        <v>1366.7661199300001</v>
      </c>
      <c r="Q1483" s="11">
        <f t="shared" si="722"/>
        <v>0</v>
      </c>
      <c r="R1483" s="30">
        <f t="shared" ref="R1483:R1546" si="744">IF(Q1483&gt;0,VLOOKUP($A1483,$AD$10:$AI$170,6),0)</f>
        <v>0</v>
      </c>
      <c r="S1483" s="8">
        <f t="shared" si="737"/>
        <v>0</v>
      </c>
      <c r="T1483" s="122">
        <f t="shared" ref="T1483:T1546" si="745">(T1482)</f>
        <v>0.13059999999999999</v>
      </c>
      <c r="U1483" s="121">
        <f t="shared" si="727"/>
        <v>8</v>
      </c>
      <c r="V1483" s="121">
        <v>252</v>
      </c>
      <c r="W1483" s="120">
        <f t="shared" si="738"/>
        <v>1.003904379</v>
      </c>
      <c r="X1483" s="113">
        <f t="shared" si="725"/>
        <v>5.3363729299999996</v>
      </c>
      <c r="Y1483" s="113">
        <f t="shared" si="739"/>
        <v>0</v>
      </c>
      <c r="Z1483" s="125" t="str">
        <f t="shared" si="723"/>
        <v>A+J=</v>
      </c>
      <c r="AA1483" s="118">
        <f t="shared" si="724"/>
        <v>46162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>
        <f t="shared" si="740"/>
        <v>46145</v>
      </c>
      <c r="B1484" s="113">
        <f t="shared" si="733"/>
        <v>1372.10249286</v>
      </c>
      <c r="C1484" s="113">
        <f t="shared" ref="C1484:C1547" si="746">TRUNC(IF(Q1483&gt;0,VLOOKUP(A1483,$AD$12:$AE$170,2),C1483),8)</f>
        <v>1116.6936172799999</v>
      </c>
      <c r="D1484" s="114">
        <f t="shared" si="741"/>
        <v>7245.38</v>
      </c>
      <c r="E1484" s="115">
        <f t="shared" si="729"/>
        <v>7276.54</v>
      </c>
      <c r="F1484" s="116">
        <f t="shared" si="730"/>
        <v>46101</v>
      </c>
      <c r="G1484" s="117">
        <f t="shared" si="734"/>
        <v>4.3006716003852752E-3</v>
      </c>
      <c r="H1484" s="118">
        <f t="shared" ref="H1484:H1547" si="747">IF(DAY(A1484)=H$9,VLOOKUP(A1484,AH$118:AN$450,4),H1483)</f>
        <v>46162</v>
      </c>
      <c r="I1484" s="118">
        <f t="shared" si="735"/>
        <v>46162</v>
      </c>
      <c r="J1484" s="119">
        <f t="shared" si="742"/>
        <v>20</v>
      </c>
      <c r="K1484" s="119">
        <f t="shared" si="731"/>
        <v>8</v>
      </c>
      <c r="L1484" s="8">
        <f t="shared" si="743"/>
        <v>1.00171805</v>
      </c>
      <c r="M1484" s="120">
        <f t="shared" si="732"/>
        <v>1.0043006699999999</v>
      </c>
      <c r="N1484" s="120">
        <f t="shared" si="726"/>
        <v>1.2218409449755105</v>
      </c>
      <c r="O1484" s="113">
        <f t="shared" si="728"/>
        <v>1.22394012</v>
      </c>
      <c r="P1484" s="113">
        <f t="shared" si="736"/>
        <v>1366.7661199300001</v>
      </c>
      <c r="Q1484" s="11">
        <f t="shared" ref="Q1484:Q1547" si="748">IF(VLOOKUP(A1484,AD$10:AK$170,8)=VLOOKUP(A1483,AD$10:AK$170,8),0,VLOOKUP(A1484,AD$10:AK$170,8))</f>
        <v>0</v>
      </c>
      <c r="R1484" s="30">
        <f t="shared" si="744"/>
        <v>0</v>
      </c>
      <c r="S1484" s="8">
        <f t="shared" si="737"/>
        <v>0</v>
      </c>
      <c r="T1484" s="122">
        <f t="shared" si="745"/>
        <v>0.13059999999999999</v>
      </c>
      <c r="U1484" s="121">
        <f t="shared" si="727"/>
        <v>8</v>
      </c>
      <c r="V1484" s="121">
        <v>252</v>
      </c>
      <c r="W1484" s="120">
        <f t="shared" si="738"/>
        <v>1.003904379</v>
      </c>
      <c r="X1484" s="113">
        <f t="shared" si="725"/>
        <v>5.3363729299999996</v>
      </c>
      <c r="Y1484" s="113">
        <f t="shared" si="739"/>
        <v>0</v>
      </c>
      <c r="Z1484" s="125" t="str">
        <f t="shared" ref="Z1484:Z1547" si="749">IF($Q1483&gt;0,VLOOKUP($A1483,$AD$10:$AM$170,9),Z1483)</f>
        <v>A+J=</v>
      </c>
      <c r="AA1484" s="118">
        <f t="shared" ref="AA1484:AA1547" si="750">IF($Q1483&gt;0,VLOOKUP($A1483,$AD$10:$AM$170,10),AA1483)</f>
        <v>46162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>
        <f t="shared" si="740"/>
        <v>46146</v>
      </c>
      <c r="B1485" s="113">
        <f t="shared" si="733"/>
        <v>1372.10249286</v>
      </c>
      <c r="C1485" s="113">
        <f t="shared" si="746"/>
        <v>1116.6936172799999</v>
      </c>
      <c r="D1485" s="114">
        <f t="shared" si="741"/>
        <v>7245.38</v>
      </c>
      <c r="E1485" s="115">
        <f t="shared" si="729"/>
        <v>7276.54</v>
      </c>
      <c r="F1485" s="116">
        <f t="shared" si="730"/>
        <v>46101</v>
      </c>
      <c r="G1485" s="117">
        <f t="shared" si="734"/>
        <v>4.3006716003852752E-3</v>
      </c>
      <c r="H1485" s="118">
        <f t="shared" si="747"/>
        <v>46162</v>
      </c>
      <c r="I1485" s="118">
        <f t="shared" si="735"/>
        <v>46162</v>
      </c>
      <c r="J1485" s="119">
        <f t="shared" si="742"/>
        <v>20</v>
      </c>
      <c r="K1485" s="119">
        <f t="shared" si="731"/>
        <v>8</v>
      </c>
      <c r="L1485" s="8">
        <f t="shared" si="743"/>
        <v>1.00171805</v>
      </c>
      <c r="M1485" s="120">
        <f t="shared" si="732"/>
        <v>1.0043006699999999</v>
      </c>
      <c r="N1485" s="120">
        <f t="shared" si="726"/>
        <v>1.2218409449755105</v>
      </c>
      <c r="O1485" s="113">
        <f t="shared" si="728"/>
        <v>1.22394012</v>
      </c>
      <c r="P1485" s="113">
        <f t="shared" si="736"/>
        <v>1366.7661199300001</v>
      </c>
      <c r="Q1485" s="11">
        <f t="shared" si="748"/>
        <v>0</v>
      </c>
      <c r="R1485" s="30">
        <f t="shared" si="744"/>
        <v>0</v>
      </c>
      <c r="S1485" s="8">
        <f t="shared" si="737"/>
        <v>0</v>
      </c>
      <c r="T1485" s="122">
        <f t="shared" si="745"/>
        <v>0.13059999999999999</v>
      </c>
      <c r="U1485" s="121">
        <f t="shared" si="727"/>
        <v>8</v>
      </c>
      <c r="V1485" s="121">
        <v>252</v>
      </c>
      <c r="W1485" s="120">
        <f t="shared" si="738"/>
        <v>1.003904379</v>
      </c>
      <c r="X1485" s="113">
        <f t="shared" si="725"/>
        <v>5.3363729299999996</v>
      </c>
      <c r="Y1485" s="113">
        <f t="shared" si="739"/>
        <v>0</v>
      </c>
      <c r="Z1485" s="125" t="str">
        <f t="shared" si="749"/>
        <v>A+J=</v>
      </c>
      <c r="AA1485" s="118">
        <f t="shared" si="750"/>
        <v>46162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>
        <f t="shared" si="740"/>
        <v>46147</v>
      </c>
      <c r="B1486" s="113">
        <f t="shared" si="733"/>
        <v>1373.06559096</v>
      </c>
      <c r="C1486" s="113">
        <f t="shared" si="746"/>
        <v>1116.6936172799999</v>
      </c>
      <c r="D1486" s="114">
        <f t="shared" si="741"/>
        <v>7245.38</v>
      </c>
      <c r="E1486" s="115">
        <f t="shared" si="729"/>
        <v>7276.54</v>
      </c>
      <c r="F1486" s="116">
        <f t="shared" si="730"/>
        <v>46101</v>
      </c>
      <c r="G1486" s="117">
        <f t="shared" si="734"/>
        <v>4.3006716003852752E-3</v>
      </c>
      <c r="H1486" s="118">
        <f t="shared" si="747"/>
        <v>46162</v>
      </c>
      <c r="I1486" s="118">
        <f t="shared" si="735"/>
        <v>46162</v>
      </c>
      <c r="J1486" s="119">
        <f t="shared" si="742"/>
        <v>20</v>
      </c>
      <c r="K1486" s="119">
        <f t="shared" si="731"/>
        <v>9</v>
      </c>
      <c r="L1486" s="8">
        <f t="shared" si="743"/>
        <v>1.0019330099999999</v>
      </c>
      <c r="M1486" s="120">
        <f t="shared" si="732"/>
        <v>1.0043006699999999</v>
      </c>
      <c r="N1486" s="120">
        <f t="shared" si="726"/>
        <v>1.2218409449755105</v>
      </c>
      <c r="O1486" s="113">
        <f t="shared" si="728"/>
        <v>1.22420277</v>
      </c>
      <c r="P1486" s="113">
        <f t="shared" si="736"/>
        <v>1367.05941951</v>
      </c>
      <c r="Q1486" s="11">
        <f t="shared" si="748"/>
        <v>0</v>
      </c>
      <c r="R1486" s="30">
        <f t="shared" si="744"/>
        <v>0</v>
      </c>
      <c r="S1486" s="8">
        <f t="shared" si="737"/>
        <v>0</v>
      </c>
      <c r="T1486" s="122">
        <f t="shared" si="745"/>
        <v>0.13059999999999999</v>
      </c>
      <c r="U1486" s="121">
        <f t="shared" si="727"/>
        <v>9</v>
      </c>
      <c r="V1486" s="121">
        <v>252</v>
      </c>
      <c r="W1486" s="120">
        <f t="shared" si="738"/>
        <v>1.0043934969999999</v>
      </c>
      <c r="X1486" s="113">
        <f t="shared" si="725"/>
        <v>6.0061714500000001</v>
      </c>
      <c r="Y1486" s="113">
        <f t="shared" si="739"/>
        <v>0</v>
      </c>
      <c r="Z1486" s="125" t="str">
        <f t="shared" si="749"/>
        <v>A+J=</v>
      </c>
      <c r="AA1486" s="118">
        <f t="shared" si="750"/>
        <v>46162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>
        <f t="shared" si="740"/>
        <v>46148</v>
      </c>
      <c r="B1487" s="113">
        <f t="shared" si="733"/>
        <v>1374.0293687400001</v>
      </c>
      <c r="C1487" s="113">
        <f t="shared" si="746"/>
        <v>1116.6936172799999</v>
      </c>
      <c r="D1487" s="114">
        <f t="shared" si="741"/>
        <v>7245.38</v>
      </c>
      <c r="E1487" s="115">
        <f t="shared" si="729"/>
        <v>7276.54</v>
      </c>
      <c r="F1487" s="116">
        <f t="shared" si="730"/>
        <v>46101</v>
      </c>
      <c r="G1487" s="117">
        <f t="shared" si="734"/>
        <v>4.3006716003852752E-3</v>
      </c>
      <c r="H1487" s="118">
        <f t="shared" si="747"/>
        <v>46162</v>
      </c>
      <c r="I1487" s="118">
        <f t="shared" si="735"/>
        <v>46162</v>
      </c>
      <c r="J1487" s="119">
        <f t="shared" si="742"/>
        <v>20</v>
      </c>
      <c r="K1487" s="119">
        <f t="shared" si="731"/>
        <v>10</v>
      </c>
      <c r="L1487" s="8">
        <f t="shared" si="743"/>
        <v>1.0021480199999999</v>
      </c>
      <c r="M1487" s="120">
        <f t="shared" si="732"/>
        <v>1.0043006699999999</v>
      </c>
      <c r="N1487" s="120">
        <f t="shared" si="726"/>
        <v>1.2218409449755105</v>
      </c>
      <c r="O1487" s="113">
        <f t="shared" si="728"/>
        <v>1.2244654800000001</v>
      </c>
      <c r="P1487" s="113">
        <f t="shared" si="736"/>
        <v>1367.3527860900001</v>
      </c>
      <c r="Q1487" s="11">
        <f t="shared" si="748"/>
        <v>0</v>
      </c>
      <c r="R1487" s="30">
        <f t="shared" si="744"/>
        <v>0</v>
      </c>
      <c r="S1487" s="8">
        <f t="shared" si="737"/>
        <v>0</v>
      </c>
      <c r="T1487" s="122">
        <f t="shared" si="745"/>
        <v>0.13059999999999999</v>
      </c>
      <c r="U1487" s="121">
        <f t="shared" si="727"/>
        <v>10</v>
      </c>
      <c r="V1487" s="121">
        <v>252</v>
      </c>
      <c r="W1487" s="120">
        <f t="shared" si="738"/>
        <v>1.004882853</v>
      </c>
      <c r="X1487" s="113">
        <f t="shared" si="725"/>
        <v>6.6765826500000003</v>
      </c>
      <c r="Y1487" s="113">
        <f t="shared" si="739"/>
        <v>0</v>
      </c>
      <c r="Z1487" s="125" t="str">
        <f t="shared" si="749"/>
        <v>A+J=</v>
      </c>
      <c r="AA1487" s="118">
        <f t="shared" si="750"/>
        <v>46162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>
        <f t="shared" si="740"/>
        <v>46149</v>
      </c>
      <c r="B1488" s="113">
        <f t="shared" si="733"/>
        <v>1374.99382786</v>
      </c>
      <c r="C1488" s="113">
        <f t="shared" si="746"/>
        <v>1116.6936172799999</v>
      </c>
      <c r="D1488" s="114">
        <f t="shared" si="741"/>
        <v>7245.38</v>
      </c>
      <c r="E1488" s="115">
        <f t="shared" si="729"/>
        <v>7276.54</v>
      </c>
      <c r="F1488" s="116">
        <f t="shared" si="730"/>
        <v>46101</v>
      </c>
      <c r="G1488" s="117">
        <f t="shared" si="734"/>
        <v>4.3006716003852752E-3</v>
      </c>
      <c r="H1488" s="118">
        <f t="shared" si="747"/>
        <v>46162</v>
      </c>
      <c r="I1488" s="118">
        <f t="shared" si="735"/>
        <v>46162</v>
      </c>
      <c r="J1488" s="119">
        <f t="shared" si="742"/>
        <v>20</v>
      </c>
      <c r="K1488" s="119">
        <f t="shared" si="731"/>
        <v>11</v>
      </c>
      <c r="L1488" s="8">
        <f t="shared" si="743"/>
        <v>1.0023630800000001</v>
      </c>
      <c r="M1488" s="120">
        <f t="shared" si="732"/>
        <v>1.0043006699999999</v>
      </c>
      <c r="N1488" s="120">
        <f t="shared" si="726"/>
        <v>1.2218409449755105</v>
      </c>
      <c r="O1488" s="113">
        <f t="shared" si="728"/>
        <v>1.2247282500000001</v>
      </c>
      <c r="P1488" s="113">
        <f t="shared" si="736"/>
        <v>1367.6462196699999</v>
      </c>
      <c r="Q1488" s="11">
        <f t="shared" si="748"/>
        <v>0</v>
      </c>
      <c r="R1488" s="30">
        <f t="shared" si="744"/>
        <v>0</v>
      </c>
      <c r="S1488" s="8">
        <f t="shared" si="737"/>
        <v>0</v>
      </c>
      <c r="T1488" s="122">
        <f t="shared" si="745"/>
        <v>0.13059999999999999</v>
      </c>
      <c r="U1488" s="121">
        <f t="shared" si="727"/>
        <v>11</v>
      </c>
      <c r="V1488" s="121">
        <v>252</v>
      </c>
      <c r="W1488" s="120">
        <f t="shared" si="738"/>
        <v>1.0053724479999999</v>
      </c>
      <c r="X1488" s="113">
        <f t="shared" si="725"/>
        <v>7.3476081899999999</v>
      </c>
      <c r="Y1488" s="113">
        <f t="shared" si="739"/>
        <v>0</v>
      </c>
      <c r="Z1488" s="125" t="str">
        <f t="shared" si="749"/>
        <v>A+J=</v>
      </c>
      <c r="AA1488" s="118">
        <f t="shared" si="750"/>
        <v>46162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>
        <f t="shared" si="740"/>
        <v>46150</v>
      </c>
      <c r="B1489" s="113">
        <f t="shared" si="733"/>
        <v>1375.9589560499999</v>
      </c>
      <c r="C1489" s="113">
        <f t="shared" si="746"/>
        <v>1116.6936172799999</v>
      </c>
      <c r="D1489" s="114">
        <f t="shared" si="741"/>
        <v>7245.38</v>
      </c>
      <c r="E1489" s="115">
        <f t="shared" si="729"/>
        <v>7276.54</v>
      </c>
      <c r="F1489" s="116">
        <f t="shared" si="730"/>
        <v>46101</v>
      </c>
      <c r="G1489" s="117">
        <f t="shared" si="734"/>
        <v>4.3006716003852752E-3</v>
      </c>
      <c r="H1489" s="118">
        <f t="shared" si="747"/>
        <v>46162</v>
      </c>
      <c r="I1489" s="118">
        <f t="shared" si="735"/>
        <v>46162</v>
      </c>
      <c r="J1489" s="119">
        <f t="shared" si="742"/>
        <v>20</v>
      </c>
      <c r="K1489" s="119">
        <f t="shared" si="731"/>
        <v>12</v>
      </c>
      <c r="L1489" s="8">
        <f t="shared" si="743"/>
        <v>1.00257818</v>
      </c>
      <c r="M1489" s="120">
        <f t="shared" si="732"/>
        <v>1.0043006699999999</v>
      </c>
      <c r="N1489" s="120">
        <f t="shared" si="726"/>
        <v>1.2218409449755105</v>
      </c>
      <c r="O1489" s="113">
        <f t="shared" si="728"/>
        <v>1.22499107</v>
      </c>
      <c r="P1489" s="113">
        <f t="shared" si="736"/>
        <v>1367.93970909</v>
      </c>
      <c r="Q1489" s="11">
        <f t="shared" si="748"/>
        <v>0</v>
      </c>
      <c r="R1489" s="30">
        <f t="shared" si="744"/>
        <v>0</v>
      </c>
      <c r="S1489" s="8">
        <f t="shared" si="737"/>
        <v>0</v>
      </c>
      <c r="T1489" s="122">
        <f t="shared" si="745"/>
        <v>0.13059999999999999</v>
      </c>
      <c r="U1489" s="121">
        <f t="shared" si="727"/>
        <v>12</v>
      </c>
      <c r="V1489" s="121">
        <v>252</v>
      </c>
      <c r="W1489" s="120">
        <f t="shared" si="738"/>
        <v>1.005862281</v>
      </c>
      <c r="X1489" s="113">
        <f t="shared" si="725"/>
        <v>8.0192469600000003</v>
      </c>
      <c r="Y1489" s="113">
        <f t="shared" si="739"/>
        <v>0</v>
      </c>
      <c r="Z1489" s="125" t="str">
        <f t="shared" si="749"/>
        <v>A+J=</v>
      </c>
      <c r="AA1489" s="118">
        <f t="shared" si="750"/>
        <v>46162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>
        <f t="shared" si="740"/>
        <v>46151</v>
      </c>
      <c r="B1490" s="113">
        <f t="shared" si="733"/>
        <v>1376.9247549500001</v>
      </c>
      <c r="C1490" s="113">
        <f t="shared" si="746"/>
        <v>1116.6936172799999</v>
      </c>
      <c r="D1490" s="114">
        <f t="shared" si="741"/>
        <v>7245.38</v>
      </c>
      <c r="E1490" s="115">
        <f t="shared" si="729"/>
        <v>7276.54</v>
      </c>
      <c r="F1490" s="116">
        <f t="shared" si="730"/>
        <v>46101</v>
      </c>
      <c r="G1490" s="117">
        <f t="shared" si="734"/>
        <v>4.3006716003852752E-3</v>
      </c>
      <c r="H1490" s="118">
        <f t="shared" si="747"/>
        <v>46162</v>
      </c>
      <c r="I1490" s="118">
        <f t="shared" si="735"/>
        <v>46162</v>
      </c>
      <c r="J1490" s="119">
        <f t="shared" si="742"/>
        <v>20</v>
      </c>
      <c r="K1490" s="119">
        <f t="shared" si="731"/>
        <v>13</v>
      </c>
      <c r="L1490" s="8">
        <f t="shared" si="743"/>
        <v>1.00279333</v>
      </c>
      <c r="M1490" s="120">
        <f t="shared" si="732"/>
        <v>1.0043006699999999</v>
      </c>
      <c r="N1490" s="120">
        <f t="shared" si="726"/>
        <v>1.2218409449755105</v>
      </c>
      <c r="O1490" s="113">
        <f t="shared" si="728"/>
        <v>1.22525394</v>
      </c>
      <c r="P1490" s="113">
        <f t="shared" si="736"/>
        <v>1368.23325434</v>
      </c>
      <c r="Q1490" s="11">
        <f t="shared" si="748"/>
        <v>0</v>
      </c>
      <c r="R1490" s="30">
        <f t="shared" si="744"/>
        <v>0</v>
      </c>
      <c r="S1490" s="8">
        <f t="shared" si="737"/>
        <v>0</v>
      </c>
      <c r="T1490" s="122">
        <f t="shared" si="745"/>
        <v>0.13059999999999999</v>
      </c>
      <c r="U1490" s="121">
        <f t="shared" si="727"/>
        <v>13</v>
      </c>
      <c r="V1490" s="121">
        <v>252</v>
      </c>
      <c r="W1490" s="120">
        <f t="shared" si="738"/>
        <v>1.006352353</v>
      </c>
      <c r="X1490" s="113">
        <f t="shared" si="725"/>
        <v>8.6915006100000003</v>
      </c>
      <c r="Y1490" s="113">
        <f t="shared" si="739"/>
        <v>0</v>
      </c>
      <c r="Z1490" s="125" t="str">
        <f t="shared" si="749"/>
        <v>A+J=</v>
      </c>
      <c r="AA1490" s="118">
        <f t="shared" si="750"/>
        <v>46162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>
        <f t="shared" si="740"/>
        <v>46152</v>
      </c>
      <c r="B1491" s="113">
        <f t="shared" si="733"/>
        <v>1376.9247549500001</v>
      </c>
      <c r="C1491" s="113">
        <f t="shared" si="746"/>
        <v>1116.6936172799999</v>
      </c>
      <c r="D1491" s="114">
        <f t="shared" si="741"/>
        <v>7245.38</v>
      </c>
      <c r="E1491" s="115">
        <f t="shared" si="729"/>
        <v>7276.54</v>
      </c>
      <c r="F1491" s="116">
        <f t="shared" si="730"/>
        <v>46101</v>
      </c>
      <c r="G1491" s="117">
        <f t="shared" si="734"/>
        <v>4.3006716003852752E-3</v>
      </c>
      <c r="H1491" s="118">
        <f t="shared" si="747"/>
        <v>46162</v>
      </c>
      <c r="I1491" s="118">
        <f t="shared" si="735"/>
        <v>46162</v>
      </c>
      <c r="J1491" s="119">
        <f t="shared" si="742"/>
        <v>20</v>
      </c>
      <c r="K1491" s="119">
        <f t="shared" si="731"/>
        <v>13</v>
      </c>
      <c r="L1491" s="8">
        <f t="shared" si="743"/>
        <v>1.00279333</v>
      </c>
      <c r="M1491" s="120">
        <f t="shared" si="732"/>
        <v>1.0043006699999999</v>
      </c>
      <c r="N1491" s="120">
        <f t="shared" si="726"/>
        <v>1.2218409449755105</v>
      </c>
      <c r="O1491" s="113">
        <f t="shared" si="728"/>
        <v>1.22525394</v>
      </c>
      <c r="P1491" s="113">
        <f t="shared" si="736"/>
        <v>1368.23325434</v>
      </c>
      <c r="Q1491" s="11">
        <f t="shared" si="748"/>
        <v>0</v>
      </c>
      <c r="R1491" s="30">
        <f t="shared" si="744"/>
        <v>0</v>
      </c>
      <c r="S1491" s="8">
        <f t="shared" si="737"/>
        <v>0</v>
      </c>
      <c r="T1491" s="122">
        <f t="shared" si="745"/>
        <v>0.13059999999999999</v>
      </c>
      <c r="U1491" s="121">
        <f t="shared" si="727"/>
        <v>13</v>
      </c>
      <c r="V1491" s="121">
        <v>252</v>
      </c>
      <c r="W1491" s="120">
        <f t="shared" si="738"/>
        <v>1.006352353</v>
      </c>
      <c r="X1491" s="113">
        <f t="shared" si="725"/>
        <v>8.6915006100000003</v>
      </c>
      <c r="Y1491" s="113">
        <f t="shared" si="739"/>
        <v>0</v>
      </c>
      <c r="Z1491" s="125" t="str">
        <f t="shared" si="749"/>
        <v>A+J=</v>
      </c>
      <c r="AA1491" s="118">
        <f t="shared" si="750"/>
        <v>46162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>
        <f t="shared" si="740"/>
        <v>46153</v>
      </c>
      <c r="B1492" s="113">
        <f t="shared" si="733"/>
        <v>1376.9247549500001</v>
      </c>
      <c r="C1492" s="113">
        <f t="shared" si="746"/>
        <v>1116.6936172799999</v>
      </c>
      <c r="D1492" s="114">
        <f t="shared" si="741"/>
        <v>7245.38</v>
      </c>
      <c r="E1492" s="115">
        <f t="shared" si="729"/>
        <v>7276.54</v>
      </c>
      <c r="F1492" s="116">
        <f t="shared" si="730"/>
        <v>46101</v>
      </c>
      <c r="G1492" s="117">
        <f t="shared" si="734"/>
        <v>4.3006716003852752E-3</v>
      </c>
      <c r="H1492" s="118">
        <f t="shared" si="747"/>
        <v>46162</v>
      </c>
      <c r="I1492" s="118">
        <f t="shared" si="735"/>
        <v>46162</v>
      </c>
      <c r="J1492" s="119">
        <f t="shared" si="742"/>
        <v>20</v>
      </c>
      <c r="K1492" s="119">
        <f t="shared" si="731"/>
        <v>13</v>
      </c>
      <c r="L1492" s="8">
        <f t="shared" si="743"/>
        <v>1.00279333</v>
      </c>
      <c r="M1492" s="120">
        <f t="shared" si="732"/>
        <v>1.0043006699999999</v>
      </c>
      <c r="N1492" s="120">
        <f t="shared" si="726"/>
        <v>1.2218409449755105</v>
      </c>
      <c r="O1492" s="113">
        <f t="shared" si="728"/>
        <v>1.22525394</v>
      </c>
      <c r="P1492" s="113">
        <f t="shared" si="736"/>
        <v>1368.23325434</v>
      </c>
      <c r="Q1492" s="11">
        <f t="shared" si="748"/>
        <v>0</v>
      </c>
      <c r="R1492" s="30">
        <f t="shared" si="744"/>
        <v>0</v>
      </c>
      <c r="S1492" s="8">
        <f t="shared" si="737"/>
        <v>0</v>
      </c>
      <c r="T1492" s="122">
        <f t="shared" si="745"/>
        <v>0.13059999999999999</v>
      </c>
      <c r="U1492" s="121">
        <f t="shared" si="727"/>
        <v>13</v>
      </c>
      <c r="V1492" s="121">
        <v>252</v>
      </c>
      <c r="W1492" s="120">
        <f t="shared" si="738"/>
        <v>1.006352353</v>
      </c>
      <c r="X1492" s="113">
        <f t="shared" si="725"/>
        <v>8.6915006100000003</v>
      </c>
      <c r="Y1492" s="113">
        <f t="shared" si="739"/>
        <v>0</v>
      </c>
      <c r="Z1492" s="125" t="str">
        <f t="shared" si="749"/>
        <v>A+J=</v>
      </c>
      <c r="AA1492" s="118">
        <f t="shared" si="750"/>
        <v>46162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>
        <f t="shared" si="740"/>
        <v>46154</v>
      </c>
      <c r="B1493" s="113">
        <f t="shared" si="733"/>
        <v>1377.8912586000001</v>
      </c>
      <c r="C1493" s="113">
        <f t="shared" si="746"/>
        <v>1116.6936172799999</v>
      </c>
      <c r="D1493" s="114">
        <f t="shared" si="741"/>
        <v>7245.38</v>
      </c>
      <c r="E1493" s="115">
        <f t="shared" si="729"/>
        <v>7276.54</v>
      </c>
      <c r="F1493" s="116">
        <f t="shared" si="730"/>
        <v>46101</v>
      </c>
      <c r="G1493" s="117">
        <f t="shared" si="734"/>
        <v>4.3006716003852752E-3</v>
      </c>
      <c r="H1493" s="118">
        <f t="shared" si="747"/>
        <v>46162</v>
      </c>
      <c r="I1493" s="118">
        <f t="shared" si="735"/>
        <v>46162</v>
      </c>
      <c r="J1493" s="119">
        <f t="shared" si="742"/>
        <v>20</v>
      </c>
      <c r="K1493" s="119">
        <f t="shared" si="731"/>
        <v>14</v>
      </c>
      <c r="L1493" s="8">
        <f t="shared" si="743"/>
        <v>1.00300853</v>
      </c>
      <c r="M1493" s="120">
        <f t="shared" si="732"/>
        <v>1.0043006699999999</v>
      </c>
      <c r="N1493" s="120">
        <f t="shared" si="726"/>
        <v>1.2218409449755105</v>
      </c>
      <c r="O1493" s="113">
        <f t="shared" si="728"/>
        <v>1.22551689</v>
      </c>
      <c r="P1493" s="113">
        <f t="shared" si="736"/>
        <v>1368.52688893</v>
      </c>
      <c r="Q1493" s="11">
        <f t="shared" si="748"/>
        <v>0</v>
      </c>
      <c r="R1493" s="30">
        <f t="shared" si="744"/>
        <v>0</v>
      </c>
      <c r="S1493" s="8">
        <f t="shared" si="737"/>
        <v>0</v>
      </c>
      <c r="T1493" s="122">
        <f t="shared" si="745"/>
        <v>0.13059999999999999</v>
      </c>
      <c r="U1493" s="121">
        <f t="shared" si="727"/>
        <v>14</v>
      </c>
      <c r="V1493" s="121">
        <v>252</v>
      </c>
      <c r="W1493" s="120">
        <f t="shared" si="738"/>
        <v>1.0068426640000001</v>
      </c>
      <c r="X1493" s="113">
        <f t="shared" si="725"/>
        <v>9.3643696700000003</v>
      </c>
      <c r="Y1493" s="113">
        <f t="shared" si="739"/>
        <v>0</v>
      </c>
      <c r="Z1493" s="125" t="str">
        <f t="shared" si="749"/>
        <v>A+J=</v>
      </c>
      <c r="AA1493" s="118">
        <f t="shared" si="750"/>
        <v>46162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>
        <f t="shared" si="740"/>
        <v>46155</v>
      </c>
      <c r="B1494" s="113">
        <f t="shared" si="733"/>
        <v>1378.8584097099999</v>
      </c>
      <c r="C1494" s="113">
        <f t="shared" si="746"/>
        <v>1116.6936172799999</v>
      </c>
      <c r="D1494" s="114">
        <f t="shared" si="741"/>
        <v>7245.38</v>
      </c>
      <c r="E1494" s="115">
        <f t="shared" si="729"/>
        <v>7276.54</v>
      </c>
      <c r="F1494" s="116">
        <f t="shared" si="730"/>
        <v>46101</v>
      </c>
      <c r="G1494" s="117">
        <f t="shared" si="734"/>
        <v>4.3006716003852752E-3</v>
      </c>
      <c r="H1494" s="118">
        <f t="shared" si="747"/>
        <v>46162</v>
      </c>
      <c r="I1494" s="118">
        <f t="shared" si="735"/>
        <v>46162</v>
      </c>
      <c r="J1494" s="119">
        <f t="shared" si="742"/>
        <v>20</v>
      </c>
      <c r="K1494" s="119">
        <f t="shared" si="731"/>
        <v>15</v>
      </c>
      <c r="L1494" s="8">
        <f t="shared" si="743"/>
        <v>1.00322377</v>
      </c>
      <c r="M1494" s="120">
        <f t="shared" si="732"/>
        <v>1.0043006699999999</v>
      </c>
      <c r="N1494" s="120">
        <f t="shared" si="726"/>
        <v>1.2218409449755105</v>
      </c>
      <c r="O1494" s="113">
        <f t="shared" si="728"/>
        <v>1.22577987</v>
      </c>
      <c r="P1494" s="113">
        <f t="shared" si="736"/>
        <v>1368.8205570099999</v>
      </c>
      <c r="Q1494" s="11">
        <f t="shared" si="748"/>
        <v>0</v>
      </c>
      <c r="R1494" s="30">
        <f t="shared" si="744"/>
        <v>0</v>
      </c>
      <c r="S1494" s="8">
        <f t="shared" si="737"/>
        <v>0</v>
      </c>
      <c r="T1494" s="122">
        <f t="shared" si="745"/>
        <v>0.13059999999999999</v>
      </c>
      <c r="U1494" s="121">
        <f t="shared" si="727"/>
        <v>15</v>
      </c>
      <c r="V1494" s="121">
        <v>252</v>
      </c>
      <c r="W1494" s="120">
        <f t="shared" si="738"/>
        <v>1.0073332129999999</v>
      </c>
      <c r="X1494" s="113">
        <f t="shared" si="725"/>
        <v>10.0378527</v>
      </c>
      <c r="Y1494" s="113">
        <f t="shared" si="739"/>
        <v>0</v>
      </c>
      <c r="Z1494" s="125" t="str">
        <f t="shared" si="749"/>
        <v>A+J=</v>
      </c>
      <c r="AA1494" s="118">
        <f t="shared" si="750"/>
        <v>46162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>
        <f t="shared" si="740"/>
        <v>46156</v>
      </c>
      <c r="B1495" s="113">
        <f t="shared" si="733"/>
        <v>1379.82625631</v>
      </c>
      <c r="C1495" s="113">
        <f t="shared" si="746"/>
        <v>1116.6936172799999</v>
      </c>
      <c r="D1495" s="114">
        <f t="shared" si="741"/>
        <v>7245.38</v>
      </c>
      <c r="E1495" s="115">
        <f t="shared" si="729"/>
        <v>7276.54</v>
      </c>
      <c r="F1495" s="116">
        <f t="shared" si="730"/>
        <v>46101</v>
      </c>
      <c r="G1495" s="117">
        <f t="shared" si="734"/>
        <v>4.3006716003852752E-3</v>
      </c>
      <c r="H1495" s="118">
        <f t="shared" si="747"/>
        <v>46162</v>
      </c>
      <c r="I1495" s="118">
        <f t="shared" si="735"/>
        <v>46162</v>
      </c>
      <c r="J1495" s="119">
        <f t="shared" si="742"/>
        <v>20</v>
      </c>
      <c r="K1495" s="119">
        <f t="shared" si="731"/>
        <v>16</v>
      </c>
      <c r="L1495" s="8">
        <f t="shared" si="743"/>
        <v>1.00343906</v>
      </c>
      <c r="M1495" s="120">
        <f t="shared" si="732"/>
        <v>1.0043006699999999</v>
      </c>
      <c r="N1495" s="120">
        <f t="shared" si="726"/>
        <v>1.2218409449755105</v>
      </c>
      <c r="O1495" s="113">
        <f t="shared" si="728"/>
        <v>1.22604292</v>
      </c>
      <c r="P1495" s="113">
        <f t="shared" si="736"/>
        <v>1369.1143032699999</v>
      </c>
      <c r="Q1495" s="11">
        <f t="shared" si="748"/>
        <v>0</v>
      </c>
      <c r="R1495" s="30">
        <f t="shared" si="744"/>
        <v>0</v>
      </c>
      <c r="S1495" s="8">
        <f t="shared" si="737"/>
        <v>0</v>
      </c>
      <c r="T1495" s="122">
        <f t="shared" si="745"/>
        <v>0.13059999999999999</v>
      </c>
      <c r="U1495" s="121">
        <f t="shared" si="727"/>
        <v>16</v>
      </c>
      <c r="V1495" s="121">
        <v>252</v>
      </c>
      <c r="W1495" s="120">
        <f t="shared" si="738"/>
        <v>1.007824002</v>
      </c>
      <c r="X1495" s="113">
        <f t="shared" si="725"/>
        <v>10.711953039999999</v>
      </c>
      <c r="Y1495" s="113">
        <f t="shared" si="739"/>
        <v>0</v>
      </c>
      <c r="Z1495" s="125" t="str">
        <f t="shared" si="749"/>
        <v>A+J=</v>
      </c>
      <c r="AA1495" s="118">
        <f t="shared" si="750"/>
        <v>46162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>
        <f t="shared" si="740"/>
        <v>46157</v>
      </c>
      <c r="B1496" s="113">
        <f t="shared" si="733"/>
        <v>1380.7947748300001</v>
      </c>
      <c r="C1496" s="113">
        <f t="shared" si="746"/>
        <v>1116.6936172799999</v>
      </c>
      <c r="D1496" s="114">
        <f t="shared" si="741"/>
        <v>7245.38</v>
      </c>
      <c r="E1496" s="115">
        <f t="shared" si="729"/>
        <v>7276.54</v>
      </c>
      <c r="F1496" s="116">
        <f t="shared" si="730"/>
        <v>46101</v>
      </c>
      <c r="G1496" s="117">
        <f t="shared" si="734"/>
        <v>4.3006716003852752E-3</v>
      </c>
      <c r="H1496" s="118">
        <f t="shared" si="747"/>
        <v>46162</v>
      </c>
      <c r="I1496" s="118">
        <f t="shared" si="735"/>
        <v>46162</v>
      </c>
      <c r="J1496" s="119">
        <f t="shared" si="742"/>
        <v>20</v>
      </c>
      <c r="K1496" s="119">
        <f t="shared" si="731"/>
        <v>17</v>
      </c>
      <c r="L1496" s="8">
        <f t="shared" si="743"/>
        <v>1.0036543899999999</v>
      </c>
      <c r="M1496" s="120">
        <f t="shared" si="732"/>
        <v>1.0043006699999999</v>
      </c>
      <c r="N1496" s="120">
        <f t="shared" si="726"/>
        <v>1.2218409449755105</v>
      </c>
      <c r="O1496" s="113">
        <f t="shared" si="728"/>
        <v>1.22630602</v>
      </c>
      <c r="P1496" s="113">
        <f t="shared" si="736"/>
        <v>1369.40810536</v>
      </c>
      <c r="Q1496" s="11">
        <f t="shared" si="748"/>
        <v>0</v>
      </c>
      <c r="R1496" s="30">
        <f t="shared" si="744"/>
        <v>0</v>
      </c>
      <c r="S1496" s="8">
        <f t="shared" si="737"/>
        <v>0</v>
      </c>
      <c r="T1496" s="122">
        <f t="shared" si="745"/>
        <v>0.13059999999999999</v>
      </c>
      <c r="U1496" s="121">
        <f t="shared" si="727"/>
        <v>17</v>
      </c>
      <c r="V1496" s="121">
        <v>252</v>
      </c>
      <c r="W1496" s="120">
        <f t="shared" si="738"/>
        <v>1.0083150299999999</v>
      </c>
      <c r="X1496" s="113">
        <f t="shared" si="725"/>
        <v>11.386669469999999</v>
      </c>
      <c r="Y1496" s="113">
        <f t="shared" si="739"/>
        <v>0</v>
      </c>
      <c r="Z1496" s="125" t="str">
        <f t="shared" si="749"/>
        <v>A+J=</v>
      </c>
      <c r="AA1496" s="118">
        <f t="shared" si="750"/>
        <v>46162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>
        <f t="shared" si="740"/>
        <v>46158</v>
      </c>
      <c r="B1497" s="113">
        <f t="shared" si="733"/>
        <v>1381.76397683</v>
      </c>
      <c r="C1497" s="113">
        <f t="shared" si="746"/>
        <v>1116.6936172799999</v>
      </c>
      <c r="D1497" s="114">
        <f t="shared" si="741"/>
        <v>7245.38</v>
      </c>
      <c r="E1497" s="115">
        <f t="shared" si="729"/>
        <v>7276.54</v>
      </c>
      <c r="F1497" s="116">
        <f t="shared" si="730"/>
        <v>46101</v>
      </c>
      <c r="G1497" s="117">
        <f t="shared" si="734"/>
        <v>4.3006716003852752E-3</v>
      </c>
      <c r="H1497" s="118">
        <f t="shared" si="747"/>
        <v>46162</v>
      </c>
      <c r="I1497" s="118">
        <f t="shared" si="735"/>
        <v>46162</v>
      </c>
      <c r="J1497" s="119">
        <f t="shared" si="742"/>
        <v>20</v>
      </c>
      <c r="K1497" s="119">
        <f t="shared" si="731"/>
        <v>18</v>
      </c>
      <c r="L1497" s="8">
        <f t="shared" si="743"/>
        <v>1.0038697700000001</v>
      </c>
      <c r="M1497" s="120">
        <f t="shared" si="732"/>
        <v>1.0043006699999999</v>
      </c>
      <c r="N1497" s="120">
        <f t="shared" si="726"/>
        <v>1.2218409449755105</v>
      </c>
      <c r="O1497" s="113">
        <f t="shared" si="728"/>
        <v>1.22656918</v>
      </c>
      <c r="P1497" s="113">
        <f t="shared" si="736"/>
        <v>1369.7019744500001</v>
      </c>
      <c r="Q1497" s="11">
        <f t="shared" si="748"/>
        <v>0</v>
      </c>
      <c r="R1497" s="30">
        <f t="shared" si="744"/>
        <v>0</v>
      </c>
      <c r="S1497" s="8">
        <f t="shared" si="737"/>
        <v>0</v>
      </c>
      <c r="T1497" s="122">
        <f t="shared" si="745"/>
        <v>0.13059999999999999</v>
      </c>
      <c r="U1497" s="121">
        <f t="shared" si="727"/>
        <v>18</v>
      </c>
      <c r="V1497" s="121">
        <v>252</v>
      </c>
      <c r="W1497" s="120">
        <f t="shared" si="738"/>
        <v>1.008806297</v>
      </c>
      <c r="X1497" s="113">
        <f t="shared" si="725"/>
        <v>12.062002379999999</v>
      </c>
      <c r="Y1497" s="113">
        <f t="shared" si="739"/>
        <v>0</v>
      </c>
      <c r="Z1497" s="125" t="str">
        <f t="shared" si="749"/>
        <v>A+J=</v>
      </c>
      <c r="AA1497" s="118">
        <f t="shared" si="750"/>
        <v>46162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>
        <f t="shared" si="740"/>
        <v>46159</v>
      </c>
      <c r="B1498" s="113">
        <f t="shared" si="733"/>
        <v>1381.76397683</v>
      </c>
      <c r="C1498" s="113">
        <f t="shared" si="746"/>
        <v>1116.6936172799999</v>
      </c>
      <c r="D1498" s="114">
        <f t="shared" si="741"/>
        <v>7245.38</v>
      </c>
      <c r="E1498" s="115">
        <f t="shared" si="729"/>
        <v>7276.54</v>
      </c>
      <c r="F1498" s="116">
        <f t="shared" si="730"/>
        <v>46101</v>
      </c>
      <c r="G1498" s="117">
        <f t="shared" si="734"/>
        <v>4.3006716003852752E-3</v>
      </c>
      <c r="H1498" s="118">
        <f t="shared" si="747"/>
        <v>46162</v>
      </c>
      <c r="I1498" s="118">
        <f t="shared" si="735"/>
        <v>46162</v>
      </c>
      <c r="J1498" s="119">
        <f t="shared" si="742"/>
        <v>20</v>
      </c>
      <c r="K1498" s="119">
        <f t="shared" si="731"/>
        <v>18</v>
      </c>
      <c r="L1498" s="8">
        <f t="shared" si="743"/>
        <v>1.0038697700000001</v>
      </c>
      <c r="M1498" s="120">
        <f t="shared" si="732"/>
        <v>1.0043006699999999</v>
      </c>
      <c r="N1498" s="120">
        <f t="shared" si="726"/>
        <v>1.2218409449755105</v>
      </c>
      <c r="O1498" s="113">
        <f t="shared" si="728"/>
        <v>1.22656918</v>
      </c>
      <c r="P1498" s="113">
        <f t="shared" si="736"/>
        <v>1369.7019744500001</v>
      </c>
      <c r="Q1498" s="11">
        <f t="shared" si="748"/>
        <v>0</v>
      </c>
      <c r="R1498" s="30">
        <f t="shared" si="744"/>
        <v>0</v>
      </c>
      <c r="S1498" s="8">
        <f t="shared" si="737"/>
        <v>0</v>
      </c>
      <c r="T1498" s="122">
        <f t="shared" si="745"/>
        <v>0.13059999999999999</v>
      </c>
      <c r="U1498" s="121">
        <f t="shared" si="727"/>
        <v>18</v>
      </c>
      <c r="V1498" s="121">
        <v>252</v>
      </c>
      <c r="W1498" s="120">
        <f t="shared" si="738"/>
        <v>1.008806297</v>
      </c>
      <c r="X1498" s="113">
        <f t="shared" si="725"/>
        <v>12.062002379999999</v>
      </c>
      <c r="Y1498" s="113">
        <f t="shared" si="739"/>
        <v>0</v>
      </c>
      <c r="Z1498" s="125" t="str">
        <f t="shared" si="749"/>
        <v>A+J=</v>
      </c>
      <c r="AA1498" s="118">
        <f t="shared" si="750"/>
        <v>46162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>
        <f t="shared" si="740"/>
        <v>46160</v>
      </c>
      <c r="B1499" s="113">
        <f t="shared" si="733"/>
        <v>1381.76397683</v>
      </c>
      <c r="C1499" s="113">
        <f t="shared" si="746"/>
        <v>1116.6936172799999</v>
      </c>
      <c r="D1499" s="114">
        <f t="shared" si="741"/>
        <v>7245.38</v>
      </c>
      <c r="E1499" s="115">
        <f t="shared" si="729"/>
        <v>7276.54</v>
      </c>
      <c r="F1499" s="116">
        <f t="shared" si="730"/>
        <v>46101</v>
      </c>
      <c r="G1499" s="117">
        <f t="shared" si="734"/>
        <v>4.3006716003852752E-3</v>
      </c>
      <c r="H1499" s="118">
        <f t="shared" si="747"/>
        <v>46162</v>
      </c>
      <c r="I1499" s="118">
        <f t="shared" si="735"/>
        <v>46162</v>
      </c>
      <c r="J1499" s="119">
        <f t="shared" si="742"/>
        <v>20</v>
      </c>
      <c r="K1499" s="119">
        <f t="shared" si="731"/>
        <v>18</v>
      </c>
      <c r="L1499" s="8">
        <f t="shared" si="743"/>
        <v>1.0038697700000001</v>
      </c>
      <c r="M1499" s="120">
        <f t="shared" si="732"/>
        <v>1.0043006699999999</v>
      </c>
      <c r="N1499" s="120">
        <f t="shared" si="726"/>
        <v>1.2218409449755105</v>
      </c>
      <c r="O1499" s="113">
        <f t="shared" si="728"/>
        <v>1.22656918</v>
      </c>
      <c r="P1499" s="113">
        <f t="shared" si="736"/>
        <v>1369.7019744500001</v>
      </c>
      <c r="Q1499" s="11">
        <f t="shared" si="748"/>
        <v>0</v>
      </c>
      <c r="R1499" s="30">
        <f t="shared" si="744"/>
        <v>0</v>
      </c>
      <c r="S1499" s="8">
        <f t="shared" si="737"/>
        <v>0</v>
      </c>
      <c r="T1499" s="122">
        <f t="shared" si="745"/>
        <v>0.13059999999999999</v>
      </c>
      <c r="U1499" s="121">
        <f t="shared" si="727"/>
        <v>18</v>
      </c>
      <c r="V1499" s="121">
        <v>252</v>
      </c>
      <c r="W1499" s="120">
        <f t="shared" si="738"/>
        <v>1.008806297</v>
      </c>
      <c r="X1499" s="113">
        <f t="shared" si="725"/>
        <v>12.062002379999999</v>
      </c>
      <c r="Y1499" s="113">
        <f t="shared" si="739"/>
        <v>0</v>
      </c>
      <c r="Z1499" s="125" t="str">
        <f t="shared" si="749"/>
        <v>A+J=</v>
      </c>
      <c r="AA1499" s="118">
        <f t="shared" si="750"/>
        <v>46162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>
        <f t="shared" si="740"/>
        <v>46161</v>
      </c>
      <c r="B1500" s="113">
        <f t="shared" si="733"/>
        <v>1382.73385136</v>
      </c>
      <c r="C1500" s="113">
        <f t="shared" si="746"/>
        <v>1116.6936172799999</v>
      </c>
      <c r="D1500" s="114">
        <f t="shared" si="741"/>
        <v>7245.38</v>
      </c>
      <c r="E1500" s="115">
        <f t="shared" si="729"/>
        <v>7276.54</v>
      </c>
      <c r="F1500" s="116">
        <f t="shared" si="730"/>
        <v>46101</v>
      </c>
      <c r="G1500" s="117">
        <f t="shared" si="734"/>
        <v>4.3006716003852752E-3</v>
      </c>
      <c r="H1500" s="118">
        <f t="shared" si="747"/>
        <v>46162</v>
      </c>
      <c r="I1500" s="118">
        <f t="shared" si="735"/>
        <v>46162</v>
      </c>
      <c r="J1500" s="119">
        <f t="shared" si="742"/>
        <v>20</v>
      </c>
      <c r="K1500" s="119">
        <f t="shared" si="731"/>
        <v>19</v>
      </c>
      <c r="L1500" s="8">
        <f t="shared" si="743"/>
        <v>1.0040851900000001</v>
      </c>
      <c r="M1500" s="120">
        <f t="shared" si="732"/>
        <v>1.0043006699999999</v>
      </c>
      <c r="N1500" s="120">
        <f t="shared" si="726"/>
        <v>1.2218409449755105</v>
      </c>
      <c r="O1500" s="113">
        <f t="shared" si="728"/>
        <v>1.22683239</v>
      </c>
      <c r="P1500" s="113">
        <f t="shared" si="736"/>
        <v>1369.9958993800001</v>
      </c>
      <c r="Q1500" s="11">
        <f t="shared" si="748"/>
        <v>0</v>
      </c>
      <c r="R1500" s="30">
        <f t="shared" si="744"/>
        <v>0</v>
      </c>
      <c r="S1500" s="8">
        <f t="shared" si="737"/>
        <v>0</v>
      </c>
      <c r="T1500" s="122">
        <f t="shared" si="745"/>
        <v>0.13059999999999999</v>
      </c>
      <c r="U1500" s="121">
        <f t="shared" si="727"/>
        <v>19</v>
      </c>
      <c r="V1500" s="121">
        <v>252</v>
      </c>
      <c r="W1500" s="120">
        <f t="shared" si="738"/>
        <v>1.0092978029999999</v>
      </c>
      <c r="X1500" s="113">
        <f t="shared" si="725"/>
        <v>12.73795198</v>
      </c>
      <c r="Y1500" s="113">
        <f t="shared" si="739"/>
        <v>0</v>
      </c>
      <c r="Z1500" s="125" t="str">
        <f t="shared" si="749"/>
        <v>A+J=</v>
      </c>
      <c r="AA1500" s="118">
        <f t="shared" si="750"/>
        <v>46162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>
        <f t="shared" si="740"/>
        <v>46162</v>
      </c>
      <c r="B1501" s="113">
        <f t="shared" si="733"/>
        <v>1383.7044226199998</v>
      </c>
      <c r="C1501" s="113">
        <f t="shared" si="746"/>
        <v>1116.6936172799999</v>
      </c>
      <c r="D1501" s="114">
        <f t="shared" si="741"/>
        <v>7245.38</v>
      </c>
      <c r="E1501" s="115">
        <f t="shared" si="729"/>
        <v>7276.54</v>
      </c>
      <c r="F1501" s="116">
        <f t="shared" si="730"/>
        <v>46101</v>
      </c>
      <c r="G1501" s="117">
        <f t="shared" si="734"/>
        <v>4.3006716003852752E-3</v>
      </c>
      <c r="H1501" s="118">
        <f t="shared" si="747"/>
        <v>46195</v>
      </c>
      <c r="I1501" s="118">
        <f t="shared" si="735"/>
        <v>46162</v>
      </c>
      <c r="J1501" s="119">
        <f t="shared" si="742"/>
        <v>20</v>
      </c>
      <c r="K1501" s="119">
        <f t="shared" si="731"/>
        <v>20</v>
      </c>
      <c r="L1501" s="8">
        <f t="shared" si="743"/>
        <v>1.0043006699999999</v>
      </c>
      <c r="M1501" s="120">
        <f t="shared" si="732"/>
        <v>1.0043006699999999</v>
      </c>
      <c r="N1501" s="120">
        <f t="shared" si="726"/>
        <v>1.2218409449755105</v>
      </c>
      <c r="O1501" s="113">
        <f t="shared" si="728"/>
        <v>1.22709567</v>
      </c>
      <c r="P1501" s="113">
        <f t="shared" si="736"/>
        <v>1370.2899024799999</v>
      </c>
      <c r="Q1501" s="11">
        <f t="shared" si="748"/>
        <v>49</v>
      </c>
      <c r="R1501" s="30">
        <f t="shared" si="744"/>
        <v>0</v>
      </c>
      <c r="S1501" s="8">
        <f t="shared" si="737"/>
        <v>0</v>
      </c>
      <c r="T1501" s="122">
        <f t="shared" si="745"/>
        <v>0.13059999999999999</v>
      </c>
      <c r="U1501" s="121">
        <f t="shared" si="727"/>
        <v>20</v>
      </c>
      <c r="V1501" s="121">
        <v>252</v>
      </c>
      <c r="W1501" s="120">
        <f t="shared" si="738"/>
        <v>1.009789549</v>
      </c>
      <c r="X1501" s="113">
        <f t="shared" si="725"/>
        <v>13.41452014</v>
      </c>
      <c r="Y1501" s="113">
        <f t="shared" si="739"/>
        <v>13.41452014</v>
      </c>
      <c r="Z1501" s="125" t="str">
        <f t="shared" si="749"/>
        <v>A+J=</v>
      </c>
      <c r="AA1501" s="118">
        <f t="shared" si="750"/>
        <v>46162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>
        <f t="shared" si="740"/>
        <v>46163</v>
      </c>
      <c r="B1502" s="113">
        <f t="shared" si="733"/>
        <v>1371.2249851699999</v>
      </c>
      <c r="C1502" s="113">
        <f t="shared" si="746"/>
        <v>1116.6936172799999</v>
      </c>
      <c r="D1502" s="114">
        <f t="shared" si="741"/>
        <v>7245.38</v>
      </c>
      <c r="E1502" s="115">
        <f t="shared" si="729"/>
        <v>7276.54</v>
      </c>
      <c r="F1502" s="116">
        <f t="shared" si="730"/>
        <v>46132</v>
      </c>
      <c r="G1502" s="117">
        <f t="shared" si="734"/>
        <v>4.3006716003852752E-3</v>
      </c>
      <c r="H1502" s="118">
        <f t="shared" si="747"/>
        <v>46195</v>
      </c>
      <c r="I1502" s="118">
        <f t="shared" si="735"/>
        <v>46195</v>
      </c>
      <c r="J1502" s="119">
        <f t="shared" si="742"/>
        <v>22</v>
      </c>
      <c r="K1502" s="119">
        <f t="shared" si="731"/>
        <v>1</v>
      </c>
      <c r="L1502" s="8">
        <f t="shared" si="743"/>
        <v>1.0001950799999999</v>
      </c>
      <c r="M1502" s="120">
        <f t="shared" si="732"/>
        <v>1.0043006699999999</v>
      </c>
      <c r="N1502" s="120">
        <f t="shared" si="726"/>
        <v>1.2270956796723382</v>
      </c>
      <c r="O1502" s="113">
        <f t="shared" si="728"/>
        <v>1.2273350599999999</v>
      </c>
      <c r="P1502" s="113">
        <f t="shared" si="736"/>
        <v>1370.5572277599999</v>
      </c>
      <c r="Q1502" s="11">
        <f t="shared" si="748"/>
        <v>0</v>
      </c>
      <c r="R1502" s="30">
        <f t="shared" si="744"/>
        <v>0</v>
      </c>
      <c r="S1502" s="8">
        <f t="shared" si="737"/>
        <v>0</v>
      </c>
      <c r="T1502" s="122">
        <f t="shared" si="745"/>
        <v>0.13059999999999999</v>
      </c>
      <c r="U1502" s="121">
        <f t="shared" si="727"/>
        <v>1</v>
      </c>
      <c r="V1502" s="121">
        <v>252</v>
      </c>
      <c r="W1502" s="120">
        <f t="shared" si="738"/>
        <v>1.000487216</v>
      </c>
      <c r="X1502" s="113">
        <f t="shared" ref="X1502:X1565" si="751">TRUNC((P1502*(W1502-1)),8)</f>
        <v>0.66775741</v>
      </c>
      <c r="Y1502" s="113">
        <f t="shared" si="739"/>
        <v>0</v>
      </c>
      <c r="Z1502" s="125" t="str">
        <f t="shared" si="749"/>
        <v>A+J=</v>
      </c>
      <c r="AA1502" s="118">
        <f t="shared" si="750"/>
        <v>46195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>
        <f t="shared" si="740"/>
        <v>46164</v>
      </c>
      <c r="B1503" s="113">
        <f t="shared" si="733"/>
        <v>1372.1606979400001</v>
      </c>
      <c r="C1503" s="113">
        <f t="shared" si="746"/>
        <v>1116.6936172799999</v>
      </c>
      <c r="D1503" s="114">
        <f t="shared" si="741"/>
        <v>7245.38</v>
      </c>
      <c r="E1503" s="115">
        <f t="shared" si="729"/>
        <v>7276.54</v>
      </c>
      <c r="F1503" s="116">
        <f t="shared" si="730"/>
        <v>46132</v>
      </c>
      <c r="G1503" s="117">
        <f t="shared" si="734"/>
        <v>4.3006716003852752E-3</v>
      </c>
      <c r="H1503" s="118">
        <f t="shared" si="747"/>
        <v>46195</v>
      </c>
      <c r="I1503" s="118">
        <f t="shared" si="735"/>
        <v>46195</v>
      </c>
      <c r="J1503" s="119">
        <f t="shared" si="742"/>
        <v>22</v>
      </c>
      <c r="K1503" s="119">
        <f t="shared" si="731"/>
        <v>2</v>
      </c>
      <c r="L1503" s="8">
        <f t="shared" si="743"/>
        <v>1.0003902</v>
      </c>
      <c r="M1503" s="120">
        <f t="shared" si="732"/>
        <v>1.0043006699999999</v>
      </c>
      <c r="N1503" s="120">
        <f t="shared" ref="N1503:N1566" si="752">IF(I1503&gt;I1502,N1502*M1503,N1502)</f>
        <v>1.2270956796723382</v>
      </c>
      <c r="O1503" s="113">
        <f t="shared" si="728"/>
        <v>1.2275744900000001</v>
      </c>
      <c r="P1503" s="113">
        <f t="shared" si="736"/>
        <v>1370.82459771</v>
      </c>
      <c r="Q1503" s="11">
        <f t="shared" si="748"/>
        <v>0</v>
      </c>
      <c r="R1503" s="30">
        <f t="shared" si="744"/>
        <v>0</v>
      </c>
      <c r="S1503" s="8">
        <f t="shared" si="737"/>
        <v>0</v>
      </c>
      <c r="T1503" s="122">
        <f t="shared" si="745"/>
        <v>0.13059999999999999</v>
      </c>
      <c r="U1503" s="121">
        <f t="shared" si="727"/>
        <v>2</v>
      </c>
      <c r="V1503" s="121">
        <v>252</v>
      </c>
      <c r="W1503" s="120">
        <f t="shared" si="738"/>
        <v>1.0009746690000001</v>
      </c>
      <c r="X1503" s="113">
        <f t="shared" si="751"/>
        <v>1.33610023</v>
      </c>
      <c r="Y1503" s="113">
        <f t="shared" si="739"/>
        <v>0</v>
      </c>
      <c r="Z1503" s="125" t="str">
        <f t="shared" si="749"/>
        <v>A+J=</v>
      </c>
      <c r="AA1503" s="118">
        <f t="shared" si="750"/>
        <v>46195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>
        <f t="shared" si="740"/>
        <v>46165</v>
      </c>
      <c r="B1504" s="113">
        <f t="shared" si="733"/>
        <v>1373.0970522600001</v>
      </c>
      <c r="C1504" s="113">
        <f t="shared" si="746"/>
        <v>1116.6936172799999</v>
      </c>
      <c r="D1504" s="114">
        <f t="shared" si="741"/>
        <v>7245.38</v>
      </c>
      <c r="E1504" s="115">
        <f t="shared" si="729"/>
        <v>7276.54</v>
      </c>
      <c r="F1504" s="116">
        <f t="shared" si="730"/>
        <v>46132</v>
      </c>
      <c r="G1504" s="117">
        <f t="shared" si="734"/>
        <v>4.3006716003852752E-3</v>
      </c>
      <c r="H1504" s="118">
        <f t="shared" si="747"/>
        <v>46195</v>
      </c>
      <c r="I1504" s="118">
        <f t="shared" si="735"/>
        <v>46195</v>
      </c>
      <c r="J1504" s="119">
        <f t="shared" si="742"/>
        <v>22</v>
      </c>
      <c r="K1504" s="119">
        <f t="shared" si="731"/>
        <v>3</v>
      </c>
      <c r="L1504" s="8">
        <f t="shared" si="743"/>
        <v>1.0005853600000001</v>
      </c>
      <c r="M1504" s="120">
        <f t="shared" si="732"/>
        <v>1.0043006699999999</v>
      </c>
      <c r="N1504" s="120">
        <f t="shared" si="752"/>
        <v>1.2270956796723382</v>
      </c>
      <c r="O1504" s="113">
        <f t="shared" si="728"/>
        <v>1.2278139699999999</v>
      </c>
      <c r="P1504" s="113">
        <f t="shared" si="736"/>
        <v>1371.0920235000001</v>
      </c>
      <c r="Q1504" s="11">
        <f t="shared" si="748"/>
        <v>0</v>
      </c>
      <c r="R1504" s="30">
        <f t="shared" si="744"/>
        <v>0</v>
      </c>
      <c r="S1504" s="8">
        <f t="shared" si="737"/>
        <v>0</v>
      </c>
      <c r="T1504" s="122">
        <f t="shared" si="745"/>
        <v>0.13059999999999999</v>
      </c>
      <c r="U1504" s="121">
        <f t="shared" si="727"/>
        <v>3</v>
      </c>
      <c r="V1504" s="121">
        <v>252</v>
      </c>
      <c r="W1504" s="120">
        <f t="shared" si="738"/>
        <v>1.001462359</v>
      </c>
      <c r="X1504" s="113">
        <f t="shared" si="751"/>
        <v>2.0050287600000001</v>
      </c>
      <c r="Y1504" s="113">
        <f t="shared" si="739"/>
        <v>0</v>
      </c>
      <c r="Z1504" s="125" t="str">
        <f t="shared" si="749"/>
        <v>A+J=</v>
      </c>
      <c r="AA1504" s="118">
        <f t="shared" si="750"/>
        <v>46195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>
        <f t="shared" si="740"/>
        <v>46166</v>
      </c>
      <c r="B1505" s="113">
        <f t="shared" si="733"/>
        <v>1373.0970522600001</v>
      </c>
      <c r="C1505" s="113">
        <f t="shared" si="746"/>
        <v>1116.6936172799999</v>
      </c>
      <c r="D1505" s="114">
        <f t="shared" si="741"/>
        <v>7245.38</v>
      </c>
      <c r="E1505" s="115">
        <f t="shared" si="729"/>
        <v>7276.54</v>
      </c>
      <c r="F1505" s="116">
        <f t="shared" si="730"/>
        <v>46132</v>
      </c>
      <c r="G1505" s="117">
        <f t="shared" si="734"/>
        <v>4.3006716003852752E-3</v>
      </c>
      <c r="H1505" s="118">
        <f t="shared" si="747"/>
        <v>46195</v>
      </c>
      <c r="I1505" s="118">
        <f t="shared" si="735"/>
        <v>46195</v>
      </c>
      <c r="J1505" s="119">
        <f t="shared" si="742"/>
        <v>22</v>
      </c>
      <c r="K1505" s="119">
        <f t="shared" si="731"/>
        <v>3</v>
      </c>
      <c r="L1505" s="8">
        <f t="shared" si="743"/>
        <v>1.0005853600000001</v>
      </c>
      <c r="M1505" s="120">
        <f t="shared" si="732"/>
        <v>1.0043006699999999</v>
      </c>
      <c r="N1505" s="120">
        <f t="shared" si="752"/>
        <v>1.2270956796723382</v>
      </c>
      <c r="O1505" s="113">
        <f t="shared" si="728"/>
        <v>1.2278139699999999</v>
      </c>
      <c r="P1505" s="113">
        <f t="shared" si="736"/>
        <v>1371.0920235000001</v>
      </c>
      <c r="Q1505" s="11">
        <f t="shared" si="748"/>
        <v>0</v>
      </c>
      <c r="R1505" s="30">
        <f t="shared" si="744"/>
        <v>0</v>
      </c>
      <c r="S1505" s="8">
        <f t="shared" si="737"/>
        <v>0</v>
      </c>
      <c r="T1505" s="122">
        <f t="shared" si="745"/>
        <v>0.13059999999999999</v>
      </c>
      <c r="U1505" s="121">
        <f t="shared" si="727"/>
        <v>3</v>
      </c>
      <c r="V1505" s="121">
        <v>252</v>
      </c>
      <c r="W1505" s="120">
        <f t="shared" si="738"/>
        <v>1.001462359</v>
      </c>
      <c r="X1505" s="113">
        <f t="shared" si="751"/>
        <v>2.0050287600000001</v>
      </c>
      <c r="Y1505" s="113">
        <f t="shared" si="739"/>
        <v>0</v>
      </c>
      <c r="Z1505" s="125" t="str">
        <f t="shared" si="749"/>
        <v>A+J=</v>
      </c>
      <c r="AA1505" s="118">
        <f t="shared" si="750"/>
        <v>46195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>
        <f t="shared" si="740"/>
        <v>46167</v>
      </c>
      <c r="B1506" s="113">
        <f t="shared" si="733"/>
        <v>1373.0970522600001</v>
      </c>
      <c r="C1506" s="113">
        <f t="shared" si="746"/>
        <v>1116.6936172799999</v>
      </c>
      <c r="D1506" s="114">
        <f t="shared" si="741"/>
        <v>7245.38</v>
      </c>
      <c r="E1506" s="115">
        <f t="shared" si="729"/>
        <v>7276.54</v>
      </c>
      <c r="F1506" s="116">
        <f t="shared" si="730"/>
        <v>46132</v>
      </c>
      <c r="G1506" s="117">
        <f t="shared" si="734"/>
        <v>4.3006716003852752E-3</v>
      </c>
      <c r="H1506" s="118">
        <f t="shared" si="747"/>
        <v>46195</v>
      </c>
      <c r="I1506" s="118">
        <f t="shared" si="735"/>
        <v>46195</v>
      </c>
      <c r="J1506" s="119">
        <f t="shared" si="742"/>
        <v>22</v>
      </c>
      <c r="K1506" s="119">
        <f t="shared" si="731"/>
        <v>3</v>
      </c>
      <c r="L1506" s="8">
        <f t="shared" si="743"/>
        <v>1.0005853600000001</v>
      </c>
      <c r="M1506" s="120">
        <f t="shared" si="732"/>
        <v>1.0043006699999999</v>
      </c>
      <c r="N1506" s="120">
        <f t="shared" si="752"/>
        <v>1.2270956796723382</v>
      </c>
      <c r="O1506" s="113">
        <f t="shared" si="728"/>
        <v>1.2278139699999999</v>
      </c>
      <c r="P1506" s="113">
        <f t="shared" si="736"/>
        <v>1371.0920235000001</v>
      </c>
      <c r="Q1506" s="11">
        <f t="shared" si="748"/>
        <v>0</v>
      </c>
      <c r="R1506" s="30">
        <f t="shared" si="744"/>
        <v>0</v>
      </c>
      <c r="S1506" s="8">
        <f t="shared" si="737"/>
        <v>0</v>
      </c>
      <c r="T1506" s="122">
        <f t="shared" si="745"/>
        <v>0.13059999999999999</v>
      </c>
      <c r="U1506" s="121">
        <f t="shared" si="727"/>
        <v>3</v>
      </c>
      <c r="V1506" s="121">
        <v>252</v>
      </c>
      <c r="W1506" s="120">
        <f t="shared" si="738"/>
        <v>1.001462359</v>
      </c>
      <c r="X1506" s="113">
        <f t="shared" si="751"/>
        <v>2.0050287600000001</v>
      </c>
      <c r="Y1506" s="113">
        <f t="shared" si="739"/>
        <v>0</v>
      </c>
      <c r="Z1506" s="125" t="str">
        <f t="shared" si="749"/>
        <v>A+J=</v>
      </c>
      <c r="AA1506" s="118">
        <f t="shared" si="750"/>
        <v>46195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>
        <f t="shared" si="740"/>
        <v>46168</v>
      </c>
      <c r="B1507" s="113">
        <f t="shared" si="733"/>
        <v>1374.0340510999999</v>
      </c>
      <c r="C1507" s="113">
        <f t="shared" si="746"/>
        <v>1116.6936172799999</v>
      </c>
      <c r="D1507" s="114">
        <f t="shared" si="741"/>
        <v>7245.38</v>
      </c>
      <c r="E1507" s="115">
        <f t="shared" si="729"/>
        <v>7276.54</v>
      </c>
      <c r="F1507" s="116">
        <f t="shared" si="730"/>
        <v>46132</v>
      </c>
      <c r="G1507" s="117">
        <f t="shared" si="734"/>
        <v>4.3006716003852752E-3</v>
      </c>
      <c r="H1507" s="118">
        <f t="shared" si="747"/>
        <v>46195</v>
      </c>
      <c r="I1507" s="118">
        <f t="shared" si="735"/>
        <v>46195</v>
      </c>
      <c r="J1507" s="119">
        <f t="shared" si="742"/>
        <v>22</v>
      </c>
      <c r="K1507" s="119">
        <f t="shared" si="731"/>
        <v>4</v>
      </c>
      <c r="L1507" s="8">
        <f t="shared" si="743"/>
        <v>1.0007805599999999</v>
      </c>
      <c r="M1507" s="120">
        <f t="shared" si="732"/>
        <v>1.0043006699999999</v>
      </c>
      <c r="N1507" s="120">
        <f t="shared" si="752"/>
        <v>1.2270956796723382</v>
      </c>
      <c r="O1507" s="113">
        <f t="shared" si="728"/>
        <v>1.2280534999999999</v>
      </c>
      <c r="P1507" s="113">
        <f t="shared" si="736"/>
        <v>1371.35950512</v>
      </c>
      <c r="Q1507" s="11">
        <f t="shared" si="748"/>
        <v>0</v>
      </c>
      <c r="R1507" s="30">
        <f t="shared" si="744"/>
        <v>0</v>
      </c>
      <c r="S1507" s="8">
        <f t="shared" si="737"/>
        <v>0</v>
      </c>
      <c r="T1507" s="122">
        <f t="shared" si="745"/>
        <v>0.13059999999999999</v>
      </c>
      <c r="U1507" s="121">
        <f t="shared" si="727"/>
        <v>4</v>
      </c>
      <c r="V1507" s="121">
        <v>252</v>
      </c>
      <c r="W1507" s="120">
        <f t="shared" si="738"/>
        <v>1.001950288</v>
      </c>
      <c r="X1507" s="113">
        <f t="shared" si="751"/>
        <v>2.67454598</v>
      </c>
      <c r="Y1507" s="113">
        <f t="shared" si="739"/>
        <v>0</v>
      </c>
      <c r="Z1507" s="125" t="str">
        <f t="shared" si="749"/>
        <v>A+J=</v>
      </c>
      <c r="AA1507" s="118">
        <f t="shared" si="750"/>
        <v>46195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>
        <f t="shared" si="740"/>
        <v>46169</v>
      </c>
      <c r="B1508" s="113">
        <f t="shared" si="733"/>
        <v>1374.97168083</v>
      </c>
      <c r="C1508" s="113">
        <f t="shared" si="746"/>
        <v>1116.6936172799999</v>
      </c>
      <c r="D1508" s="114">
        <f t="shared" si="741"/>
        <v>7245.38</v>
      </c>
      <c r="E1508" s="115">
        <f t="shared" si="729"/>
        <v>7276.54</v>
      </c>
      <c r="F1508" s="116">
        <f t="shared" si="730"/>
        <v>46132</v>
      </c>
      <c r="G1508" s="117">
        <f t="shared" si="734"/>
        <v>4.3006716003852752E-3</v>
      </c>
      <c r="H1508" s="118">
        <f t="shared" si="747"/>
        <v>46195</v>
      </c>
      <c r="I1508" s="118">
        <f t="shared" si="735"/>
        <v>46195</v>
      </c>
      <c r="J1508" s="119">
        <f t="shared" si="742"/>
        <v>22</v>
      </c>
      <c r="K1508" s="119">
        <f t="shared" si="731"/>
        <v>5</v>
      </c>
      <c r="L1508" s="8">
        <f t="shared" si="743"/>
        <v>1.0009758</v>
      </c>
      <c r="M1508" s="120">
        <f t="shared" si="732"/>
        <v>1.0043006699999999</v>
      </c>
      <c r="N1508" s="120">
        <f t="shared" si="752"/>
        <v>1.2270956796723382</v>
      </c>
      <c r="O1508" s="113">
        <f t="shared" si="728"/>
        <v>1.2282930700000001</v>
      </c>
      <c r="P1508" s="113">
        <f t="shared" si="736"/>
        <v>1371.62703141</v>
      </c>
      <c r="Q1508" s="11">
        <f t="shared" si="748"/>
        <v>0</v>
      </c>
      <c r="R1508" s="30">
        <f t="shared" si="744"/>
        <v>0</v>
      </c>
      <c r="S1508" s="8">
        <f t="shared" si="737"/>
        <v>0</v>
      </c>
      <c r="T1508" s="122">
        <f t="shared" si="745"/>
        <v>0.13059999999999999</v>
      </c>
      <c r="U1508" s="121">
        <f t="shared" si="727"/>
        <v>5</v>
      </c>
      <c r="V1508" s="121">
        <v>252</v>
      </c>
      <c r="W1508" s="120">
        <f t="shared" si="738"/>
        <v>1.002438454</v>
      </c>
      <c r="X1508" s="113">
        <f t="shared" si="751"/>
        <v>3.3446494200000001</v>
      </c>
      <c r="Y1508" s="113">
        <f t="shared" si="739"/>
        <v>0</v>
      </c>
      <c r="Z1508" s="125" t="str">
        <f t="shared" si="749"/>
        <v>A+J=</v>
      </c>
      <c r="AA1508" s="118">
        <f t="shared" si="750"/>
        <v>46195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>
        <f t="shared" si="740"/>
        <v>46170</v>
      </c>
      <c r="B1509" s="113">
        <f t="shared" si="733"/>
        <v>1375.90996408</v>
      </c>
      <c r="C1509" s="113">
        <f t="shared" si="746"/>
        <v>1116.6936172799999</v>
      </c>
      <c r="D1509" s="114">
        <f t="shared" si="741"/>
        <v>7245.38</v>
      </c>
      <c r="E1509" s="115">
        <f t="shared" si="729"/>
        <v>7276.54</v>
      </c>
      <c r="F1509" s="116">
        <f t="shared" si="730"/>
        <v>46132</v>
      </c>
      <c r="G1509" s="117">
        <f t="shared" si="734"/>
        <v>4.3006716003852752E-3</v>
      </c>
      <c r="H1509" s="118">
        <f t="shared" si="747"/>
        <v>46195</v>
      </c>
      <c r="I1509" s="118">
        <f t="shared" si="735"/>
        <v>46195</v>
      </c>
      <c r="J1509" s="119">
        <f t="shared" si="742"/>
        <v>22</v>
      </c>
      <c r="K1509" s="119">
        <f t="shared" si="731"/>
        <v>6</v>
      </c>
      <c r="L1509" s="8">
        <f t="shared" si="743"/>
        <v>1.00117108</v>
      </c>
      <c r="M1509" s="120">
        <f t="shared" si="732"/>
        <v>1.0043006699999999</v>
      </c>
      <c r="N1509" s="120">
        <f t="shared" si="752"/>
        <v>1.2270956796723382</v>
      </c>
      <c r="O1509" s="113">
        <f t="shared" si="728"/>
        <v>1.2285326999999999</v>
      </c>
      <c r="P1509" s="113">
        <f t="shared" si="736"/>
        <v>1371.8946246999999</v>
      </c>
      <c r="Q1509" s="11">
        <f t="shared" si="748"/>
        <v>0</v>
      </c>
      <c r="R1509" s="30">
        <f t="shared" si="744"/>
        <v>0</v>
      </c>
      <c r="S1509" s="8">
        <f t="shared" si="737"/>
        <v>0</v>
      </c>
      <c r="T1509" s="122">
        <f t="shared" si="745"/>
        <v>0.13059999999999999</v>
      </c>
      <c r="U1509" s="121">
        <f t="shared" ref="U1509:U1572" si="753">IF(Q1508&gt;0,1,IF(K1509=K1508,U1508,U1508+1))</f>
        <v>6</v>
      </c>
      <c r="V1509" s="121">
        <v>252</v>
      </c>
      <c r="W1509" s="120">
        <f t="shared" si="738"/>
        <v>1.0029268570000001</v>
      </c>
      <c r="X1509" s="113">
        <f t="shared" si="751"/>
        <v>4.0153393800000003</v>
      </c>
      <c r="Y1509" s="113">
        <f t="shared" si="739"/>
        <v>0</v>
      </c>
      <c r="Z1509" s="125" t="str">
        <f t="shared" si="749"/>
        <v>A+J=</v>
      </c>
      <c r="AA1509" s="118">
        <f t="shared" si="750"/>
        <v>46195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>
        <f t="shared" si="740"/>
        <v>46171</v>
      </c>
      <c r="B1510" s="113">
        <f t="shared" si="733"/>
        <v>1376.8488814899999</v>
      </c>
      <c r="C1510" s="113">
        <f t="shared" si="746"/>
        <v>1116.6936172799999</v>
      </c>
      <c r="D1510" s="114">
        <f t="shared" si="741"/>
        <v>7245.38</v>
      </c>
      <c r="E1510" s="115">
        <f t="shared" si="729"/>
        <v>7276.54</v>
      </c>
      <c r="F1510" s="116">
        <f t="shared" si="730"/>
        <v>46132</v>
      </c>
      <c r="G1510" s="117">
        <f t="shared" si="734"/>
        <v>4.3006716003852752E-3</v>
      </c>
      <c r="H1510" s="118">
        <f t="shared" si="747"/>
        <v>46195</v>
      </c>
      <c r="I1510" s="118">
        <f t="shared" si="735"/>
        <v>46195</v>
      </c>
      <c r="J1510" s="119">
        <f t="shared" si="742"/>
        <v>22</v>
      </c>
      <c r="K1510" s="119">
        <f t="shared" si="731"/>
        <v>7</v>
      </c>
      <c r="L1510" s="8">
        <f t="shared" si="743"/>
        <v>1.0013663900000001</v>
      </c>
      <c r="M1510" s="120">
        <f t="shared" si="732"/>
        <v>1.0043006699999999</v>
      </c>
      <c r="N1510" s="120">
        <f t="shared" si="752"/>
        <v>1.2270956796723382</v>
      </c>
      <c r="O1510" s="113">
        <f t="shared" si="728"/>
        <v>1.2287723699999999</v>
      </c>
      <c r="P1510" s="113">
        <f t="shared" si="736"/>
        <v>1372.1622626599999</v>
      </c>
      <c r="Q1510" s="11">
        <f t="shared" si="748"/>
        <v>0</v>
      </c>
      <c r="R1510" s="30">
        <f t="shared" si="744"/>
        <v>0</v>
      </c>
      <c r="S1510" s="8">
        <f t="shared" si="737"/>
        <v>0</v>
      </c>
      <c r="T1510" s="122">
        <f t="shared" si="745"/>
        <v>0.13059999999999999</v>
      </c>
      <c r="U1510" s="121">
        <f t="shared" si="753"/>
        <v>7</v>
      </c>
      <c r="V1510" s="121">
        <v>252</v>
      </c>
      <c r="W1510" s="120">
        <f t="shared" si="738"/>
        <v>1.0034154989999999</v>
      </c>
      <c r="X1510" s="113">
        <f t="shared" si="751"/>
        <v>4.6866188299999996</v>
      </c>
      <c r="Y1510" s="113">
        <f t="shared" si="739"/>
        <v>0</v>
      </c>
      <c r="Z1510" s="125" t="str">
        <f t="shared" si="749"/>
        <v>A+J=</v>
      </c>
      <c r="AA1510" s="118">
        <f t="shared" si="750"/>
        <v>46195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>
        <f t="shared" si="740"/>
        <v>46172</v>
      </c>
      <c r="B1511" s="113">
        <f t="shared" si="733"/>
        <v>1377.78843194</v>
      </c>
      <c r="C1511" s="113">
        <f t="shared" si="746"/>
        <v>1116.6936172799999</v>
      </c>
      <c r="D1511" s="114">
        <f t="shared" si="741"/>
        <v>7245.38</v>
      </c>
      <c r="E1511" s="115">
        <f t="shared" si="729"/>
        <v>7276.54</v>
      </c>
      <c r="F1511" s="116">
        <f t="shared" si="730"/>
        <v>46132</v>
      </c>
      <c r="G1511" s="117">
        <f t="shared" si="734"/>
        <v>4.3006716003852752E-3</v>
      </c>
      <c r="H1511" s="118">
        <f t="shared" si="747"/>
        <v>46195</v>
      </c>
      <c r="I1511" s="118">
        <f t="shared" si="735"/>
        <v>46195</v>
      </c>
      <c r="J1511" s="119">
        <f t="shared" si="742"/>
        <v>22</v>
      </c>
      <c r="K1511" s="119">
        <f t="shared" si="731"/>
        <v>8</v>
      </c>
      <c r="L1511" s="8">
        <f t="shared" si="743"/>
        <v>1.0015617400000001</v>
      </c>
      <c r="M1511" s="120">
        <f t="shared" si="732"/>
        <v>1.0043006699999999</v>
      </c>
      <c r="N1511" s="120">
        <f t="shared" si="752"/>
        <v>1.2270956796723382</v>
      </c>
      <c r="O1511" s="113">
        <f t="shared" si="728"/>
        <v>1.22901208</v>
      </c>
      <c r="P1511" s="113">
        <f t="shared" si="736"/>
        <v>1372.42994529</v>
      </c>
      <c r="Q1511" s="11">
        <f t="shared" si="748"/>
        <v>0</v>
      </c>
      <c r="R1511" s="30">
        <f t="shared" si="744"/>
        <v>0</v>
      </c>
      <c r="S1511" s="8">
        <f t="shared" si="737"/>
        <v>0</v>
      </c>
      <c r="T1511" s="122">
        <f t="shared" si="745"/>
        <v>0.13059999999999999</v>
      </c>
      <c r="U1511" s="121">
        <f t="shared" si="753"/>
        <v>8</v>
      </c>
      <c r="V1511" s="121">
        <v>252</v>
      </c>
      <c r="W1511" s="120">
        <f t="shared" si="738"/>
        <v>1.003904379</v>
      </c>
      <c r="X1511" s="113">
        <f t="shared" si="751"/>
        <v>5.3584866499999997</v>
      </c>
      <c r="Y1511" s="113">
        <f t="shared" si="739"/>
        <v>0</v>
      </c>
      <c r="Z1511" s="125" t="str">
        <f t="shared" si="749"/>
        <v>A+J=</v>
      </c>
      <c r="AA1511" s="118">
        <f t="shared" si="750"/>
        <v>46195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>
        <f t="shared" si="740"/>
        <v>46173</v>
      </c>
      <c r="B1512" s="113">
        <f t="shared" si="733"/>
        <v>1377.78843194</v>
      </c>
      <c r="C1512" s="113">
        <f t="shared" si="746"/>
        <v>1116.6936172799999</v>
      </c>
      <c r="D1512" s="114">
        <f t="shared" si="741"/>
        <v>7245.38</v>
      </c>
      <c r="E1512" s="115">
        <f t="shared" si="729"/>
        <v>7276.54</v>
      </c>
      <c r="F1512" s="116">
        <f t="shared" si="730"/>
        <v>46132</v>
      </c>
      <c r="G1512" s="117">
        <f t="shared" si="734"/>
        <v>4.3006716003852752E-3</v>
      </c>
      <c r="H1512" s="118">
        <f t="shared" si="747"/>
        <v>46195</v>
      </c>
      <c r="I1512" s="118">
        <f t="shared" si="735"/>
        <v>46195</v>
      </c>
      <c r="J1512" s="119">
        <f t="shared" si="742"/>
        <v>22</v>
      </c>
      <c r="K1512" s="119">
        <f t="shared" si="731"/>
        <v>8</v>
      </c>
      <c r="L1512" s="8">
        <f t="shared" si="743"/>
        <v>1.0015617400000001</v>
      </c>
      <c r="M1512" s="120">
        <f t="shared" si="732"/>
        <v>1.0043006699999999</v>
      </c>
      <c r="N1512" s="120">
        <f t="shared" si="752"/>
        <v>1.2270956796723382</v>
      </c>
      <c r="O1512" s="113">
        <f t="shared" si="728"/>
        <v>1.22901208</v>
      </c>
      <c r="P1512" s="113">
        <f t="shared" si="736"/>
        <v>1372.42994529</v>
      </c>
      <c r="Q1512" s="11">
        <f t="shared" si="748"/>
        <v>0</v>
      </c>
      <c r="R1512" s="30">
        <f t="shared" si="744"/>
        <v>0</v>
      </c>
      <c r="S1512" s="8">
        <f t="shared" si="737"/>
        <v>0</v>
      </c>
      <c r="T1512" s="122">
        <f t="shared" si="745"/>
        <v>0.13059999999999999</v>
      </c>
      <c r="U1512" s="121">
        <f t="shared" si="753"/>
        <v>8</v>
      </c>
      <c r="V1512" s="121">
        <v>252</v>
      </c>
      <c r="W1512" s="120">
        <f t="shared" si="738"/>
        <v>1.003904379</v>
      </c>
      <c r="X1512" s="113">
        <f t="shared" si="751"/>
        <v>5.3584866499999997</v>
      </c>
      <c r="Y1512" s="113">
        <f t="shared" si="739"/>
        <v>0</v>
      </c>
      <c r="Z1512" s="125" t="str">
        <f t="shared" si="749"/>
        <v>A+J=</v>
      </c>
      <c r="AA1512" s="118">
        <f t="shared" si="750"/>
        <v>46195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>
        <f t="shared" si="740"/>
        <v>46174</v>
      </c>
      <c r="B1513" s="113">
        <f t="shared" si="733"/>
        <v>1377.78843194</v>
      </c>
      <c r="C1513" s="113">
        <f t="shared" si="746"/>
        <v>1116.6936172799999</v>
      </c>
      <c r="D1513" s="114">
        <f t="shared" si="741"/>
        <v>7245.38</v>
      </c>
      <c r="E1513" s="115">
        <f t="shared" si="729"/>
        <v>7276.54</v>
      </c>
      <c r="F1513" s="116">
        <f t="shared" si="730"/>
        <v>46132</v>
      </c>
      <c r="G1513" s="117">
        <f t="shared" si="734"/>
        <v>4.3006716003852752E-3</v>
      </c>
      <c r="H1513" s="118">
        <f t="shared" si="747"/>
        <v>46195</v>
      </c>
      <c r="I1513" s="118">
        <f t="shared" si="735"/>
        <v>46195</v>
      </c>
      <c r="J1513" s="119">
        <f t="shared" si="742"/>
        <v>22</v>
      </c>
      <c r="K1513" s="119">
        <f t="shared" si="731"/>
        <v>8</v>
      </c>
      <c r="L1513" s="8">
        <f t="shared" si="743"/>
        <v>1.0015617400000001</v>
      </c>
      <c r="M1513" s="120">
        <f t="shared" si="732"/>
        <v>1.0043006699999999</v>
      </c>
      <c r="N1513" s="120">
        <f t="shared" si="752"/>
        <v>1.2270956796723382</v>
      </c>
      <c r="O1513" s="113">
        <f t="shared" ref="O1513:O1576" si="754">TRUNC(TRUNC((L1513*N1513),15),8)</f>
        <v>1.22901208</v>
      </c>
      <c r="P1513" s="113">
        <f t="shared" si="736"/>
        <v>1372.42994529</v>
      </c>
      <c r="Q1513" s="11">
        <f t="shared" si="748"/>
        <v>0</v>
      </c>
      <c r="R1513" s="30">
        <f t="shared" si="744"/>
        <v>0</v>
      </c>
      <c r="S1513" s="8">
        <f t="shared" si="737"/>
        <v>0</v>
      </c>
      <c r="T1513" s="122">
        <f t="shared" si="745"/>
        <v>0.13059999999999999</v>
      </c>
      <c r="U1513" s="121">
        <f t="shared" si="753"/>
        <v>8</v>
      </c>
      <c r="V1513" s="121">
        <v>252</v>
      </c>
      <c r="W1513" s="120">
        <f t="shared" si="738"/>
        <v>1.003904379</v>
      </c>
      <c r="X1513" s="113">
        <f t="shared" si="751"/>
        <v>5.3584866499999997</v>
      </c>
      <c r="Y1513" s="113">
        <f t="shared" si="739"/>
        <v>0</v>
      </c>
      <c r="Z1513" s="125" t="str">
        <f t="shared" si="749"/>
        <v>A+J=</v>
      </c>
      <c r="AA1513" s="118">
        <f t="shared" si="750"/>
        <v>46195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>
        <f t="shared" si="740"/>
        <v>46175</v>
      </c>
      <c r="B1514" s="113">
        <f t="shared" si="733"/>
        <v>1378.7286268999999</v>
      </c>
      <c r="C1514" s="113">
        <f t="shared" si="746"/>
        <v>1116.6936172799999</v>
      </c>
      <c r="D1514" s="114">
        <f t="shared" si="741"/>
        <v>7245.38</v>
      </c>
      <c r="E1514" s="115">
        <f t="shared" ref="E1514:E1577" si="755">IF($K1514=1,VLOOKUP($A1513,$AO$10:$AS$131,4),E1513)</f>
        <v>7276.54</v>
      </c>
      <c r="F1514" s="116">
        <f t="shared" ref="F1514:F1577" si="756">IF($K1514=1,VLOOKUP($A1513,$AO$10:$AS$131,5),F1513)</f>
        <v>46132</v>
      </c>
      <c r="G1514" s="117">
        <f t="shared" si="734"/>
        <v>4.3006716003852752E-3</v>
      </c>
      <c r="H1514" s="118">
        <f t="shared" si="747"/>
        <v>46195</v>
      </c>
      <c r="I1514" s="118">
        <f t="shared" si="735"/>
        <v>46195</v>
      </c>
      <c r="J1514" s="119">
        <f t="shared" si="742"/>
        <v>22</v>
      </c>
      <c r="K1514" s="119">
        <f t="shared" ref="K1514:K1577" si="757">(J1514-(NETWORKDAYS(A1514,I1514,AD$176:AD$502)-1))</f>
        <v>9</v>
      </c>
      <c r="L1514" s="8">
        <f t="shared" si="743"/>
        <v>1.0017571300000001</v>
      </c>
      <c r="M1514" s="120">
        <f t="shared" ref="M1514:M1577" si="758">IF(I1514&gt;I1513,L1513,M1513)</f>
        <v>1.0043006699999999</v>
      </c>
      <c r="N1514" s="120">
        <f t="shared" si="752"/>
        <v>1.2270956796723382</v>
      </c>
      <c r="O1514" s="113">
        <f t="shared" si="754"/>
        <v>1.2292518400000001</v>
      </c>
      <c r="P1514" s="113">
        <f t="shared" si="736"/>
        <v>1372.6976837499999</v>
      </c>
      <c r="Q1514" s="11">
        <f t="shared" si="748"/>
        <v>0</v>
      </c>
      <c r="R1514" s="30">
        <f t="shared" si="744"/>
        <v>0</v>
      </c>
      <c r="S1514" s="8">
        <f t="shared" si="737"/>
        <v>0</v>
      </c>
      <c r="T1514" s="122">
        <f t="shared" si="745"/>
        <v>0.13059999999999999</v>
      </c>
      <c r="U1514" s="121">
        <f t="shared" si="753"/>
        <v>9</v>
      </c>
      <c r="V1514" s="121">
        <v>252</v>
      </c>
      <c r="W1514" s="120">
        <f t="shared" si="738"/>
        <v>1.0043934969999999</v>
      </c>
      <c r="X1514" s="113">
        <f t="shared" si="751"/>
        <v>6.0309431499999997</v>
      </c>
      <c r="Y1514" s="113">
        <f t="shared" si="739"/>
        <v>0</v>
      </c>
      <c r="Z1514" s="125" t="str">
        <f t="shared" si="749"/>
        <v>A+J=</v>
      </c>
      <c r="AA1514" s="118">
        <f t="shared" si="750"/>
        <v>46195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>
        <f t="shared" si="740"/>
        <v>46176</v>
      </c>
      <c r="B1515" s="113">
        <f t="shared" si="733"/>
        <v>1379.66946665</v>
      </c>
      <c r="C1515" s="113">
        <f t="shared" si="746"/>
        <v>1116.6936172799999</v>
      </c>
      <c r="D1515" s="114">
        <f t="shared" si="741"/>
        <v>7245.38</v>
      </c>
      <c r="E1515" s="115">
        <f t="shared" si="755"/>
        <v>7276.54</v>
      </c>
      <c r="F1515" s="116">
        <f t="shared" si="756"/>
        <v>46132</v>
      </c>
      <c r="G1515" s="117">
        <f t="shared" si="734"/>
        <v>4.3006716003852752E-3</v>
      </c>
      <c r="H1515" s="118">
        <f t="shared" si="747"/>
        <v>46195</v>
      </c>
      <c r="I1515" s="118">
        <f t="shared" si="735"/>
        <v>46195</v>
      </c>
      <c r="J1515" s="119">
        <f t="shared" si="742"/>
        <v>22</v>
      </c>
      <c r="K1515" s="119">
        <f t="shared" si="757"/>
        <v>10</v>
      </c>
      <c r="L1515" s="8">
        <f t="shared" si="743"/>
        <v>1.0019525600000001</v>
      </c>
      <c r="M1515" s="120">
        <f t="shared" si="758"/>
        <v>1.0043006699999999</v>
      </c>
      <c r="N1515" s="120">
        <f t="shared" si="752"/>
        <v>1.2270956796723382</v>
      </c>
      <c r="O1515" s="113">
        <f t="shared" si="754"/>
        <v>1.2294916499999999</v>
      </c>
      <c r="P1515" s="113">
        <f t="shared" si="736"/>
        <v>1372.96547805</v>
      </c>
      <c r="Q1515" s="11">
        <f t="shared" si="748"/>
        <v>0</v>
      </c>
      <c r="R1515" s="30">
        <f t="shared" si="744"/>
        <v>0</v>
      </c>
      <c r="S1515" s="8">
        <f t="shared" si="737"/>
        <v>0</v>
      </c>
      <c r="T1515" s="122">
        <f t="shared" si="745"/>
        <v>0.13059999999999999</v>
      </c>
      <c r="U1515" s="121">
        <f t="shared" si="753"/>
        <v>10</v>
      </c>
      <c r="V1515" s="121">
        <v>252</v>
      </c>
      <c r="W1515" s="120">
        <f t="shared" si="738"/>
        <v>1.004882853</v>
      </c>
      <c r="X1515" s="113">
        <f t="shared" si="751"/>
        <v>6.7039885999999997</v>
      </c>
      <c r="Y1515" s="113">
        <f t="shared" si="739"/>
        <v>0</v>
      </c>
      <c r="Z1515" s="125" t="str">
        <f t="shared" si="749"/>
        <v>A+J=</v>
      </c>
      <c r="AA1515" s="118">
        <f t="shared" si="750"/>
        <v>46195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>
        <f t="shared" si="740"/>
        <v>46177</v>
      </c>
      <c r="B1516" s="113">
        <f t="shared" si="733"/>
        <v>1380.61094159</v>
      </c>
      <c r="C1516" s="113">
        <f t="shared" si="746"/>
        <v>1116.6936172799999</v>
      </c>
      <c r="D1516" s="114">
        <f t="shared" si="741"/>
        <v>7245.38</v>
      </c>
      <c r="E1516" s="115">
        <f t="shared" si="755"/>
        <v>7276.54</v>
      </c>
      <c r="F1516" s="116">
        <f t="shared" si="756"/>
        <v>46132</v>
      </c>
      <c r="G1516" s="117">
        <f t="shared" si="734"/>
        <v>4.3006716003852752E-3</v>
      </c>
      <c r="H1516" s="118">
        <f t="shared" si="747"/>
        <v>46195</v>
      </c>
      <c r="I1516" s="118">
        <f t="shared" si="735"/>
        <v>46195</v>
      </c>
      <c r="J1516" s="119">
        <f t="shared" si="742"/>
        <v>22</v>
      </c>
      <c r="K1516" s="119">
        <f t="shared" si="757"/>
        <v>11</v>
      </c>
      <c r="L1516" s="8">
        <f t="shared" si="743"/>
        <v>1.0021480199999999</v>
      </c>
      <c r="M1516" s="120">
        <f t="shared" si="758"/>
        <v>1.0043006699999999</v>
      </c>
      <c r="N1516" s="120">
        <f t="shared" si="752"/>
        <v>1.2270956796723382</v>
      </c>
      <c r="O1516" s="113">
        <f t="shared" si="754"/>
        <v>1.2297315</v>
      </c>
      <c r="P1516" s="113">
        <f t="shared" si="736"/>
        <v>1373.2333170100001</v>
      </c>
      <c r="Q1516" s="11">
        <f t="shared" si="748"/>
        <v>0</v>
      </c>
      <c r="R1516" s="30">
        <f t="shared" si="744"/>
        <v>0</v>
      </c>
      <c r="S1516" s="8">
        <f t="shared" si="737"/>
        <v>0</v>
      </c>
      <c r="T1516" s="122">
        <f t="shared" si="745"/>
        <v>0.13059999999999999</v>
      </c>
      <c r="U1516" s="121">
        <f t="shared" si="753"/>
        <v>11</v>
      </c>
      <c r="V1516" s="121">
        <v>252</v>
      </c>
      <c r="W1516" s="120">
        <f t="shared" si="738"/>
        <v>1.0053724479999999</v>
      </c>
      <c r="X1516" s="113">
        <f t="shared" si="751"/>
        <v>7.37762458</v>
      </c>
      <c r="Y1516" s="113">
        <f t="shared" si="739"/>
        <v>0</v>
      </c>
      <c r="Z1516" s="125" t="str">
        <f t="shared" si="749"/>
        <v>A+J=</v>
      </c>
      <c r="AA1516" s="118">
        <f t="shared" si="750"/>
        <v>46195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>
        <f t="shared" si="740"/>
        <v>46178</v>
      </c>
      <c r="B1517" s="113">
        <f t="shared" si="733"/>
        <v>1380.61094159</v>
      </c>
      <c r="C1517" s="113">
        <f t="shared" si="746"/>
        <v>1116.6936172799999</v>
      </c>
      <c r="D1517" s="114">
        <f t="shared" si="741"/>
        <v>7245.38</v>
      </c>
      <c r="E1517" s="115">
        <f t="shared" si="755"/>
        <v>7276.54</v>
      </c>
      <c r="F1517" s="116">
        <f t="shared" si="756"/>
        <v>46132</v>
      </c>
      <c r="G1517" s="117">
        <f t="shared" si="734"/>
        <v>4.3006716003852752E-3</v>
      </c>
      <c r="H1517" s="118">
        <f t="shared" si="747"/>
        <v>46195</v>
      </c>
      <c r="I1517" s="118">
        <f t="shared" si="735"/>
        <v>46195</v>
      </c>
      <c r="J1517" s="119">
        <f t="shared" si="742"/>
        <v>22</v>
      </c>
      <c r="K1517" s="119">
        <f t="shared" si="757"/>
        <v>11</v>
      </c>
      <c r="L1517" s="8">
        <f t="shared" si="743"/>
        <v>1.0021480199999999</v>
      </c>
      <c r="M1517" s="120">
        <f t="shared" si="758"/>
        <v>1.0043006699999999</v>
      </c>
      <c r="N1517" s="120">
        <f t="shared" si="752"/>
        <v>1.2270956796723382</v>
      </c>
      <c r="O1517" s="113">
        <f t="shared" si="754"/>
        <v>1.2297315</v>
      </c>
      <c r="P1517" s="113">
        <f t="shared" si="736"/>
        <v>1373.2333170100001</v>
      </c>
      <c r="Q1517" s="11">
        <f t="shared" si="748"/>
        <v>0</v>
      </c>
      <c r="R1517" s="30">
        <f t="shared" si="744"/>
        <v>0</v>
      </c>
      <c r="S1517" s="8">
        <f t="shared" si="737"/>
        <v>0</v>
      </c>
      <c r="T1517" s="122">
        <f t="shared" si="745"/>
        <v>0.13059999999999999</v>
      </c>
      <c r="U1517" s="121">
        <f t="shared" si="753"/>
        <v>11</v>
      </c>
      <c r="V1517" s="121">
        <v>252</v>
      </c>
      <c r="W1517" s="120">
        <f t="shared" si="738"/>
        <v>1.0053724479999999</v>
      </c>
      <c r="X1517" s="113">
        <f t="shared" si="751"/>
        <v>7.37762458</v>
      </c>
      <c r="Y1517" s="113">
        <f t="shared" si="739"/>
        <v>0</v>
      </c>
      <c r="Z1517" s="125" t="str">
        <f t="shared" si="749"/>
        <v>A+J=</v>
      </c>
      <c r="AA1517" s="118">
        <f t="shared" si="750"/>
        <v>46195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>
        <f t="shared" si="740"/>
        <v>46179</v>
      </c>
      <c r="B1518" s="113">
        <f t="shared" si="733"/>
        <v>1381.5530730999999</v>
      </c>
      <c r="C1518" s="113">
        <f t="shared" si="746"/>
        <v>1116.6936172799999</v>
      </c>
      <c r="D1518" s="114">
        <f t="shared" si="741"/>
        <v>7245.38</v>
      </c>
      <c r="E1518" s="115">
        <f t="shared" si="755"/>
        <v>7276.54</v>
      </c>
      <c r="F1518" s="116">
        <f t="shared" si="756"/>
        <v>46132</v>
      </c>
      <c r="G1518" s="117">
        <f t="shared" si="734"/>
        <v>4.3006716003852752E-3</v>
      </c>
      <c r="H1518" s="118">
        <f t="shared" si="747"/>
        <v>46195</v>
      </c>
      <c r="I1518" s="118">
        <f t="shared" si="735"/>
        <v>46195</v>
      </c>
      <c r="J1518" s="119">
        <f t="shared" si="742"/>
        <v>22</v>
      </c>
      <c r="K1518" s="119">
        <f t="shared" si="757"/>
        <v>12</v>
      </c>
      <c r="L1518" s="8">
        <f t="shared" si="743"/>
        <v>1.0023435300000001</v>
      </c>
      <c r="M1518" s="120">
        <f t="shared" si="758"/>
        <v>1.0043006699999999</v>
      </c>
      <c r="N1518" s="120">
        <f t="shared" si="752"/>
        <v>1.2270956796723382</v>
      </c>
      <c r="O1518" s="113">
        <f t="shared" si="754"/>
        <v>1.2299714100000001</v>
      </c>
      <c r="P1518" s="113">
        <f t="shared" si="736"/>
        <v>1373.50122298</v>
      </c>
      <c r="Q1518" s="11">
        <f t="shared" si="748"/>
        <v>0</v>
      </c>
      <c r="R1518" s="30">
        <f t="shared" si="744"/>
        <v>0</v>
      </c>
      <c r="S1518" s="8">
        <f t="shared" si="737"/>
        <v>0</v>
      </c>
      <c r="T1518" s="122">
        <f t="shared" si="745"/>
        <v>0.13059999999999999</v>
      </c>
      <c r="U1518" s="121">
        <f t="shared" si="753"/>
        <v>12</v>
      </c>
      <c r="V1518" s="121">
        <v>252</v>
      </c>
      <c r="W1518" s="120">
        <f t="shared" si="738"/>
        <v>1.005862281</v>
      </c>
      <c r="X1518" s="113">
        <f t="shared" si="751"/>
        <v>8.0518501199999992</v>
      </c>
      <c r="Y1518" s="113">
        <f t="shared" si="739"/>
        <v>0</v>
      </c>
      <c r="Z1518" s="125" t="str">
        <f t="shared" si="749"/>
        <v>A+J=</v>
      </c>
      <c r="AA1518" s="118">
        <f t="shared" si="750"/>
        <v>46195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>
        <f t="shared" si="740"/>
        <v>46180</v>
      </c>
      <c r="B1519" s="113">
        <f t="shared" si="733"/>
        <v>1381.5530730999999</v>
      </c>
      <c r="C1519" s="113">
        <f t="shared" si="746"/>
        <v>1116.6936172799999</v>
      </c>
      <c r="D1519" s="114">
        <f t="shared" si="741"/>
        <v>7245.38</v>
      </c>
      <c r="E1519" s="115">
        <f t="shared" si="755"/>
        <v>7276.54</v>
      </c>
      <c r="F1519" s="116">
        <f t="shared" si="756"/>
        <v>46132</v>
      </c>
      <c r="G1519" s="117">
        <f t="shared" si="734"/>
        <v>4.3006716003852752E-3</v>
      </c>
      <c r="H1519" s="118">
        <f t="shared" si="747"/>
        <v>46195</v>
      </c>
      <c r="I1519" s="118">
        <f t="shared" si="735"/>
        <v>46195</v>
      </c>
      <c r="J1519" s="119">
        <f t="shared" si="742"/>
        <v>22</v>
      </c>
      <c r="K1519" s="119">
        <f t="shared" si="757"/>
        <v>12</v>
      </c>
      <c r="L1519" s="8">
        <f t="shared" si="743"/>
        <v>1.0023435300000001</v>
      </c>
      <c r="M1519" s="120">
        <f t="shared" si="758"/>
        <v>1.0043006699999999</v>
      </c>
      <c r="N1519" s="120">
        <f t="shared" si="752"/>
        <v>1.2270956796723382</v>
      </c>
      <c r="O1519" s="113">
        <f t="shared" si="754"/>
        <v>1.2299714100000001</v>
      </c>
      <c r="P1519" s="113">
        <f t="shared" si="736"/>
        <v>1373.50122298</v>
      </c>
      <c r="Q1519" s="11">
        <f t="shared" si="748"/>
        <v>0</v>
      </c>
      <c r="R1519" s="30">
        <f t="shared" si="744"/>
        <v>0</v>
      </c>
      <c r="S1519" s="8">
        <f t="shared" si="737"/>
        <v>0</v>
      </c>
      <c r="T1519" s="122">
        <f t="shared" si="745"/>
        <v>0.13059999999999999</v>
      </c>
      <c r="U1519" s="121">
        <f t="shared" si="753"/>
        <v>12</v>
      </c>
      <c r="V1519" s="121">
        <v>252</v>
      </c>
      <c r="W1519" s="120">
        <f t="shared" si="738"/>
        <v>1.005862281</v>
      </c>
      <c r="X1519" s="113">
        <f t="shared" si="751"/>
        <v>8.0518501199999992</v>
      </c>
      <c r="Y1519" s="113">
        <f t="shared" si="739"/>
        <v>0</v>
      </c>
      <c r="Z1519" s="125" t="str">
        <f t="shared" si="749"/>
        <v>A+J=</v>
      </c>
      <c r="AA1519" s="118">
        <f t="shared" si="750"/>
        <v>46195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>
        <f t="shared" si="740"/>
        <v>46181</v>
      </c>
      <c r="B1520" s="113">
        <f t="shared" si="733"/>
        <v>1381.5530730999999</v>
      </c>
      <c r="C1520" s="113">
        <f t="shared" si="746"/>
        <v>1116.6936172799999</v>
      </c>
      <c r="D1520" s="114">
        <f t="shared" si="741"/>
        <v>7245.38</v>
      </c>
      <c r="E1520" s="115">
        <f t="shared" si="755"/>
        <v>7276.54</v>
      </c>
      <c r="F1520" s="116">
        <f t="shared" si="756"/>
        <v>46132</v>
      </c>
      <c r="G1520" s="117">
        <f t="shared" si="734"/>
        <v>4.3006716003852752E-3</v>
      </c>
      <c r="H1520" s="118">
        <f t="shared" si="747"/>
        <v>46195</v>
      </c>
      <c r="I1520" s="118">
        <f t="shared" si="735"/>
        <v>46195</v>
      </c>
      <c r="J1520" s="119">
        <f t="shared" si="742"/>
        <v>22</v>
      </c>
      <c r="K1520" s="119">
        <f t="shared" si="757"/>
        <v>12</v>
      </c>
      <c r="L1520" s="8">
        <f t="shared" si="743"/>
        <v>1.0023435300000001</v>
      </c>
      <c r="M1520" s="120">
        <f t="shared" si="758"/>
        <v>1.0043006699999999</v>
      </c>
      <c r="N1520" s="120">
        <f t="shared" si="752"/>
        <v>1.2270956796723382</v>
      </c>
      <c r="O1520" s="113">
        <f t="shared" si="754"/>
        <v>1.2299714100000001</v>
      </c>
      <c r="P1520" s="113">
        <f t="shared" si="736"/>
        <v>1373.50122298</v>
      </c>
      <c r="Q1520" s="11">
        <f t="shared" si="748"/>
        <v>0</v>
      </c>
      <c r="R1520" s="30">
        <f t="shared" si="744"/>
        <v>0</v>
      </c>
      <c r="S1520" s="8">
        <f t="shared" si="737"/>
        <v>0</v>
      </c>
      <c r="T1520" s="122">
        <f t="shared" si="745"/>
        <v>0.13059999999999999</v>
      </c>
      <c r="U1520" s="121">
        <f t="shared" si="753"/>
        <v>12</v>
      </c>
      <c r="V1520" s="121">
        <v>252</v>
      </c>
      <c r="W1520" s="120">
        <f t="shared" si="738"/>
        <v>1.005862281</v>
      </c>
      <c r="X1520" s="113">
        <f t="shared" si="751"/>
        <v>8.0518501199999992</v>
      </c>
      <c r="Y1520" s="113">
        <f t="shared" si="739"/>
        <v>0</v>
      </c>
      <c r="Z1520" s="125" t="str">
        <f t="shared" si="749"/>
        <v>A+J=</v>
      </c>
      <c r="AA1520" s="118">
        <f t="shared" si="750"/>
        <v>46195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>
        <f t="shared" si="740"/>
        <v>46182</v>
      </c>
      <c r="B1521" s="113">
        <f t="shared" si="733"/>
        <v>1382.4958403400001</v>
      </c>
      <c r="C1521" s="113">
        <f t="shared" si="746"/>
        <v>1116.6936172799999</v>
      </c>
      <c r="D1521" s="114">
        <f t="shared" si="741"/>
        <v>7245.38</v>
      </c>
      <c r="E1521" s="115">
        <f t="shared" si="755"/>
        <v>7276.54</v>
      </c>
      <c r="F1521" s="116">
        <f t="shared" si="756"/>
        <v>46132</v>
      </c>
      <c r="G1521" s="117">
        <f t="shared" si="734"/>
        <v>4.3006716003852752E-3</v>
      </c>
      <c r="H1521" s="118">
        <f t="shared" si="747"/>
        <v>46195</v>
      </c>
      <c r="I1521" s="118">
        <f t="shared" si="735"/>
        <v>46195</v>
      </c>
      <c r="J1521" s="119">
        <f t="shared" si="742"/>
        <v>22</v>
      </c>
      <c r="K1521" s="119">
        <f t="shared" si="757"/>
        <v>13</v>
      </c>
      <c r="L1521" s="8">
        <f t="shared" si="743"/>
        <v>1.0025390700000001</v>
      </c>
      <c r="M1521" s="120">
        <f t="shared" si="758"/>
        <v>1.0043006699999999</v>
      </c>
      <c r="N1521" s="120">
        <f t="shared" si="752"/>
        <v>1.2270956796723382</v>
      </c>
      <c r="O1521" s="113">
        <f t="shared" si="754"/>
        <v>1.23021136</v>
      </c>
      <c r="P1521" s="113">
        <f t="shared" si="736"/>
        <v>1373.7691736100001</v>
      </c>
      <c r="Q1521" s="11">
        <f t="shared" si="748"/>
        <v>0</v>
      </c>
      <c r="R1521" s="30">
        <f t="shared" si="744"/>
        <v>0</v>
      </c>
      <c r="S1521" s="8">
        <f t="shared" si="737"/>
        <v>0</v>
      </c>
      <c r="T1521" s="122">
        <f t="shared" si="745"/>
        <v>0.13059999999999999</v>
      </c>
      <c r="U1521" s="121">
        <f t="shared" si="753"/>
        <v>13</v>
      </c>
      <c r="V1521" s="121">
        <v>252</v>
      </c>
      <c r="W1521" s="120">
        <f t="shared" si="738"/>
        <v>1.006352353</v>
      </c>
      <c r="X1521" s="113">
        <f t="shared" si="751"/>
        <v>8.7266667299999998</v>
      </c>
      <c r="Y1521" s="113">
        <f t="shared" si="739"/>
        <v>0</v>
      </c>
      <c r="Z1521" s="125" t="str">
        <f t="shared" si="749"/>
        <v>A+J=</v>
      </c>
      <c r="AA1521" s="118">
        <f t="shared" si="750"/>
        <v>46195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>
        <f t="shared" si="740"/>
        <v>46183</v>
      </c>
      <c r="B1522" s="113">
        <f t="shared" si="733"/>
        <v>1383.43924358</v>
      </c>
      <c r="C1522" s="113">
        <f t="shared" si="746"/>
        <v>1116.6936172799999</v>
      </c>
      <c r="D1522" s="114">
        <f t="shared" si="741"/>
        <v>7245.38</v>
      </c>
      <c r="E1522" s="115">
        <f t="shared" si="755"/>
        <v>7276.54</v>
      </c>
      <c r="F1522" s="116">
        <f t="shared" si="756"/>
        <v>46132</v>
      </c>
      <c r="G1522" s="117">
        <f t="shared" si="734"/>
        <v>4.3006716003852752E-3</v>
      </c>
      <c r="H1522" s="118">
        <f t="shared" si="747"/>
        <v>46195</v>
      </c>
      <c r="I1522" s="118">
        <f t="shared" si="735"/>
        <v>46195</v>
      </c>
      <c r="J1522" s="119">
        <f t="shared" si="742"/>
        <v>22</v>
      </c>
      <c r="K1522" s="119">
        <f t="shared" si="757"/>
        <v>14</v>
      </c>
      <c r="L1522" s="8">
        <f t="shared" si="743"/>
        <v>1.0027346500000001</v>
      </c>
      <c r="M1522" s="120">
        <f t="shared" si="758"/>
        <v>1.0043006699999999</v>
      </c>
      <c r="N1522" s="120">
        <f t="shared" si="752"/>
        <v>1.2270956796723382</v>
      </c>
      <c r="O1522" s="113">
        <f t="shared" si="754"/>
        <v>1.2304513500000001</v>
      </c>
      <c r="P1522" s="113">
        <f t="shared" si="736"/>
        <v>1374.03716891</v>
      </c>
      <c r="Q1522" s="11">
        <f t="shared" si="748"/>
        <v>0</v>
      </c>
      <c r="R1522" s="30">
        <f t="shared" si="744"/>
        <v>0</v>
      </c>
      <c r="S1522" s="8">
        <f t="shared" si="737"/>
        <v>0</v>
      </c>
      <c r="T1522" s="122">
        <f t="shared" si="745"/>
        <v>0.13059999999999999</v>
      </c>
      <c r="U1522" s="121">
        <f t="shared" si="753"/>
        <v>14</v>
      </c>
      <c r="V1522" s="121">
        <v>252</v>
      </c>
      <c r="W1522" s="120">
        <f t="shared" si="738"/>
        <v>1.0068426640000001</v>
      </c>
      <c r="X1522" s="113">
        <f t="shared" si="751"/>
        <v>9.4020746699999993</v>
      </c>
      <c r="Y1522" s="113">
        <f t="shared" si="739"/>
        <v>0</v>
      </c>
      <c r="Z1522" s="125" t="str">
        <f t="shared" si="749"/>
        <v>A+J=</v>
      </c>
      <c r="AA1522" s="118">
        <f t="shared" si="750"/>
        <v>46195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>
        <f t="shared" si="740"/>
        <v>46184</v>
      </c>
      <c r="B1523" s="113">
        <f t="shared" si="733"/>
        <v>1384.3833041999999</v>
      </c>
      <c r="C1523" s="113">
        <f t="shared" si="746"/>
        <v>1116.6936172799999</v>
      </c>
      <c r="D1523" s="114">
        <f t="shared" si="741"/>
        <v>7245.38</v>
      </c>
      <c r="E1523" s="115">
        <f t="shared" si="755"/>
        <v>7276.54</v>
      </c>
      <c r="F1523" s="116">
        <f t="shared" si="756"/>
        <v>46132</v>
      </c>
      <c r="G1523" s="117">
        <f t="shared" si="734"/>
        <v>4.3006716003852752E-3</v>
      </c>
      <c r="H1523" s="118">
        <f t="shared" si="747"/>
        <v>46195</v>
      </c>
      <c r="I1523" s="118">
        <f t="shared" si="735"/>
        <v>46195</v>
      </c>
      <c r="J1523" s="119">
        <f t="shared" si="742"/>
        <v>22</v>
      </c>
      <c r="K1523" s="119">
        <f t="shared" si="757"/>
        <v>15</v>
      </c>
      <c r="L1523" s="8">
        <f t="shared" si="743"/>
        <v>1.00293027</v>
      </c>
      <c r="M1523" s="120">
        <f t="shared" si="758"/>
        <v>1.0043006699999999</v>
      </c>
      <c r="N1523" s="120">
        <f t="shared" si="752"/>
        <v>1.2270956796723382</v>
      </c>
      <c r="O1523" s="113">
        <f t="shared" si="754"/>
        <v>1.2306914</v>
      </c>
      <c r="P1523" s="113">
        <f t="shared" si="736"/>
        <v>1374.30523122</v>
      </c>
      <c r="Q1523" s="11">
        <f t="shared" si="748"/>
        <v>0</v>
      </c>
      <c r="R1523" s="30">
        <f t="shared" si="744"/>
        <v>0</v>
      </c>
      <c r="S1523" s="8">
        <f t="shared" si="737"/>
        <v>0</v>
      </c>
      <c r="T1523" s="122">
        <f t="shared" si="745"/>
        <v>0.13059999999999999</v>
      </c>
      <c r="U1523" s="121">
        <f t="shared" si="753"/>
        <v>15</v>
      </c>
      <c r="V1523" s="121">
        <v>252</v>
      </c>
      <c r="W1523" s="120">
        <f t="shared" si="738"/>
        <v>1.0073332129999999</v>
      </c>
      <c r="X1523" s="113">
        <f t="shared" si="751"/>
        <v>10.07807298</v>
      </c>
      <c r="Y1523" s="113">
        <f t="shared" si="739"/>
        <v>0</v>
      </c>
      <c r="Z1523" s="125" t="str">
        <f t="shared" si="749"/>
        <v>A+J=</v>
      </c>
      <c r="AA1523" s="118">
        <f t="shared" si="750"/>
        <v>46195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>
        <f t="shared" si="740"/>
        <v>46185</v>
      </c>
      <c r="B1524" s="113">
        <f t="shared" si="733"/>
        <v>1385.32800273</v>
      </c>
      <c r="C1524" s="113">
        <f t="shared" si="746"/>
        <v>1116.6936172799999</v>
      </c>
      <c r="D1524" s="114">
        <f t="shared" si="741"/>
        <v>7245.38</v>
      </c>
      <c r="E1524" s="115">
        <f t="shared" si="755"/>
        <v>7276.54</v>
      </c>
      <c r="F1524" s="116">
        <f t="shared" si="756"/>
        <v>46132</v>
      </c>
      <c r="G1524" s="117">
        <f t="shared" si="734"/>
        <v>4.3006716003852752E-3</v>
      </c>
      <c r="H1524" s="118">
        <f t="shared" si="747"/>
        <v>46195</v>
      </c>
      <c r="I1524" s="118">
        <f t="shared" si="735"/>
        <v>46195</v>
      </c>
      <c r="J1524" s="119">
        <f t="shared" si="742"/>
        <v>22</v>
      </c>
      <c r="K1524" s="119">
        <f t="shared" si="757"/>
        <v>16</v>
      </c>
      <c r="L1524" s="8">
        <f t="shared" si="743"/>
        <v>1.0031259299999999</v>
      </c>
      <c r="M1524" s="120">
        <f t="shared" si="758"/>
        <v>1.0043006699999999</v>
      </c>
      <c r="N1524" s="120">
        <f t="shared" si="752"/>
        <v>1.2270956796723382</v>
      </c>
      <c r="O1524" s="113">
        <f t="shared" si="754"/>
        <v>1.2309314899999999</v>
      </c>
      <c r="P1524" s="113">
        <f t="shared" si="736"/>
        <v>1374.57333819</v>
      </c>
      <c r="Q1524" s="11">
        <f t="shared" si="748"/>
        <v>0</v>
      </c>
      <c r="R1524" s="30">
        <f t="shared" si="744"/>
        <v>0</v>
      </c>
      <c r="S1524" s="8">
        <f t="shared" si="737"/>
        <v>0</v>
      </c>
      <c r="T1524" s="122">
        <f t="shared" si="745"/>
        <v>0.13059999999999999</v>
      </c>
      <c r="U1524" s="121">
        <f t="shared" si="753"/>
        <v>16</v>
      </c>
      <c r="V1524" s="121">
        <v>252</v>
      </c>
      <c r="W1524" s="120">
        <f t="shared" si="738"/>
        <v>1.007824002</v>
      </c>
      <c r="X1524" s="113">
        <f t="shared" si="751"/>
        <v>10.75466454</v>
      </c>
      <c r="Y1524" s="113">
        <f t="shared" si="739"/>
        <v>0</v>
      </c>
      <c r="Z1524" s="125" t="str">
        <f t="shared" si="749"/>
        <v>A+J=</v>
      </c>
      <c r="AA1524" s="118">
        <f t="shared" si="750"/>
        <v>46195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>
        <f t="shared" si="740"/>
        <v>46186</v>
      </c>
      <c r="B1525" s="113">
        <f t="shared" si="733"/>
        <v>1386.27333806</v>
      </c>
      <c r="C1525" s="113">
        <f t="shared" si="746"/>
        <v>1116.6936172799999</v>
      </c>
      <c r="D1525" s="114">
        <f t="shared" si="741"/>
        <v>7245.38</v>
      </c>
      <c r="E1525" s="115">
        <f t="shared" si="755"/>
        <v>7276.54</v>
      </c>
      <c r="F1525" s="116">
        <f t="shared" si="756"/>
        <v>46132</v>
      </c>
      <c r="G1525" s="117">
        <f t="shared" si="734"/>
        <v>4.3006716003852752E-3</v>
      </c>
      <c r="H1525" s="118">
        <f t="shared" si="747"/>
        <v>46195</v>
      </c>
      <c r="I1525" s="118">
        <f t="shared" si="735"/>
        <v>46195</v>
      </c>
      <c r="J1525" s="119">
        <f t="shared" si="742"/>
        <v>22</v>
      </c>
      <c r="K1525" s="119">
        <f t="shared" si="757"/>
        <v>17</v>
      </c>
      <c r="L1525" s="8">
        <f t="shared" si="743"/>
        <v>1.0033216199999999</v>
      </c>
      <c r="M1525" s="120">
        <f t="shared" si="758"/>
        <v>1.0043006699999999</v>
      </c>
      <c r="N1525" s="120">
        <f t="shared" si="752"/>
        <v>1.2270956796723382</v>
      </c>
      <c r="O1525" s="113">
        <f t="shared" si="754"/>
        <v>1.23117162</v>
      </c>
      <c r="P1525" s="113">
        <f t="shared" si="736"/>
        <v>1374.84148983</v>
      </c>
      <c r="Q1525" s="11">
        <f t="shared" si="748"/>
        <v>0</v>
      </c>
      <c r="R1525" s="30">
        <f t="shared" si="744"/>
        <v>0</v>
      </c>
      <c r="S1525" s="8">
        <f t="shared" si="737"/>
        <v>0</v>
      </c>
      <c r="T1525" s="122">
        <f t="shared" si="745"/>
        <v>0.13059999999999999</v>
      </c>
      <c r="U1525" s="121">
        <f t="shared" si="753"/>
        <v>17</v>
      </c>
      <c r="V1525" s="121">
        <v>252</v>
      </c>
      <c r="W1525" s="120">
        <f t="shared" si="738"/>
        <v>1.0083150299999999</v>
      </c>
      <c r="X1525" s="113">
        <f t="shared" si="751"/>
        <v>11.43184823</v>
      </c>
      <c r="Y1525" s="113">
        <f t="shared" si="739"/>
        <v>0</v>
      </c>
      <c r="Z1525" s="125" t="str">
        <f t="shared" si="749"/>
        <v>A+J=</v>
      </c>
      <c r="AA1525" s="118">
        <f t="shared" si="750"/>
        <v>46195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>
        <f t="shared" si="740"/>
        <v>46187</v>
      </c>
      <c r="B1526" s="113">
        <f t="shared" si="733"/>
        <v>1386.27333806</v>
      </c>
      <c r="C1526" s="113">
        <f t="shared" si="746"/>
        <v>1116.6936172799999</v>
      </c>
      <c r="D1526" s="114">
        <f t="shared" si="741"/>
        <v>7245.38</v>
      </c>
      <c r="E1526" s="115">
        <f t="shared" si="755"/>
        <v>7276.54</v>
      </c>
      <c r="F1526" s="116">
        <f t="shared" si="756"/>
        <v>46132</v>
      </c>
      <c r="G1526" s="117">
        <f t="shared" si="734"/>
        <v>4.3006716003852752E-3</v>
      </c>
      <c r="H1526" s="118">
        <f t="shared" si="747"/>
        <v>46195</v>
      </c>
      <c r="I1526" s="118">
        <f t="shared" si="735"/>
        <v>46195</v>
      </c>
      <c r="J1526" s="119">
        <f t="shared" si="742"/>
        <v>22</v>
      </c>
      <c r="K1526" s="119">
        <f t="shared" si="757"/>
        <v>17</v>
      </c>
      <c r="L1526" s="8">
        <f t="shared" si="743"/>
        <v>1.0033216199999999</v>
      </c>
      <c r="M1526" s="120">
        <f t="shared" si="758"/>
        <v>1.0043006699999999</v>
      </c>
      <c r="N1526" s="120">
        <f t="shared" si="752"/>
        <v>1.2270956796723382</v>
      </c>
      <c r="O1526" s="113">
        <f t="shared" si="754"/>
        <v>1.23117162</v>
      </c>
      <c r="P1526" s="113">
        <f t="shared" si="736"/>
        <v>1374.84148983</v>
      </c>
      <c r="Q1526" s="11">
        <f t="shared" si="748"/>
        <v>0</v>
      </c>
      <c r="R1526" s="30">
        <f t="shared" si="744"/>
        <v>0</v>
      </c>
      <c r="S1526" s="8">
        <f t="shared" si="737"/>
        <v>0</v>
      </c>
      <c r="T1526" s="122">
        <f t="shared" si="745"/>
        <v>0.13059999999999999</v>
      </c>
      <c r="U1526" s="121">
        <f t="shared" si="753"/>
        <v>17</v>
      </c>
      <c r="V1526" s="121">
        <v>252</v>
      </c>
      <c r="W1526" s="120">
        <f t="shared" si="738"/>
        <v>1.0083150299999999</v>
      </c>
      <c r="X1526" s="113">
        <f t="shared" si="751"/>
        <v>11.43184823</v>
      </c>
      <c r="Y1526" s="113">
        <f t="shared" si="739"/>
        <v>0</v>
      </c>
      <c r="Z1526" s="125" t="str">
        <f t="shared" si="749"/>
        <v>A+J=</v>
      </c>
      <c r="AA1526" s="118">
        <f t="shared" si="750"/>
        <v>46195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>
        <f t="shared" si="740"/>
        <v>46188</v>
      </c>
      <c r="B1527" s="113">
        <f t="shared" si="733"/>
        <v>1386.27333806</v>
      </c>
      <c r="C1527" s="113">
        <f t="shared" si="746"/>
        <v>1116.6936172799999</v>
      </c>
      <c r="D1527" s="114">
        <f t="shared" si="741"/>
        <v>7245.38</v>
      </c>
      <c r="E1527" s="115">
        <f t="shared" si="755"/>
        <v>7276.54</v>
      </c>
      <c r="F1527" s="116">
        <f t="shared" si="756"/>
        <v>46132</v>
      </c>
      <c r="G1527" s="117">
        <f t="shared" si="734"/>
        <v>4.3006716003852752E-3</v>
      </c>
      <c r="H1527" s="118">
        <f t="shared" si="747"/>
        <v>46195</v>
      </c>
      <c r="I1527" s="118">
        <f t="shared" si="735"/>
        <v>46195</v>
      </c>
      <c r="J1527" s="119">
        <f t="shared" si="742"/>
        <v>22</v>
      </c>
      <c r="K1527" s="119">
        <f t="shared" si="757"/>
        <v>17</v>
      </c>
      <c r="L1527" s="8">
        <f t="shared" si="743"/>
        <v>1.0033216199999999</v>
      </c>
      <c r="M1527" s="120">
        <f t="shared" si="758"/>
        <v>1.0043006699999999</v>
      </c>
      <c r="N1527" s="120">
        <f t="shared" si="752"/>
        <v>1.2270956796723382</v>
      </c>
      <c r="O1527" s="113">
        <f t="shared" si="754"/>
        <v>1.23117162</v>
      </c>
      <c r="P1527" s="113">
        <f t="shared" si="736"/>
        <v>1374.84148983</v>
      </c>
      <c r="Q1527" s="11">
        <f t="shared" si="748"/>
        <v>0</v>
      </c>
      <c r="R1527" s="30">
        <f t="shared" si="744"/>
        <v>0</v>
      </c>
      <c r="S1527" s="8">
        <f t="shared" si="737"/>
        <v>0</v>
      </c>
      <c r="T1527" s="122">
        <f t="shared" si="745"/>
        <v>0.13059999999999999</v>
      </c>
      <c r="U1527" s="121">
        <f t="shared" si="753"/>
        <v>17</v>
      </c>
      <c r="V1527" s="121">
        <v>252</v>
      </c>
      <c r="W1527" s="120">
        <f t="shared" si="738"/>
        <v>1.0083150299999999</v>
      </c>
      <c r="X1527" s="113">
        <f t="shared" si="751"/>
        <v>11.43184823</v>
      </c>
      <c r="Y1527" s="113">
        <f t="shared" si="739"/>
        <v>0</v>
      </c>
      <c r="Z1527" s="125" t="str">
        <f t="shared" si="749"/>
        <v>A+J=</v>
      </c>
      <c r="AA1527" s="118">
        <f t="shared" si="750"/>
        <v>46195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>
        <f t="shared" si="740"/>
        <v>46189</v>
      </c>
      <c r="B1528" s="113">
        <f t="shared" si="733"/>
        <v>1387.2193217000001</v>
      </c>
      <c r="C1528" s="113">
        <f t="shared" si="746"/>
        <v>1116.6936172799999</v>
      </c>
      <c r="D1528" s="114">
        <f t="shared" si="741"/>
        <v>7245.38</v>
      </c>
      <c r="E1528" s="115">
        <f t="shared" si="755"/>
        <v>7276.54</v>
      </c>
      <c r="F1528" s="116">
        <f t="shared" si="756"/>
        <v>46132</v>
      </c>
      <c r="G1528" s="117">
        <f t="shared" si="734"/>
        <v>4.3006716003852752E-3</v>
      </c>
      <c r="H1528" s="118">
        <f t="shared" si="747"/>
        <v>46195</v>
      </c>
      <c r="I1528" s="118">
        <f t="shared" si="735"/>
        <v>46195</v>
      </c>
      <c r="J1528" s="119">
        <f t="shared" si="742"/>
        <v>22</v>
      </c>
      <c r="K1528" s="119">
        <f t="shared" si="757"/>
        <v>18</v>
      </c>
      <c r="L1528" s="8">
        <f t="shared" si="743"/>
        <v>1.0035173500000001</v>
      </c>
      <c r="M1528" s="120">
        <f t="shared" si="758"/>
        <v>1.0043006699999999</v>
      </c>
      <c r="N1528" s="120">
        <f t="shared" si="752"/>
        <v>1.2270956796723382</v>
      </c>
      <c r="O1528" s="113">
        <f t="shared" si="754"/>
        <v>1.2314118000000001</v>
      </c>
      <c r="P1528" s="113">
        <f t="shared" si="736"/>
        <v>1375.1096973000001</v>
      </c>
      <c r="Q1528" s="11">
        <f t="shared" si="748"/>
        <v>0</v>
      </c>
      <c r="R1528" s="30">
        <f t="shared" si="744"/>
        <v>0</v>
      </c>
      <c r="S1528" s="8">
        <f t="shared" si="737"/>
        <v>0</v>
      </c>
      <c r="T1528" s="122">
        <f t="shared" si="745"/>
        <v>0.13059999999999999</v>
      </c>
      <c r="U1528" s="121">
        <f t="shared" si="753"/>
        <v>18</v>
      </c>
      <c r="V1528" s="121">
        <v>252</v>
      </c>
      <c r="W1528" s="120">
        <f t="shared" si="738"/>
        <v>1.008806297</v>
      </c>
      <c r="X1528" s="113">
        <f t="shared" si="751"/>
        <v>12.1096244</v>
      </c>
      <c r="Y1528" s="113">
        <f t="shared" si="739"/>
        <v>0</v>
      </c>
      <c r="Z1528" s="125" t="str">
        <f t="shared" si="749"/>
        <v>A+J=</v>
      </c>
      <c r="AA1528" s="118">
        <f t="shared" si="750"/>
        <v>46195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>
        <f t="shared" si="740"/>
        <v>46190</v>
      </c>
      <c r="B1529" s="113">
        <f t="shared" si="733"/>
        <v>1388.1659539299999</v>
      </c>
      <c r="C1529" s="113">
        <f t="shared" si="746"/>
        <v>1116.6936172799999</v>
      </c>
      <c r="D1529" s="114">
        <f t="shared" si="741"/>
        <v>7245.38</v>
      </c>
      <c r="E1529" s="115">
        <f t="shared" si="755"/>
        <v>7276.54</v>
      </c>
      <c r="F1529" s="116">
        <f t="shared" si="756"/>
        <v>46132</v>
      </c>
      <c r="G1529" s="117">
        <f t="shared" si="734"/>
        <v>4.3006716003852752E-3</v>
      </c>
      <c r="H1529" s="118">
        <f t="shared" si="747"/>
        <v>46195</v>
      </c>
      <c r="I1529" s="118">
        <f t="shared" si="735"/>
        <v>46195</v>
      </c>
      <c r="J1529" s="119">
        <f t="shared" si="742"/>
        <v>22</v>
      </c>
      <c r="K1529" s="119">
        <f t="shared" si="757"/>
        <v>19</v>
      </c>
      <c r="L1529" s="8">
        <f t="shared" si="743"/>
        <v>1.00371312</v>
      </c>
      <c r="M1529" s="120">
        <f t="shared" si="758"/>
        <v>1.0043006699999999</v>
      </c>
      <c r="N1529" s="120">
        <f t="shared" si="752"/>
        <v>1.2270956796723382</v>
      </c>
      <c r="O1529" s="113">
        <f t="shared" si="754"/>
        <v>1.23165203</v>
      </c>
      <c r="P1529" s="113">
        <f t="shared" si="736"/>
        <v>1375.3779606099999</v>
      </c>
      <c r="Q1529" s="11">
        <f t="shared" si="748"/>
        <v>0</v>
      </c>
      <c r="R1529" s="30">
        <f t="shared" si="744"/>
        <v>0</v>
      </c>
      <c r="S1529" s="8">
        <f t="shared" si="737"/>
        <v>0</v>
      </c>
      <c r="T1529" s="122">
        <f t="shared" si="745"/>
        <v>0.13059999999999999</v>
      </c>
      <c r="U1529" s="121">
        <f t="shared" si="753"/>
        <v>19</v>
      </c>
      <c r="V1529" s="121">
        <v>252</v>
      </c>
      <c r="W1529" s="120">
        <f t="shared" si="738"/>
        <v>1.0092978029999999</v>
      </c>
      <c r="X1529" s="113">
        <f t="shared" si="751"/>
        <v>12.78799332</v>
      </c>
      <c r="Y1529" s="113">
        <f t="shared" si="739"/>
        <v>0</v>
      </c>
      <c r="Z1529" s="125" t="str">
        <f t="shared" si="749"/>
        <v>A+J=</v>
      </c>
      <c r="AA1529" s="118">
        <f t="shared" si="750"/>
        <v>46195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>
        <f t="shared" si="740"/>
        <v>46191</v>
      </c>
      <c r="B1530" s="113">
        <f t="shared" si="733"/>
        <v>1389.1132364100001</v>
      </c>
      <c r="C1530" s="113">
        <f t="shared" si="746"/>
        <v>1116.6936172799999</v>
      </c>
      <c r="D1530" s="114">
        <f t="shared" si="741"/>
        <v>7245.38</v>
      </c>
      <c r="E1530" s="115">
        <f t="shared" si="755"/>
        <v>7276.54</v>
      </c>
      <c r="F1530" s="116">
        <f t="shared" si="756"/>
        <v>46132</v>
      </c>
      <c r="G1530" s="117">
        <f t="shared" si="734"/>
        <v>4.3006716003852752E-3</v>
      </c>
      <c r="H1530" s="118">
        <f t="shared" si="747"/>
        <v>46195</v>
      </c>
      <c r="I1530" s="118">
        <f t="shared" si="735"/>
        <v>46195</v>
      </c>
      <c r="J1530" s="119">
        <f t="shared" si="742"/>
        <v>22</v>
      </c>
      <c r="K1530" s="119">
        <f t="shared" si="757"/>
        <v>20</v>
      </c>
      <c r="L1530" s="8">
        <f t="shared" si="743"/>
        <v>1.0039089299999999</v>
      </c>
      <c r="M1530" s="120">
        <f t="shared" si="758"/>
        <v>1.0043006699999999</v>
      </c>
      <c r="N1530" s="120">
        <f t="shared" si="752"/>
        <v>1.2270956796723382</v>
      </c>
      <c r="O1530" s="113">
        <f t="shared" si="754"/>
        <v>1.2318923100000001</v>
      </c>
      <c r="P1530" s="113">
        <f t="shared" si="736"/>
        <v>1375.6462797500001</v>
      </c>
      <c r="Q1530" s="11">
        <f t="shared" si="748"/>
        <v>0</v>
      </c>
      <c r="R1530" s="30">
        <f t="shared" si="744"/>
        <v>0</v>
      </c>
      <c r="S1530" s="8">
        <f t="shared" si="737"/>
        <v>0</v>
      </c>
      <c r="T1530" s="122">
        <f t="shared" si="745"/>
        <v>0.13059999999999999</v>
      </c>
      <c r="U1530" s="121">
        <f t="shared" si="753"/>
        <v>20</v>
      </c>
      <c r="V1530" s="121">
        <v>252</v>
      </c>
      <c r="W1530" s="120">
        <f t="shared" si="738"/>
        <v>1.009789549</v>
      </c>
      <c r="X1530" s="113">
        <f t="shared" si="751"/>
        <v>13.466956659999999</v>
      </c>
      <c r="Y1530" s="113">
        <f t="shared" si="739"/>
        <v>0</v>
      </c>
      <c r="Z1530" s="125" t="str">
        <f t="shared" si="749"/>
        <v>A+J=</v>
      </c>
      <c r="AA1530" s="118">
        <f t="shared" si="750"/>
        <v>46195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>
        <f t="shared" si="740"/>
        <v>46192</v>
      </c>
      <c r="B1531" s="113">
        <f t="shared" si="733"/>
        <v>1390.0611567400001</v>
      </c>
      <c r="C1531" s="113">
        <f t="shared" si="746"/>
        <v>1116.6936172799999</v>
      </c>
      <c r="D1531" s="114">
        <f t="shared" si="741"/>
        <v>7245.38</v>
      </c>
      <c r="E1531" s="115">
        <f t="shared" si="755"/>
        <v>7276.54</v>
      </c>
      <c r="F1531" s="116">
        <f t="shared" si="756"/>
        <v>46132</v>
      </c>
      <c r="G1531" s="117">
        <f t="shared" si="734"/>
        <v>4.3006716003852752E-3</v>
      </c>
      <c r="H1531" s="118">
        <f t="shared" si="747"/>
        <v>46195</v>
      </c>
      <c r="I1531" s="118">
        <f t="shared" si="735"/>
        <v>46195</v>
      </c>
      <c r="J1531" s="119">
        <f t="shared" si="742"/>
        <v>22</v>
      </c>
      <c r="K1531" s="119">
        <f t="shared" si="757"/>
        <v>21</v>
      </c>
      <c r="L1531" s="8">
        <f t="shared" si="743"/>
        <v>1.00410478</v>
      </c>
      <c r="M1531" s="120">
        <f t="shared" si="758"/>
        <v>1.0043006699999999</v>
      </c>
      <c r="N1531" s="120">
        <f t="shared" si="752"/>
        <v>1.2270956796723382</v>
      </c>
      <c r="O1531" s="113">
        <f t="shared" si="754"/>
        <v>1.23213263</v>
      </c>
      <c r="P1531" s="113">
        <f t="shared" si="736"/>
        <v>1375.9146435600001</v>
      </c>
      <c r="Q1531" s="11">
        <f t="shared" si="748"/>
        <v>0</v>
      </c>
      <c r="R1531" s="30">
        <f t="shared" si="744"/>
        <v>0</v>
      </c>
      <c r="S1531" s="8">
        <f t="shared" si="737"/>
        <v>0</v>
      </c>
      <c r="T1531" s="122">
        <f t="shared" si="745"/>
        <v>0.13059999999999999</v>
      </c>
      <c r="U1531" s="121">
        <f t="shared" si="753"/>
        <v>21</v>
      </c>
      <c r="V1531" s="121">
        <v>252</v>
      </c>
      <c r="W1531" s="120">
        <f t="shared" si="738"/>
        <v>1.010281534</v>
      </c>
      <c r="X1531" s="113">
        <f t="shared" si="751"/>
        <v>14.146513179999999</v>
      </c>
      <c r="Y1531" s="113">
        <f t="shared" si="739"/>
        <v>0</v>
      </c>
      <c r="Z1531" s="125" t="str">
        <f t="shared" si="749"/>
        <v>A+J=</v>
      </c>
      <c r="AA1531" s="118">
        <f t="shared" si="750"/>
        <v>46195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>
        <f t="shared" si="740"/>
        <v>46193</v>
      </c>
      <c r="B1532" s="113">
        <f t="shared" si="733"/>
        <v>1391.0097391500001</v>
      </c>
      <c r="C1532" s="113">
        <f t="shared" si="746"/>
        <v>1116.6936172799999</v>
      </c>
      <c r="D1532" s="114">
        <f t="shared" si="741"/>
        <v>7245.38</v>
      </c>
      <c r="E1532" s="115">
        <f t="shared" si="755"/>
        <v>7276.54</v>
      </c>
      <c r="F1532" s="116">
        <f t="shared" si="756"/>
        <v>46132</v>
      </c>
      <c r="G1532" s="117">
        <f t="shared" si="734"/>
        <v>4.3006716003852752E-3</v>
      </c>
      <c r="H1532" s="118">
        <f t="shared" si="747"/>
        <v>46223</v>
      </c>
      <c r="I1532" s="118">
        <f t="shared" si="735"/>
        <v>46195</v>
      </c>
      <c r="J1532" s="119">
        <f t="shared" si="742"/>
        <v>22</v>
      </c>
      <c r="K1532" s="119">
        <f t="shared" si="757"/>
        <v>22</v>
      </c>
      <c r="L1532" s="8">
        <f t="shared" si="743"/>
        <v>1.0043006699999999</v>
      </c>
      <c r="M1532" s="120">
        <f t="shared" si="758"/>
        <v>1.0043006699999999</v>
      </c>
      <c r="N1532" s="120">
        <f t="shared" si="752"/>
        <v>1.2270956796723382</v>
      </c>
      <c r="O1532" s="113">
        <f t="shared" si="754"/>
        <v>1.2323730100000001</v>
      </c>
      <c r="P1532" s="113">
        <f t="shared" si="736"/>
        <v>1376.18307437</v>
      </c>
      <c r="Q1532" s="11">
        <f t="shared" si="748"/>
        <v>0</v>
      </c>
      <c r="R1532" s="30">
        <f t="shared" si="744"/>
        <v>0</v>
      </c>
      <c r="S1532" s="8">
        <f t="shared" si="737"/>
        <v>0</v>
      </c>
      <c r="T1532" s="122">
        <f t="shared" si="745"/>
        <v>0.13059999999999999</v>
      </c>
      <c r="U1532" s="121">
        <f t="shared" si="753"/>
        <v>22</v>
      </c>
      <c r="V1532" s="121">
        <v>252</v>
      </c>
      <c r="W1532" s="120">
        <f t="shared" si="738"/>
        <v>1.0107737590000001</v>
      </c>
      <c r="X1532" s="113">
        <f t="shared" si="751"/>
        <v>14.82666478</v>
      </c>
      <c r="Y1532" s="113">
        <f t="shared" si="739"/>
        <v>0</v>
      </c>
      <c r="Z1532" s="125" t="str">
        <f t="shared" si="749"/>
        <v>A+J=</v>
      </c>
      <c r="AA1532" s="118">
        <f t="shared" si="750"/>
        <v>46195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>
        <f t="shared" si="740"/>
        <v>46194</v>
      </c>
      <c r="B1533" s="113">
        <f t="shared" si="733"/>
        <v>1391.0097391500001</v>
      </c>
      <c r="C1533" s="113">
        <f t="shared" si="746"/>
        <v>1116.6936172799999</v>
      </c>
      <c r="D1533" s="114">
        <f t="shared" si="741"/>
        <v>7245.38</v>
      </c>
      <c r="E1533" s="115">
        <f t="shared" si="755"/>
        <v>7276.54</v>
      </c>
      <c r="F1533" s="116">
        <f t="shared" si="756"/>
        <v>46132</v>
      </c>
      <c r="G1533" s="117">
        <f t="shared" si="734"/>
        <v>4.3006716003852752E-3</v>
      </c>
      <c r="H1533" s="118">
        <f t="shared" si="747"/>
        <v>46223</v>
      </c>
      <c r="I1533" s="118">
        <f t="shared" si="735"/>
        <v>46195</v>
      </c>
      <c r="J1533" s="119">
        <f t="shared" si="742"/>
        <v>22</v>
      </c>
      <c r="K1533" s="119">
        <f t="shared" si="757"/>
        <v>22</v>
      </c>
      <c r="L1533" s="8">
        <f t="shared" si="743"/>
        <v>1.0043006699999999</v>
      </c>
      <c r="M1533" s="120">
        <f t="shared" si="758"/>
        <v>1.0043006699999999</v>
      </c>
      <c r="N1533" s="120">
        <f t="shared" si="752"/>
        <v>1.2270956796723382</v>
      </c>
      <c r="O1533" s="113">
        <f t="shared" si="754"/>
        <v>1.2323730100000001</v>
      </c>
      <c r="P1533" s="113">
        <f t="shared" si="736"/>
        <v>1376.18307437</v>
      </c>
      <c r="Q1533" s="11">
        <f t="shared" si="748"/>
        <v>0</v>
      </c>
      <c r="R1533" s="30">
        <f t="shared" si="744"/>
        <v>0</v>
      </c>
      <c r="S1533" s="8">
        <f t="shared" si="737"/>
        <v>0</v>
      </c>
      <c r="T1533" s="122">
        <f t="shared" si="745"/>
        <v>0.13059999999999999</v>
      </c>
      <c r="U1533" s="121">
        <f t="shared" si="753"/>
        <v>22</v>
      </c>
      <c r="V1533" s="121">
        <v>252</v>
      </c>
      <c r="W1533" s="120">
        <f t="shared" si="738"/>
        <v>1.0107737590000001</v>
      </c>
      <c r="X1533" s="113">
        <f t="shared" si="751"/>
        <v>14.82666478</v>
      </c>
      <c r="Y1533" s="113">
        <f t="shared" si="739"/>
        <v>0</v>
      </c>
      <c r="Z1533" s="125" t="str">
        <f t="shared" si="749"/>
        <v>A+J=</v>
      </c>
      <c r="AA1533" s="118">
        <f t="shared" si="750"/>
        <v>46195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>
        <f t="shared" si="740"/>
        <v>46195</v>
      </c>
      <c r="B1534" s="113">
        <f t="shared" si="733"/>
        <v>1391.0097391500001</v>
      </c>
      <c r="C1534" s="113">
        <f t="shared" si="746"/>
        <v>1116.6936172799999</v>
      </c>
      <c r="D1534" s="114">
        <f t="shared" si="741"/>
        <v>7245.38</v>
      </c>
      <c r="E1534" s="115">
        <f t="shared" si="755"/>
        <v>7276.54</v>
      </c>
      <c r="F1534" s="116">
        <f t="shared" si="756"/>
        <v>46132</v>
      </c>
      <c r="G1534" s="117">
        <f t="shared" si="734"/>
        <v>4.3006716003852752E-3</v>
      </c>
      <c r="H1534" s="118">
        <f t="shared" si="747"/>
        <v>46223</v>
      </c>
      <c r="I1534" s="118">
        <f t="shared" si="735"/>
        <v>46195</v>
      </c>
      <c r="J1534" s="119">
        <f t="shared" si="742"/>
        <v>22</v>
      </c>
      <c r="K1534" s="119">
        <f t="shared" si="757"/>
        <v>22</v>
      </c>
      <c r="L1534" s="8">
        <f t="shared" si="743"/>
        <v>1.0043006699999999</v>
      </c>
      <c r="M1534" s="120">
        <f t="shared" si="758"/>
        <v>1.0043006699999999</v>
      </c>
      <c r="N1534" s="120">
        <f t="shared" si="752"/>
        <v>1.2270956796723382</v>
      </c>
      <c r="O1534" s="113">
        <f t="shared" si="754"/>
        <v>1.2323730100000001</v>
      </c>
      <c r="P1534" s="113">
        <f t="shared" si="736"/>
        <v>1376.18307437</v>
      </c>
      <c r="Q1534" s="11">
        <f t="shared" si="748"/>
        <v>50</v>
      </c>
      <c r="R1534" s="30">
        <f t="shared" si="744"/>
        <v>0</v>
      </c>
      <c r="S1534" s="8">
        <f t="shared" si="737"/>
        <v>0</v>
      </c>
      <c r="T1534" s="122">
        <f t="shared" si="745"/>
        <v>0.13059999999999999</v>
      </c>
      <c r="U1534" s="121">
        <f t="shared" si="753"/>
        <v>22</v>
      </c>
      <c r="V1534" s="121">
        <v>252</v>
      </c>
      <c r="W1534" s="120">
        <f t="shared" si="738"/>
        <v>1.0107737590000001</v>
      </c>
      <c r="X1534" s="113">
        <f t="shared" si="751"/>
        <v>14.82666478</v>
      </c>
      <c r="Y1534" s="113">
        <f t="shared" si="739"/>
        <v>14.82666478</v>
      </c>
      <c r="Z1534" s="125" t="str">
        <f t="shared" si="749"/>
        <v>A+J=</v>
      </c>
      <c r="AA1534" s="118">
        <f t="shared" si="750"/>
        <v>46195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>
        <f t="shared" si="740"/>
        <v>46196</v>
      </c>
      <c r="B1535" s="113">
        <f t="shared" si="733"/>
        <v>1377.1490262899999</v>
      </c>
      <c r="C1535" s="113">
        <f t="shared" si="746"/>
        <v>1116.6936172799999</v>
      </c>
      <c r="D1535" s="114">
        <f t="shared" si="741"/>
        <v>7245.38</v>
      </c>
      <c r="E1535" s="115">
        <f t="shared" si="755"/>
        <v>7276.54</v>
      </c>
      <c r="F1535" s="116">
        <f t="shared" si="756"/>
        <v>46164</v>
      </c>
      <c r="G1535" s="117">
        <f t="shared" si="734"/>
        <v>4.3006716003852752E-3</v>
      </c>
      <c r="H1535" s="118">
        <f t="shared" si="747"/>
        <v>46223</v>
      </c>
      <c r="I1535" s="118">
        <f t="shared" si="735"/>
        <v>46223</v>
      </c>
      <c r="J1535" s="119">
        <f t="shared" si="742"/>
        <v>20</v>
      </c>
      <c r="K1535" s="119">
        <f t="shared" si="757"/>
        <v>1</v>
      </c>
      <c r="L1535" s="8">
        <f t="shared" si="743"/>
        <v>1.0002145899999999</v>
      </c>
      <c r="M1535" s="120">
        <f t="shared" si="758"/>
        <v>1.0043006699999999</v>
      </c>
      <c r="N1535" s="120">
        <f t="shared" si="752"/>
        <v>1.2323730132490345</v>
      </c>
      <c r="O1535" s="113">
        <f t="shared" si="754"/>
        <v>1.2326374600000001</v>
      </c>
      <c r="P1535" s="113">
        <f t="shared" si="736"/>
        <v>1376.478384</v>
      </c>
      <c r="Q1535" s="11">
        <f t="shared" si="748"/>
        <v>0</v>
      </c>
      <c r="R1535" s="30">
        <f t="shared" si="744"/>
        <v>0</v>
      </c>
      <c r="S1535" s="8">
        <f t="shared" si="737"/>
        <v>0</v>
      </c>
      <c r="T1535" s="122">
        <f t="shared" si="745"/>
        <v>0.13059999999999999</v>
      </c>
      <c r="U1535" s="121">
        <f t="shared" si="753"/>
        <v>1</v>
      </c>
      <c r="V1535" s="121">
        <v>252</v>
      </c>
      <c r="W1535" s="120">
        <f t="shared" si="738"/>
        <v>1.000487216</v>
      </c>
      <c r="X1535" s="113">
        <f t="shared" si="751"/>
        <v>0.67064228999999997</v>
      </c>
      <c r="Y1535" s="113">
        <f t="shared" si="739"/>
        <v>0</v>
      </c>
      <c r="Z1535" s="125" t="str">
        <f t="shared" si="749"/>
        <v>A+J=</v>
      </c>
      <c r="AA1535" s="118">
        <f t="shared" si="750"/>
        <v>46223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>
        <f t="shared" si="740"/>
        <v>46197</v>
      </c>
      <c r="B1536" s="113">
        <f t="shared" si="733"/>
        <v>1378.1156704999999</v>
      </c>
      <c r="C1536" s="113">
        <f t="shared" si="746"/>
        <v>1116.6936172799999</v>
      </c>
      <c r="D1536" s="114">
        <f t="shared" si="741"/>
        <v>7245.38</v>
      </c>
      <c r="E1536" s="115">
        <f t="shared" si="755"/>
        <v>7276.54</v>
      </c>
      <c r="F1536" s="116">
        <f t="shared" si="756"/>
        <v>46164</v>
      </c>
      <c r="G1536" s="117">
        <f t="shared" si="734"/>
        <v>4.3006716003852752E-3</v>
      </c>
      <c r="H1536" s="118">
        <f t="shared" si="747"/>
        <v>46223</v>
      </c>
      <c r="I1536" s="118">
        <f t="shared" si="735"/>
        <v>46223</v>
      </c>
      <c r="J1536" s="119">
        <f t="shared" si="742"/>
        <v>20</v>
      </c>
      <c r="K1536" s="119">
        <f t="shared" si="757"/>
        <v>2</v>
      </c>
      <c r="L1536" s="8">
        <f t="shared" si="743"/>
        <v>1.0004292299999999</v>
      </c>
      <c r="M1536" s="120">
        <f t="shared" si="758"/>
        <v>1.0043006699999999</v>
      </c>
      <c r="N1536" s="120">
        <f t="shared" si="752"/>
        <v>1.2323730132490345</v>
      </c>
      <c r="O1536" s="113">
        <f t="shared" si="754"/>
        <v>1.2329019800000001</v>
      </c>
      <c r="P1536" s="113">
        <f t="shared" si="736"/>
        <v>1376.77377179</v>
      </c>
      <c r="Q1536" s="11">
        <f t="shared" si="748"/>
        <v>0</v>
      </c>
      <c r="R1536" s="30">
        <f t="shared" si="744"/>
        <v>0</v>
      </c>
      <c r="S1536" s="8">
        <f t="shared" si="737"/>
        <v>0</v>
      </c>
      <c r="T1536" s="122">
        <f t="shared" si="745"/>
        <v>0.13059999999999999</v>
      </c>
      <c r="U1536" s="121">
        <f t="shared" si="753"/>
        <v>2</v>
      </c>
      <c r="V1536" s="121">
        <v>252</v>
      </c>
      <c r="W1536" s="120">
        <f t="shared" si="738"/>
        <v>1.0009746690000001</v>
      </c>
      <c r="X1536" s="113">
        <f t="shared" si="751"/>
        <v>1.3418987099999999</v>
      </c>
      <c r="Y1536" s="113">
        <f t="shared" si="739"/>
        <v>0</v>
      </c>
      <c r="Z1536" s="125" t="str">
        <f t="shared" si="749"/>
        <v>A+J=</v>
      </c>
      <c r="AA1536" s="118">
        <f t="shared" si="750"/>
        <v>46223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>
        <f t="shared" si="740"/>
        <v>46198</v>
      </c>
      <c r="B1537" s="113">
        <f t="shared" si="733"/>
        <v>1379.08299616</v>
      </c>
      <c r="C1537" s="113">
        <f t="shared" si="746"/>
        <v>1116.6936172799999</v>
      </c>
      <c r="D1537" s="114">
        <f t="shared" si="741"/>
        <v>7245.38</v>
      </c>
      <c r="E1537" s="115">
        <f t="shared" si="755"/>
        <v>7276.54</v>
      </c>
      <c r="F1537" s="116">
        <f t="shared" si="756"/>
        <v>46164</v>
      </c>
      <c r="G1537" s="117">
        <f t="shared" si="734"/>
        <v>4.3006716003852752E-3</v>
      </c>
      <c r="H1537" s="118">
        <f t="shared" si="747"/>
        <v>46223</v>
      </c>
      <c r="I1537" s="118">
        <f t="shared" si="735"/>
        <v>46223</v>
      </c>
      <c r="J1537" s="119">
        <f t="shared" si="742"/>
        <v>20</v>
      </c>
      <c r="K1537" s="119">
        <f t="shared" si="757"/>
        <v>3</v>
      </c>
      <c r="L1537" s="8">
        <f t="shared" si="743"/>
        <v>1.0006439199999999</v>
      </c>
      <c r="M1537" s="120">
        <f t="shared" si="758"/>
        <v>1.0043006699999999</v>
      </c>
      <c r="N1537" s="120">
        <f t="shared" si="752"/>
        <v>1.2323730132490345</v>
      </c>
      <c r="O1537" s="113">
        <f t="shared" si="754"/>
        <v>1.2331665599999999</v>
      </c>
      <c r="P1537" s="113">
        <f t="shared" si="736"/>
        <v>1377.06922659</v>
      </c>
      <c r="Q1537" s="11">
        <f t="shared" si="748"/>
        <v>0</v>
      </c>
      <c r="R1537" s="30">
        <f t="shared" si="744"/>
        <v>0</v>
      </c>
      <c r="S1537" s="8">
        <f t="shared" si="737"/>
        <v>0</v>
      </c>
      <c r="T1537" s="122">
        <f t="shared" si="745"/>
        <v>0.13059999999999999</v>
      </c>
      <c r="U1537" s="121">
        <f t="shared" si="753"/>
        <v>3</v>
      </c>
      <c r="V1537" s="121">
        <v>252</v>
      </c>
      <c r="W1537" s="120">
        <f t="shared" si="738"/>
        <v>1.001462359</v>
      </c>
      <c r="X1537" s="113">
        <f t="shared" si="751"/>
        <v>2.01376957</v>
      </c>
      <c r="Y1537" s="113">
        <f t="shared" si="739"/>
        <v>0</v>
      </c>
      <c r="Z1537" s="125" t="str">
        <f t="shared" si="749"/>
        <v>A+J=</v>
      </c>
      <c r="AA1537" s="118">
        <f t="shared" si="750"/>
        <v>46223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>
        <f t="shared" si="740"/>
        <v>46199</v>
      </c>
      <c r="B1538" s="113">
        <f t="shared" si="733"/>
        <v>1380.05099513</v>
      </c>
      <c r="C1538" s="113">
        <f t="shared" si="746"/>
        <v>1116.6936172799999</v>
      </c>
      <c r="D1538" s="114">
        <f t="shared" si="741"/>
        <v>7245.38</v>
      </c>
      <c r="E1538" s="115">
        <f t="shared" si="755"/>
        <v>7276.54</v>
      </c>
      <c r="F1538" s="116">
        <f t="shared" si="756"/>
        <v>46164</v>
      </c>
      <c r="G1538" s="117">
        <f t="shared" si="734"/>
        <v>4.3006716003852752E-3</v>
      </c>
      <c r="H1538" s="118">
        <f t="shared" si="747"/>
        <v>46223</v>
      </c>
      <c r="I1538" s="118">
        <f t="shared" si="735"/>
        <v>46223</v>
      </c>
      <c r="J1538" s="119">
        <f t="shared" si="742"/>
        <v>20</v>
      </c>
      <c r="K1538" s="119">
        <f t="shared" si="757"/>
        <v>4</v>
      </c>
      <c r="L1538" s="8">
        <f t="shared" si="743"/>
        <v>1.0008586500000001</v>
      </c>
      <c r="M1538" s="120">
        <f t="shared" si="758"/>
        <v>1.0043006699999999</v>
      </c>
      <c r="N1538" s="120">
        <f t="shared" si="752"/>
        <v>1.2323730132490345</v>
      </c>
      <c r="O1538" s="113">
        <f t="shared" si="754"/>
        <v>1.2334311899999999</v>
      </c>
      <c r="P1538" s="113">
        <f t="shared" si="736"/>
        <v>1377.3647372200001</v>
      </c>
      <c r="Q1538" s="11">
        <f t="shared" si="748"/>
        <v>0</v>
      </c>
      <c r="R1538" s="30">
        <f t="shared" si="744"/>
        <v>0</v>
      </c>
      <c r="S1538" s="8">
        <f t="shared" si="737"/>
        <v>0</v>
      </c>
      <c r="T1538" s="122">
        <f t="shared" si="745"/>
        <v>0.13059999999999999</v>
      </c>
      <c r="U1538" s="121">
        <f t="shared" si="753"/>
        <v>4</v>
      </c>
      <c r="V1538" s="121">
        <v>252</v>
      </c>
      <c r="W1538" s="120">
        <f t="shared" si="738"/>
        <v>1.001950288</v>
      </c>
      <c r="X1538" s="113">
        <f t="shared" si="751"/>
        <v>2.6862579100000001</v>
      </c>
      <c r="Y1538" s="113">
        <f t="shared" si="739"/>
        <v>0</v>
      </c>
      <c r="Z1538" s="125" t="str">
        <f t="shared" si="749"/>
        <v>A+J=</v>
      </c>
      <c r="AA1538" s="118">
        <f t="shared" si="750"/>
        <v>46223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>
        <f t="shared" si="740"/>
        <v>46200</v>
      </c>
      <c r="B1539" s="113">
        <f t="shared" si="733"/>
        <v>1381.01966496</v>
      </c>
      <c r="C1539" s="113">
        <f t="shared" si="746"/>
        <v>1116.6936172799999</v>
      </c>
      <c r="D1539" s="114">
        <f t="shared" si="741"/>
        <v>7245.38</v>
      </c>
      <c r="E1539" s="115">
        <f t="shared" si="755"/>
        <v>7276.54</v>
      </c>
      <c r="F1539" s="116">
        <f t="shared" si="756"/>
        <v>46164</v>
      </c>
      <c r="G1539" s="117">
        <f t="shared" si="734"/>
        <v>4.3006716003852752E-3</v>
      </c>
      <c r="H1539" s="118">
        <f t="shared" si="747"/>
        <v>46223</v>
      </c>
      <c r="I1539" s="118">
        <f t="shared" si="735"/>
        <v>46223</v>
      </c>
      <c r="J1539" s="119">
        <f t="shared" si="742"/>
        <v>20</v>
      </c>
      <c r="K1539" s="119">
        <f t="shared" si="757"/>
        <v>5</v>
      </c>
      <c r="L1539" s="8">
        <f t="shared" si="743"/>
        <v>1.0010734299999999</v>
      </c>
      <c r="M1539" s="120">
        <f t="shared" si="758"/>
        <v>1.0043006699999999</v>
      </c>
      <c r="N1539" s="120">
        <f t="shared" si="752"/>
        <v>1.2323730132490345</v>
      </c>
      <c r="O1539" s="113">
        <f t="shared" si="754"/>
        <v>1.23369587</v>
      </c>
      <c r="P1539" s="113">
        <f t="shared" si="736"/>
        <v>1377.6603036900001</v>
      </c>
      <c r="Q1539" s="11">
        <f t="shared" si="748"/>
        <v>0</v>
      </c>
      <c r="R1539" s="30">
        <f t="shared" si="744"/>
        <v>0</v>
      </c>
      <c r="S1539" s="8">
        <f t="shared" si="737"/>
        <v>0</v>
      </c>
      <c r="T1539" s="122">
        <f t="shared" si="745"/>
        <v>0.13059999999999999</v>
      </c>
      <c r="U1539" s="121">
        <f t="shared" si="753"/>
        <v>5</v>
      </c>
      <c r="V1539" s="121">
        <v>252</v>
      </c>
      <c r="W1539" s="120">
        <f t="shared" si="738"/>
        <v>1.002438454</v>
      </c>
      <c r="X1539" s="113">
        <f t="shared" si="751"/>
        <v>3.35936127</v>
      </c>
      <c r="Y1539" s="113">
        <f t="shared" si="739"/>
        <v>0</v>
      </c>
      <c r="Z1539" s="125" t="str">
        <f t="shared" si="749"/>
        <v>A+J=</v>
      </c>
      <c r="AA1539" s="118">
        <f t="shared" si="750"/>
        <v>46223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>
        <f t="shared" si="740"/>
        <v>46201</v>
      </c>
      <c r="B1540" s="113">
        <f t="shared" si="733"/>
        <v>1381.01966496</v>
      </c>
      <c r="C1540" s="113">
        <f t="shared" si="746"/>
        <v>1116.6936172799999</v>
      </c>
      <c r="D1540" s="114">
        <f t="shared" si="741"/>
        <v>7245.38</v>
      </c>
      <c r="E1540" s="115">
        <f t="shared" si="755"/>
        <v>7276.54</v>
      </c>
      <c r="F1540" s="116">
        <f t="shared" si="756"/>
        <v>46164</v>
      </c>
      <c r="G1540" s="117">
        <f t="shared" si="734"/>
        <v>4.3006716003852752E-3</v>
      </c>
      <c r="H1540" s="118">
        <f t="shared" si="747"/>
        <v>46223</v>
      </c>
      <c r="I1540" s="118">
        <f t="shared" si="735"/>
        <v>46223</v>
      </c>
      <c r="J1540" s="119">
        <f t="shared" si="742"/>
        <v>20</v>
      </c>
      <c r="K1540" s="119">
        <f t="shared" si="757"/>
        <v>5</v>
      </c>
      <c r="L1540" s="8">
        <f t="shared" si="743"/>
        <v>1.0010734299999999</v>
      </c>
      <c r="M1540" s="120">
        <f t="shared" si="758"/>
        <v>1.0043006699999999</v>
      </c>
      <c r="N1540" s="120">
        <f t="shared" si="752"/>
        <v>1.2323730132490345</v>
      </c>
      <c r="O1540" s="113">
        <f t="shared" si="754"/>
        <v>1.23369587</v>
      </c>
      <c r="P1540" s="113">
        <f t="shared" si="736"/>
        <v>1377.6603036900001</v>
      </c>
      <c r="Q1540" s="11">
        <f t="shared" si="748"/>
        <v>0</v>
      </c>
      <c r="R1540" s="30">
        <f t="shared" si="744"/>
        <v>0</v>
      </c>
      <c r="S1540" s="8">
        <f t="shared" si="737"/>
        <v>0</v>
      </c>
      <c r="T1540" s="122">
        <f t="shared" si="745"/>
        <v>0.13059999999999999</v>
      </c>
      <c r="U1540" s="121">
        <f t="shared" si="753"/>
        <v>5</v>
      </c>
      <c r="V1540" s="121">
        <v>252</v>
      </c>
      <c r="W1540" s="120">
        <f t="shared" si="738"/>
        <v>1.002438454</v>
      </c>
      <c r="X1540" s="113">
        <f t="shared" si="751"/>
        <v>3.35936127</v>
      </c>
      <c r="Y1540" s="113">
        <f t="shared" si="739"/>
        <v>0</v>
      </c>
      <c r="Z1540" s="125" t="str">
        <f t="shared" si="749"/>
        <v>A+J=</v>
      </c>
      <c r="AA1540" s="118">
        <f t="shared" si="750"/>
        <v>46223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>
        <f t="shared" si="740"/>
        <v>46202</v>
      </c>
      <c r="B1541" s="113">
        <f t="shared" si="733"/>
        <v>1381.01966496</v>
      </c>
      <c r="C1541" s="113">
        <f t="shared" si="746"/>
        <v>1116.6936172799999</v>
      </c>
      <c r="D1541" s="114">
        <f t="shared" si="741"/>
        <v>7245.38</v>
      </c>
      <c r="E1541" s="115">
        <f t="shared" si="755"/>
        <v>7276.54</v>
      </c>
      <c r="F1541" s="116">
        <f t="shared" si="756"/>
        <v>46164</v>
      </c>
      <c r="G1541" s="117">
        <f t="shared" si="734"/>
        <v>4.3006716003852752E-3</v>
      </c>
      <c r="H1541" s="118">
        <f t="shared" si="747"/>
        <v>46223</v>
      </c>
      <c r="I1541" s="118">
        <f t="shared" si="735"/>
        <v>46223</v>
      </c>
      <c r="J1541" s="119">
        <f t="shared" si="742"/>
        <v>20</v>
      </c>
      <c r="K1541" s="119">
        <f t="shared" si="757"/>
        <v>5</v>
      </c>
      <c r="L1541" s="8">
        <f t="shared" si="743"/>
        <v>1.0010734299999999</v>
      </c>
      <c r="M1541" s="120">
        <f t="shared" si="758"/>
        <v>1.0043006699999999</v>
      </c>
      <c r="N1541" s="120">
        <f t="shared" si="752"/>
        <v>1.2323730132490345</v>
      </c>
      <c r="O1541" s="113">
        <f t="shared" si="754"/>
        <v>1.23369587</v>
      </c>
      <c r="P1541" s="113">
        <f t="shared" si="736"/>
        <v>1377.6603036900001</v>
      </c>
      <c r="Q1541" s="11">
        <f t="shared" si="748"/>
        <v>0</v>
      </c>
      <c r="R1541" s="30">
        <f t="shared" si="744"/>
        <v>0</v>
      </c>
      <c r="S1541" s="8">
        <f t="shared" si="737"/>
        <v>0</v>
      </c>
      <c r="T1541" s="122">
        <f t="shared" si="745"/>
        <v>0.13059999999999999</v>
      </c>
      <c r="U1541" s="121">
        <f t="shared" si="753"/>
        <v>5</v>
      </c>
      <c r="V1541" s="121">
        <v>252</v>
      </c>
      <c r="W1541" s="120">
        <f t="shared" si="738"/>
        <v>1.002438454</v>
      </c>
      <c r="X1541" s="113">
        <f t="shared" si="751"/>
        <v>3.35936127</v>
      </c>
      <c r="Y1541" s="113">
        <f t="shared" si="739"/>
        <v>0</v>
      </c>
      <c r="Z1541" s="125" t="str">
        <f t="shared" si="749"/>
        <v>A+J=</v>
      </c>
      <c r="AA1541" s="118">
        <f t="shared" si="750"/>
        <v>46223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>
        <f t="shared" si="740"/>
        <v>46203</v>
      </c>
      <c r="B1542" s="113">
        <f t="shared" si="733"/>
        <v>1381.9890395299999</v>
      </c>
      <c r="C1542" s="113">
        <f t="shared" si="746"/>
        <v>1116.6936172799999</v>
      </c>
      <c r="D1542" s="114">
        <f t="shared" si="741"/>
        <v>7245.38</v>
      </c>
      <c r="E1542" s="115">
        <f t="shared" si="755"/>
        <v>7276.54</v>
      </c>
      <c r="F1542" s="116">
        <f t="shared" si="756"/>
        <v>46164</v>
      </c>
      <c r="G1542" s="117">
        <f t="shared" si="734"/>
        <v>4.3006716003852752E-3</v>
      </c>
      <c r="H1542" s="118">
        <f t="shared" si="747"/>
        <v>46223</v>
      </c>
      <c r="I1542" s="118">
        <f t="shared" si="735"/>
        <v>46223</v>
      </c>
      <c r="J1542" s="119">
        <f t="shared" si="742"/>
        <v>20</v>
      </c>
      <c r="K1542" s="119">
        <f t="shared" si="757"/>
        <v>6</v>
      </c>
      <c r="L1542" s="8">
        <f t="shared" si="743"/>
        <v>1.0012882599999999</v>
      </c>
      <c r="M1542" s="120">
        <f t="shared" si="758"/>
        <v>1.0043006699999999</v>
      </c>
      <c r="N1542" s="120">
        <f t="shared" si="752"/>
        <v>1.2323730132490345</v>
      </c>
      <c r="O1542" s="113">
        <f t="shared" si="754"/>
        <v>1.2339606299999999</v>
      </c>
      <c r="P1542" s="113">
        <f t="shared" si="736"/>
        <v>1377.9559594899999</v>
      </c>
      <c r="Q1542" s="11">
        <f t="shared" si="748"/>
        <v>0</v>
      </c>
      <c r="R1542" s="30">
        <f t="shared" si="744"/>
        <v>0</v>
      </c>
      <c r="S1542" s="8">
        <f t="shared" si="737"/>
        <v>0</v>
      </c>
      <c r="T1542" s="122">
        <f t="shared" si="745"/>
        <v>0.13059999999999999</v>
      </c>
      <c r="U1542" s="121">
        <f t="shared" si="753"/>
        <v>6</v>
      </c>
      <c r="V1542" s="121">
        <v>252</v>
      </c>
      <c r="W1542" s="120">
        <f t="shared" si="738"/>
        <v>1.0029268570000001</v>
      </c>
      <c r="X1542" s="113">
        <f t="shared" si="751"/>
        <v>4.0330800399999998</v>
      </c>
      <c r="Y1542" s="113">
        <f t="shared" si="739"/>
        <v>0</v>
      </c>
      <c r="Z1542" s="125" t="str">
        <f t="shared" si="749"/>
        <v>A+J=</v>
      </c>
      <c r="AA1542" s="118">
        <f t="shared" si="750"/>
        <v>46223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>
        <f t="shared" si="740"/>
        <v>46204</v>
      </c>
      <c r="B1543" s="113">
        <f t="shared" si="733"/>
        <v>1382.9590771200001</v>
      </c>
      <c r="C1543" s="113">
        <f t="shared" si="746"/>
        <v>1116.6936172799999</v>
      </c>
      <c r="D1543" s="114">
        <f t="shared" si="741"/>
        <v>7245.38</v>
      </c>
      <c r="E1543" s="115">
        <f t="shared" si="755"/>
        <v>7276.54</v>
      </c>
      <c r="F1543" s="116">
        <f t="shared" si="756"/>
        <v>46164</v>
      </c>
      <c r="G1543" s="117">
        <f t="shared" si="734"/>
        <v>4.3006716003852752E-3</v>
      </c>
      <c r="H1543" s="118">
        <f t="shared" si="747"/>
        <v>46223</v>
      </c>
      <c r="I1543" s="118">
        <f t="shared" si="735"/>
        <v>46223</v>
      </c>
      <c r="J1543" s="119">
        <f t="shared" si="742"/>
        <v>20</v>
      </c>
      <c r="K1543" s="119">
        <f t="shared" si="757"/>
        <v>7</v>
      </c>
      <c r="L1543" s="8">
        <f t="shared" si="743"/>
        <v>1.0015031299999999</v>
      </c>
      <c r="M1543" s="120">
        <f t="shared" si="758"/>
        <v>1.0043006699999999</v>
      </c>
      <c r="N1543" s="120">
        <f t="shared" si="752"/>
        <v>1.2323730132490345</v>
      </c>
      <c r="O1543" s="113">
        <f t="shared" si="754"/>
        <v>1.23422543</v>
      </c>
      <c r="P1543" s="113">
        <f t="shared" si="736"/>
        <v>1378.2516599600001</v>
      </c>
      <c r="Q1543" s="11">
        <f t="shared" si="748"/>
        <v>0</v>
      </c>
      <c r="R1543" s="30">
        <f t="shared" si="744"/>
        <v>0</v>
      </c>
      <c r="S1543" s="8">
        <f t="shared" si="737"/>
        <v>0</v>
      </c>
      <c r="T1543" s="122">
        <f t="shared" si="745"/>
        <v>0.13059999999999999</v>
      </c>
      <c r="U1543" s="121">
        <f t="shared" si="753"/>
        <v>7</v>
      </c>
      <c r="V1543" s="121">
        <v>252</v>
      </c>
      <c r="W1543" s="120">
        <f t="shared" si="738"/>
        <v>1.0034154989999999</v>
      </c>
      <c r="X1543" s="113">
        <f t="shared" si="751"/>
        <v>4.7074171600000003</v>
      </c>
      <c r="Y1543" s="113">
        <f t="shared" si="739"/>
        <v>0</v>
      </c>
      <c r="Z1543" s="125" t="str">
        <f t="shared" si="749"/>
        <v>A+J=</v>
      </c>
      <c r="AA1543" s="118">
        <f t="shared" si="750"/>
        <v>46223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>
        <f t="shared" si="740"/>
        <v>46205</v>
      </c>
      <c r="B1544" s="113">
        <f t="shared" si="733"/>
        <v>1383.9297990499999</v>
      </c>
      <c r="C1544" s="113">
        <f t="shared" si="746"/>
        <v>1116.6936172799999</v>
      </c>
      <c r="D1544" s="114">
        <f t="shared" si="741"/>
        <v>7245.38</v>
      </c>
      <c r="E1544" s="115">
        <f t="shared" si="755"/>
        <v>7276.54</v>
      </c>
      <c r="F1544" s="116">
        <f t="shared" si="756"/>
        <v>46164</v>
      </c>
      <c r="G1544" s="117">
        <f t="shared" si="734"/>
        <v>4.3006716003852752E-3</v>
      </c>
      <c r="H1544" s="118">
        <f t="shared" si="747"/>
        <v>46223</v>
      </c>
      <c r="I1544" s="118">
        <f t="shared" si="735"/>
        <v>46223</v>
      </c>
      <c r="J1544" s="119">
        <f t="shared" si="742"/>
        <v>20</v>
      </c>
      <c r="K1544" s="119">
        <f t="shared" si="757"/>
        <v>8</v>
      </c>
      <c r="L1544" s="8">
        <f t="shared" si="743"/>
        <v>1.00171805</v>
      </c>
      <c r="M1544" s="120">
        <f t="shared" si="758"/>
        <v>1.0043006699999999</v>
      </c>
      <c r="N1544" s="120">
        <f t="shared" si="752"/>
        <v>1.2323730132490345</v>
      </c>
      <c r="O1544" s="113">
        <f t="shared" si="754"/>
        <v>1.2344902900000001</v>
      </c>
      <c r="P1544" s="113">
        <f t="shared" si="736"/>
        <v>1378.54742743</v>
      </c>
      <c r="Q1544" s="11">
        <f t="shared" si="748"/>
        <v>0</v>
      </c>
      <c r="R1544" s="30">
        <f t="shared" si="744"/>
        <v>0</v>
      </c>
      <c r="S1544" s="8">
        <f t="shared" si="737"/>
        <v>0</v>
      </c>
      <c r="T1544" s="122">
        <f t="shared" si="745"/>
        <v>0.13059999999999999</v>
      </c>
      <c r="U1544" s="121">
        <f t="shared" si="753"/>
        <v>8</v>
      </c>
      <c r="V1544" s="121">
        <v>252</v>
      </c>
      <c r="W1544" s="120">
        <f t="shared" si="738"/>
        <v>1.003904379</v>
      </c>
      <c r="X1544" s="113">
        <f t="shared" si="751"/>
        <v>5.3823716199999998</v>
      </c>
      <c r="Y1544" s="113">
        <f t="shared" si="739"/>
        <v>0</v>
      </c>
      <c r="Z1544" s="125" t="str">
        <f t="shared" si="749"/>
        <v>A+J=</v>
      </c>
      <c r="AA1544" s="118">
        <f t="shared" si="750"/>
        <v>46223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>
        <f t="shared" si="740"/>
        <v>46206</v>
      </c>
      <c r="B1545" s="113">
        <f t="shared" si="733"/>
        <v>1384.9011944200001</v>
      </c>
      <c r="C1545" s="113">
        <f t="shared" si="746"/>
        <v>1116.6936172799999</v>
      </c>
      <c r="D1545" s="114">
        <f t="shared" si="741"/>
        <v>7245.38</v>
      </c>
      <c r="E1545" s="115">
        <f t="shared" si="755"/>
        <v>7276.54</v>
      </c>
      <c r="F1545" s="116">
        <f t="shared" si="756"/>
        <v>46164</v>
      </c>
      <c r="G1545" s="117">
        <f t="shared" si="734"/>
        <v>4.3006716003852752E-3</v>
      </c>
      <c r="H1545" s="118">
        <f t="shared" si="747"/>
        <v>46223</v>
      </c>
      <c r="I1545" s="118">
        <f t="shared" si="735"/>
        <v>46223</v>
      </c>
      <c r="J1545" s="119">
        <f t="shared" si="742"/>
        <v>20</v>
      </c>
      <c r="K1545" s="119">
        <f t="shared" si="757"/>
        <v>9</v>
      </c>
      <c r="L1545" s="8">
        <f t="shared" si="743"/>
        <v>1.0019330099999999</v>
      </c>
      <c r="M1545" s="120">
        <f t="shared" si="758"/>
        <v>1.0043006699999999</v>
      </c>
      <c r="N1545" s="120">
        <f t="shared" si="752"/>
        <v>1.2323730132490345</v>
      </c>
      <c r="O1545" s="113">
        <f t="shared" si="754"/>
        <v>1.2347551999999999</v>
      </c>
      <c r="P1545" s="113">
        <f t="shared" si="736"/>
        <v>1378.84325074</v>
      </c>
      <c r="Q1545" s="11">
        <f t="shared" si="748"/>
        <v>0</v>
      </c>
      <c r="R1545" s="30">
        <f t="shared" si="744"/>
        <v>0</v>
      </c>
      <c r="S1545" s="8">
        <f t="shared" si="737"/>
        <v>0</v>
      </c>
      <c r="T1545" s="122">
        <f t="shared" si="745"/>
        <v>0.13059999999999999</v>
      </c>
      <c r="U1545" s="121">
        <f t="shared" si="753"/>
        <v>9</v>
      </c>
      <c r="V1545" s="121">
        <v>252</v>
      </c>
      <c r="W1545" s="120">
        <f t="shared" si="738"/>
        <v>1.0043934969999999</v>
      </c>
      <c r="X1545" s="113">
        <f t="shared" si="751"/>
        <v>6.0579436800000002</v>
      </c>
      <c r="Y1545" s="113">
        <f t="shared" si="739"/>
        <v>0</v>
      </c>
      <c r="Z1545" s="125" t="str">
        <f t="shared" si="749"/>
        <v>A+J=</v>
      </c>
      <c r="AA1545" s="118">
        <f t="shared" si="750"/>
        <v>46223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>
        <f t="shared" si="740"/>
        <v>46207</v>
      </c>
      <c r="B1546" s="113">
        <f t="shared" ref="B1546:B1609" si="759">(P1546+X1546)</f>
        <v>1385.8732747399999</v>
      </c>
      <c r="C1546" s="113">
        <f t="shared" si="746"/>
        <v>1116.6936172799999</v>
      </c>
      <c r="D1546" s="114">
        <f t="shared" si="741"/>
        <v>7245.38</v>
      </c>
      <c r="E1546" s="115">
        <f t="shared" si="755"/>
        <v>7276.54</v>
      </c>
      <c r="F1546" s="116">
        <f t="shared" si="756"/>
        <v>46164</v>
      </c>
      <c r="G1546" s="117">
        <f t="shared" ref="G1546:G1609" si="760">(E1546/D1546)-1</f>
        <v>4.3006716003852752E-3</v>
      </c>
      <c r="H1546" s="118">
        <f t="shared" si="747"/>
        <v>46223</v>
      </c>
      <c r="I1546" s="118">
        <f t="shared" ref="I1546:I1609" si="761">IF(A1546&gt;I1545,H1546,I1545)</f>
        <v>46223</v>
      </c>
      <c r="J1546" s="119">
        <f t="shared" si="742"/>
        <v>20</v>
      </c>
      <c r="K1546" s="119">
        <f t="shared" si="757"/>
        <v>10</v>
      </c>
      <c r="L1546" s="8">
        <f t="shared" si="743"/>
        <v>1.0021480199999999</v>
      </c>
      <c r="M1546" s="120">
        <f t="shared" si="758"/>
        <v>1.0043006699999999</v>
      </c>
      <c r="N1546" s="120">
        <f t="shared" si="752"/>
        <v>1.2323730132490345</v>
      </c>
      <c r="O1546" s="113">
        <f t="shared" si="754"/>
        <v>1.2350201700000001</v>
      </c>
      <c r="P1546" s="113">
        <f t="shared" ref="P1546:P1609" si="762">TRUNC(C1546*O1546,8)</f>
        <v>1379.13914105</v>
      </c>
      <c r="Q1546" s="11">
        <f t="shared" si="748"/>
        <v>0</v>
      </c>
      <c r="R1546" s="30">
        <f t="shared" si="744"/>
        <v>0</v>
      </c>
      <c r="S1546" s="8">
        <f t="shared" ref="S1546:S1609" si="763">IF(R1546&gt;0,TRUNC(R1546*P1546,8),0)</f>
        <v>0</v>
      </c>
      <c r="T1546" s="122">
        <f t="shared" si="745"/>
        <v>0.13059999999999999</v>
      </c>
      <c r="U1546" s="121">
        <f t="shared" si="753"/>
        <v>10</v>
      </c>
      <c r="V1546" s="121">
        <v>252</v>
      </c>
      <c r="W1546" s="120">
        <f t="shared" ref="W1546:W1609" si="764">ROUND((1+T1546)^TRUNC((U1546/V1546),9),9)</f>
        <v>1.004882853</v>
      </c>
      <c r="X1546" s="113">
        <f t="shared" si="751"/>
        <v>6.7341336900000002</v>
      </c>
      <c r="Y1546" s="113">
        <f t="shared" ref="Y1546:Y1609" si="765">IF(Q1546&gt;0,S1546+X1546,0)</f>
        <v>0</v>
      </c>
      <c r="Z1546" s="125" t="str">
        <f t="shared" si="749"/>
        <v>A+J=</v>
      </c>
      <c r="AA1546" s="118">
        <f t="shared" si="750"/>
        <v>46223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>
        <f t="shared" ref="A1547:A1610" si="766">(A1546+1)</f>
        <v>46208</v>
      </c>
      <c r="B1547" s="113">
        <f t="shared" si="759"/>
        <v>1385.8732747399999</v>
      </c>
      <c r="C1547" s="113">
        <f t="shared" si="746"/>
        <v>1116.6936172799999</v>
      </c>
      <c r="D1547" s="114">
        <f t="shared" ref="D1547:D1610" si="767">IF(E1547=E1546,D1546,E1546)</f>
        <v>7245.38</v>
      </c>
      <c r="E1547" s="115">
        <f t="shared" si="755"/>
        <v>7276.54</v>
      </c>
      <c r="F1547" s="116">
        <f t="shared" si="756"/>
        <v>46164</v>
      </c>
      <c r="G1547" s="117">
        <f t="shared" si="760"/>
        <v>4.3006716003852752E-3</v>
      </c>
      <c r="H1547" s="118">
        <f t="shared" si="747"/>
        <v>46223</v>
      </c>
      <c r="I1547" s="118">
        <f t="shared" si="761"/>
        <v>46223</v>
      </c>
      <c r="J1547" s="119">
        <f t="shared" ref="J1547:J1610" si="768">IF(I1547=I1546,J1546,NETWORKDAYS(I1546,I1547,$AD$176:$AD$502)-1)</f>
        <v>20</v>
      </c>
      <c r="K1547" s="119">
        <f t="shared" si="757"/>
        <v>10</v>
      </c>
      <c r="L1547" s="8">
        <f t="shared" ref="L1547:L1610" si="769">IF(E1547&lt;D1547,1,TRUNC((E1547/D1547)^TRUNC((K1547/J1547),9),8))</f>
        <v>1.0021480199999999</v>
      </c>
      <c r="M1547" s="120">
        <f t="shared" si="758"/>
        <v>1.0043006699999999</v>
      </c>
      <c r="N1547" s="120">
        <f t="shared" si="752"/>
        <v>1.2323730132490345</v>
      </c>
      <c r="O1547" s="113">
        <f t="shared" si="754"/>
        <v>1.2350201700000001</v>
      </c>
      <c r="P1547" s="113">
        <f t="shared" si="762"/>
        <v>1379.13914105</v>
      </c>
      <c r="Q1547" s="11">
        <f t="shared" si="748"/>
        <v>0</v>
      </c>
      <c r="R1547" s="30">
        <f t="shared" ref="R1547:R1610" si="770">IF(Q1547&gt;0,VLOOKUP($A1547,$AD$10:$AI$170,6),0)</f>
        <v>0</v>
      </c>
      <c r="S1547" s="8">
        <f t="shared" si="763"/>
        <v>0</v>
      </c>
      <c r="T1547" s="122">
        <f t="shared" ref="T1547:T1610" si="771">(T1546)</f>
        <v>0.13059999999999999</v>
      </c>
      <c r="U1547" s="121">
        <f t="shared" si="753"/>
        <v>10</v>
      </c>
      <c r="V1547" s="121">
        <v>252</v>
      </c>
      <c r="W1547" s="120">
        <f t="shared" si="764"/>
        <v>1.004882853</v>
      </c>
      <c r="X1547" s="113">
        <f t="shared" si="751"/>
        <v>6.7341336900000002</v>
      </c>
      <c r="Y1547" s="113">
        <f t="shared" si="765"/>
        <v>0</v>
      </c>
      <c r="Z1547" s="125" t="str">
        <f t="shared" si="749"/>
        <v>A+J=</v>
      </c>
      <c r="AA1547" s="118">
        <f t="shared" si="750"/>
        <v>46223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>
        <f t="shared" si="766"/>
        <v>46209</v>
      </c>
      <c r="B1548" s="113">
        <f t="shared" si="759"/>
        <v>1385.8732747399999</v>
      </c>
      <c r="C1548" s="113">
        <f t="shared" ref="C1548:C1611" si="772">TRUNC(IF(Q1547&gt;0,VLOOKUP(A1547,$AD$12:$AE$170,2),C1547),8)</f>
        <v>1116.6936172799999</v>
      </c>
      <c r="D1548" s="114">
        <f t="shared" si="767"/>
        <v>7245.38</v>
      </c>
      <c r="E1548" s="115">
        <f t="shared" si="755"/>
        <v>7276.54</v>
      </c>
      <c r="F1548" s="116">
        <f t="shared" si="756"/>
        <v>46164</v>
      </c>
      <c r="G1548" s="117">
        <f t="shared" si="760"/>
        <v>4.3006716003852752E-3</v>
      </c>
      <c r="H1548" s="118">
        <f t="shared" ref="H1548:H1611" si="773">IF(DAY(A1548)=H$9,VLOOKUP(A1548,AH$118:AN$450,4),H1547)</f>
        <v>46223</v>
      </c>
      <c r="I1548" s="118">
        <f t="shared" si="761"/>
        <v>46223</v>
      </c>
      <c r="J1548" s="119">
        <f t="shared" si="768"/>
        <v>20</v>
      </c>
      <c r="K1548" s="119">
        <f t="shared" si="757"/>
        <v>10</v>
      </c>
      <c r="L1548" s="8">
        <f t="shared" si="769"/>
        <v>1.0021480199999999</v>
      </c>
      <c r="M1548" s="120">
        <f t="shared" si="758"/>
        <v>1.0043006699999999</v>
      </c>
      <c r="N1548" s="120">
        <f t="shared" si="752"/>
        <v>1.2323730132490345</v>
      </c>
      <c r="O1548" s="113">
        <f t="shared" si="754"/>
        <v>1.2350201700000001</v>
      </c>
      <c r="P1548" s="113">
        <f t="shared" si="762"/>
        <v>1379.13914105</v>
      </c>
      <c r="Q1548" s="11">
        <f t="shared" ref="Q1548:Q1611" si="774">IF(VLOOKUP(A1548,AD$10:AK$170,8)=VLOOKUP(A1547,AD$10:AK$170,8),0,VLOOKUP(A1548,AD$10:AK$170,8))</f>
        <v>0</v>
      </c>
      <c r="R1548" s="30">
        <f t="shared" si="770"/>
        <v>0</v>
      </c>
      <c r="S1548" s="8">
        <f t="shared" si="763"/>
        <v>0</v>
      </c>
      <c r="T1548" s="122">
        <f t="shared" si="771"/>
        <v>0.13059999999999999</v>
      </c>
      <c r="U1548" s="121">
        <f t="shared" si="753"/>
        <v>10</v>
      </c>
      <c r="V1548" s="121">
        <v>252</v>
      </c>
      <c r="W1548" s="120">
        <f t="shared" si="764"/>
        <v>1.004882853</v>
      </c>
      <c r="X1548" s="113">
        <f t="shared" si="751"/>
        <v>6.7341336900000002</v>
      </c>
      <c r="Y1548" s="113">
        <f t="shared" si="765"/>
        <v>0</v>
      </c>
      <c r="Z1548" s="125" t="str">
        <f t="shared" ref="Z1548:Z1611" si="775">IF($Q1547&gt;0,VLOOKUP($A1547,$AD$10:$AM$170,9),Z1547)</f>
        <v>A+J=</v>
      </c>
      <c r="AA1548" s="118">
        <f t="shared" ref="AA1548:AA1611" si="776">IF($Q1547&gt;0,VLOOKUP($A1547,$AD$10:$AM$170,10),AA1547)</f>
        <v>46223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>
        <f t="shared" si="766"/>
        <v>46210</v>
      </c>
      <c r="B1549" s="113">
        <f t="shared" si="759"/>
        <v>1386.84604169</v>
      </c>
      <c r="C1549" s="113">
        <f t="shared" si="772"/>
        <v>1116.6936172799999</v>
      </c>
      <c r="D1549" s="114">
        <f t="shared" si="767"/>
        <v>7245.38</v>
      </c>
      <c r="E1549" s="115">
        <f t="shared" si="755"/>
        <v>7276.54</v>
      </c>
      <c r="F1549" s="116">
        <f t="shared" si="756"/>
        <v>46164</v>
      </c>
      <c r="G1549" s="117">
        <f t="shared" si="760"/>
        <v>4.3006716003852752E-3</v>
      </c>
      <c r="H1549" s="118">
        <f t="shared" si="773"/>
        <v>46223</v>
      </c>
      <c r="I1549" s="118">
        <f t="shared" si="761"/>
        <v>46223</v>
      </c>
      <c r="J1549" s="119">
        <f t="shared" si="768"/>
        <v>20</v>
      </c>
      <c r="K1549" s="119">
        <f t="shared" si="757"/>
        <v>11</v>
      </c>
      <c r="L1549" s="8">
        <f t="shared" si="769"/>
        <v>1.0023630800000001</v>
      </c>
      <c r="M1549" s="120">
        <f t="shared" si="758"/>
        <v>1.0043006699999999</v>
      </c>
      <c r="N1549" s="120">
        <f t="shared" si="752"/>
        <v>1.2323730132490345</v>
      </c>
      <c r="O1549" s="113">
        <f t="shared" si="754"/>
        <v>1.2352852000000001</v>
      </c>
      <c r="P1549" s="113">
        <f t="shared" si="762"/>
        <v>1379.43509836</v>
      </c>
      <c r="Q1549" s="11">
        <f t="shared" si="774"/>
        <v>0</v>
      </c>
      <c r="R1549" s="30">
        <f t="shared" si="770"/>
        <v>0</v>
      </c>
      <c r="S1549" s="8">
        <f t="shared" si="763"/>
        <v>0</v>
      </c>
      <c r="T1549" s="122">
        <f t="shared" si="771"/>
        <v>0.13059999999999999</v>
      </c>
      <c r="U1549" s="121">
        <f t="shared" si="753"/>
        <v>11</v>
      </c>
      <c r="V1549" s="121">
        <v>252</v>
      </c>
      <c r="W1549" s="120">
        <f t="shared" si="764"/>
        <v>1.0053724479999999</v>
      </c>
      <c r="X1549" s="113">
        <f t="shared" si="751"/>
        <v>7.4109433300000003</v>
      </c>
      <c r="Y1549" s="113">
        <f t="shared" si="765"/>
        <v>0</v>
      </c>
      <c r="Z1549" s="125" t="str">
        <f t="shared" si="775"/>
        <v>A+J=</v>
      </c>
      <c r="AA1549" s="118">
        <f t="shared" si="776"/>
        <v>46223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>
        <f t="shared" si="766"/>
        <v>46211</v>
      </c>
      <c r="B1550" s="113">
        <f t="shared" si="759"/>
        <v>1387.8194942100001</v>
      </c>
      <c r="C1550" s="113">
        <f t="shared" si="772"/>
        <v>1116.6936172799999</v>
      </c>
      <c r="D1550" s="114">
        <f t="shared" si="767"/>
        <v>7245.38</v>
      </c>
      <c r="E1550" s="115">
        <f t="shared" si="755"/>
        <v>7276.54</v>
      </c>
      <c r="F1550" s="116">
        <f t="shared" si="756"/>
        <v>46164</v>
      </c>
      <c r="G1550" s="117">
        <f t="shared" si="760"/>
        <v>4.3006716003852752E-3</v>
      </c>
      <c r="H1550" s="118">
        <f t="shared" si="773"/>
        <v>46223</v>
      </c>
      <c r="I1550" s="118">
        <f t="shared" si="761"/>
        <v>46223</v>
      </c>
      <c r="J1550" s="119">
        <f t="shared" si="768"/>
        <v>20</v>
      </c>
      <c r="K1550" s="119">
        <f t="shared" si="757"/>
        <v>12</v>
      </c>
      <c r="L1550" s="8">
        <f t="shared" si="769"/>
        <v>1.00257818</v>
      </c>
      <c r="M1550" s="120">
        <f t="shared" si="758"/>
        <v>1.0043006699999999</v>
      </c>
      <c r="N1550" s="120">
        <f t="shared" si="752"/>
        <v>1.2323730132490345</v>
      </c>
      <c r="O1550" s="113">
        <f t="shared" si="754"/>
        <v>1.2355502899999999</v>
      </c>
      <c r="P1550" s="113">
        <f t="shared" si="762"/>
        <v>1379.7311226700001</v>
      </c>
      <c r="Q1550" s="11">
        <f t="shared" si="774"/>
        <v>0</v>
      </c>
      <c r="R1550" s="30">
        <f t="shared" si="770"/>
        <v>0</v>
      </c>
      <c r="S1550" s="8">
        <f t="shared" si="763"/>
        <v>0</v>
      </c>
      <c r="T1550" s="122">
        <f t="shared" si="771"/>
        <v>0.13059999999999999</v>
      </c>
      <c r="U1550" s="121">
        <f t="shared" si="753"/>
        <v>12</v>
      </c>
      <c r="V1550" s="121">
        <v>252</v>
      </c>
      <c r="W1550" s="120">
        <f t="shared" si="764"/>
        <v>1.005862281</v>
      </c>
      <c r="X1550" s="113">
        <f t="shared" si="751"/>
        <v>8.0883715400000007</v>
      </c>
      <c r="Y1550" s="113">
        <f t="shared" si="765"/>
        <v>0</v>
      </c>
      <c r="Z1550" s="125" t="str">
        <f t="shared" si="775"/>
        <v>A+J=</v>
      </c>
      <c r="AA1550" s="118">
        <f t="shared" si="776"/>
        <v>46223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>
        <f t="shared" si="766"/>
        <v>46212</v>
      </c>
      <c r="B1551" s="113">
        <f t="shared" si="759"/>
        <v>1388.7936227500002</v>
      </c>
      <c r="C1551" s="113">
        <f t="shared" si="772"/>
        <v>1116.6936172799999</v>
      </c>
      <c r="D1551" s="114">
        <f t="shared" si="767"/>
        <v>7245.38</v>
      </c>
      <c r="E1551" s="115">
        <f t="shared" si="755"/>
        <v>7276.54</v>
      </c>
      <c r="F1551" s="116">
        <f t="shared" si="756"/>
        <v>46164</v>
      </c>
      <c r="G1551" s="117">
        <f t="shared" si="760"/>
        <v>4.3006716003852752E-3</v>
      </c>
      <c r="H1551" s="118">
        <f t="shared" si="773"/>
        <v>46223</v>
      </c>
      <c r="I1551" s="118">
        <f t="shared" si="761"/>
        <v>46223</v>
      </c>
      <c r="J1551" s="119">
        <f t="shared" si="768"/>
        <v>20</v>
      </c>
      <c r="K1551" s="119">
        <f t="shared" si="757"/>
        <v>13</v>
      </c>
      <c r="L1551" s="8">
        <f t="shared" si="769"/>
        <v>1.00279333</v>
      </c>
      <c r="M1551" s="120">
        <f t="shared" si="758"/>
        <v>1.0043006699999999</v>
      </c>
      <c r="N1551" s="120">
        <f t="shared" si="752"/>
        <v>1.2323730132490345</v>
      </c>
      <c r="O1551" s="113">
        <f t="shared" si="754"/>
        <v>1.2358154299999999</v>
      </c>
      <c r="P1551" s="113">
        <f t="shared" si="762"/>
        <v>1380.0272028100001</v>
      </c>
      <c r="Q1551" s="11">
        <f t="shared" si="774"/>
        <v>0</v>
      </c>
      <c r="R1551" s="30">
        <f t="shared" si="770"/>
        <v>0</v>
      </c>
      <c r="S1551" s="8">
        <f t="shared" si="763"/>
        <v>0</v>
      </c>
      <c r="T1551" s="122">
        <f t="shared" si="771"/>
        <v>0.13059999999999999</v>
      </c>
      <c r="U1551" s="121">
        <f t="shared" si="753"/>
        <v>13</v>
      </c>
      <c r="V1551" s="121">
        <v>252</v>
      </c>
      <c r="W1551" s="120">
        <f t="shared" si="764"/>
        <v>1.006352353</v>
      </c>
      <c r="X1551" s="113">
        <f t="shared" si="751"/>
        <v>8.7664199400000005</v>
      </c>
      <c r="Y1551" s="113">
        <f t="shared" si="765"/>
        <v>0</v>
      </c>
      <c r="Z1551" s="125" t="str">
        <f t="shared" si="775"/>
        <v>A+J=</v>
      </c>
      <c r="AA1551" s="118">
        <f t="shared" si="776"/>
        <v>46223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>
        <f t="shared" si="766"/>
        <v>46213</v>
      </c>
      <c r="B1552" s="113">
        <f t="shared" si="759"/>
        <v>1389.7684500999999</v>
      </c>
      <c r="C1552" s="113">
        <f t="shared" si="772"/>
        <v>1116.6936172799999</v>
      </c>
      <c r="D1552" s="114">
        <f t="shared" si="767"/>
        <v>7245.38</v>
      </c>
      <c r="E1552" s="115">
        <f t="shared" si="755"/>
        <v>7276.54</v>
      </c>
      <c r="F1552" s="116">
        <f t="shared" si="756"/>
        <v>46164</v>
      </c>
      <c r="G1552" s="117">
        <f t="shared" si="760"/>
        <v>4.3006716003852752E-3</v>
      </c>
      <c r="H1552" s="118">
        <f t="shared" si="773"/>
        <v>46223</v>
      </c>
      <c r="I1552" s="118">
        <f t="shared" si="761"/>
        <v>46223</v>
      </c>
      <c r="J1552" s="119">
        <f t="shared" si="768"/>
        <v>20</v>
      </c>
      <c r="K1552" s="119">
        <f t="shared" si="757"/>
        <v>14</v>
      </c>
      <c r="L1552" s="8">
        <f t="shared" si="769"/>
        <v>1.00300853</v>
      </c>
      <c r="M1552" s="120">
        <f t="shared" si="758"/>
        <v>1.0043006699999999</v>
      </c>
      <c r="N1552" s="120">
        <f t="shared" si="752"/>
        <v>1.2323730132490345</v>
      </c>
      <c r="O1552" s="113">
        <f t="shared" si="754"/>
        <v>1.23608064</v>
      </c>
      <c r="P1552" s="113">
        <f t="shared" si="762"/>
        <v>1380.32336113</v>
      </c>
      <c r="Q1552" s="11">
        <f t="shared" si="774"/>
        <v>0</v>
      </c>
      <c r="R1552" s="30">
        <f t="shared" si="770"/>
        <v>0</v>
      </c>
      <c r="S1552" s="8">
        <f t="shared" si="763"/>
        <v>0</v>
      </c>
      <c r="T1552" s="122">
        <f t="shared" si="771"/>
        <v>0.13059999999999999</v>
      </c>
      <c r="U1552" s="121">
        <f t="shared" si="753"/>
        <v>14</v>
      </c>
      <c r="V1552" s="121">
        <v>252</v>
      </c>
      <c r="W1552" s="120">
        <f t="shared" si="764"/>
        <v>1.0068426640000001</v>
      </c>
      <c r="X1552" s="113">
        <f t="shared" si="751"/>
        <v>9.4450889700000005</v>
      </c>
      <c r="Y1552" s="113">
        <f t="shared" si="765"/>
        <v>0</v>
      </c>
      <c r="Z1552" s="125" t="str">
        <f t="shared" si="775"/>
        <v>A+J=</v>
      </c>
      <c r="AA1552" s="118">
        <f t="shared" si="776"/>
        <v>46223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>
        <f t="shared" si="766"/>
        <v>46214</v>
      </c>
      <c r="B1553" s="113">
        <f t="shared" si="759"/>
        <v>1390.74395269</v>
      </c>
      <c r="C1553" s="113">
        <f t="shared" si="772"/>
        <v>1116.6936172799999</v>
      </c>
      <c r="D1553" s="114">
        <f t="shared" si="767"/>
        <v>7245.38</v>
      </c>
      <c r="E1553" s="115">
        <f t="shared" si="755"/>
        <v>7276.54</v>
      </c>
      <c r="F1553" s="116">
        <f t="shared" si="756"/>
        <v>46164</v>
      </c>
      <c r="G1553" s="117">
        <f t="shared" si="760"/>
        <v>4.3006716003852752E-3</v>
      </c>
      <c r="H1553" s="118">
        <f t="shared" si="773"/>
        <v>46223</v>
      </c>
      <c r="I1553" s="118">
        <f t="shared" si="761"/>
        <v>46223</v>
      </c>
      <c r="J1553" s="119">
        <f t="shared" si="768"/>
        <v>20</v>
      </c>
      <c r="K1553" s="119">
        <f t="shared" si="757"/>
        <v>15</v>
      </c>
      <c r="L1553" s="8">
        <f t="shared" si="769"/>
        <v>1.00322377</v>
      </c>
      <c r="M1553" s="120">
        <f t="shared" si="758"/>
        <v>1.0043006699999999</v>
      </c>
      <c r="N1553" s="120">
        <f t="shared" si="752"/>
        <v>1.2323730132490345</v>
      </c>
      <c r="O1553" s="113">
        <f t="shared" si="754"/>
        <v>1.2363459000000001</v>
      </c>
      <c r="P1553" s="113">
        <f t="shared" si="762"/>
        <v>1380.6195752799999</v>
      </c>
      <c r="Q1553" s="11">
        <f t="shared" si="774"/>
        <v>0</v>
      </c>
      <c r="R1553" s="30">
        <f t="shared" si="770"/>
        <v>0</v>
      </c>
      <c r="S1553" s="8">
        <f t="shared" si="763"/>
        <v>0</v>
      </c>
      <c r="T1553" s="122">
        <f t="shared" si="771"/>
        <v>0.13059999999999999</v>
      </c>
      <c r="U1553" s="121">
        <f t="shared" si="753"/>
        <v>15</v>
      </c>
      <c r="V1553" s="121">
        <v>252</v>
      </c>
      <c r="W1553" s="120">
        <f t="shared" si="764"/>
        <v>1.0073332129999999</v>
      </c>
      <c r="X1553" s="113">
        <f t="shared" si="751"/>
        <v>10.124377409999999</v>
      </c>
      <c r="Y1553" s="113">
        <f t="shared" si="765"/>
        <v>0</v>
      </c>
      <c r="Z1553" s="125" t="str">
        <f t="shared" si="775"/>
        <v>A+J=</v>
      </c>
      <c r="AA1553" s="118">
        <f t="shared" si="776"/>
        <v>46223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>
        <f t="shared" si="766"/>
        <v>46215</v>
      </c>
      <c r="B1554" s="113">
        <f t="shared" si="759"/>
        <v>1390.74395269</v>
      </c>
      <c r="C1554" s="113">
        <f t="shared" si="772"/>
        <v>1116.6936172799999</v>
      </c>
      <c r="D1554" s="114">
        <f t="shared" si="767"/>
        <v>7245.38</v>
      </c>
      <c r="E1554" s="115">
        <f t="shared" si="755"/>
        <v>7276.54</v>
      </c>
      <c r="F1554" s="116">
        <f t="shared" si="756"/>
        <v>46164</v>
      </c>
      <c r="G1554" s="117">
        <f t="shared" si="760"/>
        <v>4.3006716003852752E-3</v>
      </c>
      <c r="H1554" s="118">
        <f t="shared" si="773"/>
        <v>46223</v>
      </c>
      <c r="I1554" s="118">
        <f t="shared" si="761"/>
        <v>46223</v>
      </c>
      <c r="J1554" s="119">
        <f t="shared" si="768"/>
        <v>20</v>
      </c>
      <c r="K1554" s="119">
        <f t="shared" si="757"/>
        <v>15</v>
      </c>
      <c r="L1554" s="8">
        <f t="shared" si="769"/>
        <v>1.00322377</v>
      </c>
      <c r="M1554" s="120">
        <f t="shared" si="758"/>
        <v>1.0043006699999999</v>
      </c>
      <c r="N1554" s="120">
        <f t="shared" si="752"/>
        <v>1.2323730132490345</v>
      </c>
      <c r="O1554" s="113">
        <f t="shared" si="754"/>
        <v>1.2363459000000001</v>
      </c>
      <c r="P1554" s="113">
        <f t="shared" si="762"/>
        <v>1380.6195752799999</v>
      </c>
      <c r="Q1554" s="11">
        <f t="shared" si="774"/>
        <v>0</v>
      </c>
      <c r="R1554" s="30">
        <f t="shared" si="770"/>
        <v>0</v>
      </c>
      <c r="S1554" s="8">
        <f t="shared" si="763"/>
        <v>0</v>
      </c>
      <c r="T1554" s="122">
        <f t="shared" si="771"/>
        <v>0.13059999999999999</v>
      </c>
      <c r="U1554" s="121">
        <f t="shared" si="753"/>
        <v>15</v>
      </c>
      <c r="V1554" s="121">
        <v>252</v>
      </c>
      <c r="W1554" s="120">
        <f t="shared" si="764"/>
        <v>1.0073332129999999</v>
      </c>
      <c r="X1554" s="113">
        <f t="shared" si="751"/>
        <v>10.124377409999999</v>
      </c>
      <c r="Y1554" s="113">
        <f t="shared" si="765"/>
        <v>0</v>
      </c>
      <c r="Z1554" s="125" t="str">
        <f t="shared" si="775"/>
        <v>A+J=</v>
      </c>
      <c r="AA1554" s="118">
        <f t="shared" si="776"/>
        <v>46223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>
        <f t="shared" si="766"/>
        <v>46216</v>
      </c>
      <c r="B1555" s="113">
        <f t="shared" si="759"/>
        <v>1390.74395269</v>
      </c>
      <c r="C1555" s="113">
        <f t="shared" si="772"/>
        <v>1116.6936172799999</v>
      </c>
      <c r="D1555" s="114">
        <f t="shared" si="767"/>
        <v>7245.38</v>
      </c>
      <c r="E1555" s="115">
        <f t="shared" si="755"/>
        <v>7276.54</v>
      </c>
      <c r="F1555" s="116">
        <f t="shared" si="756"/>
        <v>46164</v>
      </c>
      <c r="G1555" s="117">
        <f t="shared" si="760"/>
        <v>4.3006716003852752E-3</v>
      </c>
      <c r="H1555" s="118">
        <f t="shared" si="773"/>
        <v>46223</v>
      </c>
      <c r="I1555" s="118">
        <f t="shared" si="761"/>
        <v>46223</v>
      </c>
      <c r="J1555" s="119">
        <f t="shared" si="768"/>
        <v>20</v>
      </c>
      <c r="K1555" s="119">
        <f t="shared" si="757"/>
        <v>15</v>
      </c>
      <c r="L1555" s="8">
        <f t="shared" si="769"/>
        <v>1.00322377</v>
      </c>
      <c r="M1555" s="120">
        <f t="shared" si="758"/>
        <v>1.0043006699999999</v>
      </c>
      <c r="N1555" s="120">
        <f t="shared" si="752"/>
        <v>1.2323730132490345</v>
      </c>
      <c r="O1555" s="113">
        <f t="shared" si="754"/>
        <v>1.2363459000000001</v>
      </c>
      <c r="P1555" s="113">
        <f t="shared" si="762"/>
        <v>1380.6195752799999</v>
      </c>
      <c r="Q1555" s="11">
        <f t="shared" si="774"/>
        <v>0</v>
      </c>
      <c r="R1555" s="30">
        <f t="shared" si="770"/>
        <v>0</v>
      </c>
      <c r="S1555" s="8">
        <f t="shared" si="763"/>
        <v>0</v>
      </c>
      <c r="T1555" s="122">
        <f t="shared" si="771"/>
        <v>0.13059999999999999</v>
      </c>
      <c r="U1555" s="121">
        <f t="shared" si="753"/>
        <v>15</v>
      </c>
      <c r="V1555" s="121">
        <v>252</v>
      </c>
      <c r="W1555" s="120">
        <f t="shared" si="764"/>
        <v>1.0073332129999999</v>
      </c>
      <c r="X1555" s="113">
        <f t="shared" si="751"/>
        <v>10.124377409999999</v>
      </c>
      <c r="Y1555" s="113">
        <f t="shared" si="765"/>
        <v>0</v>
      </c>
      <c r="Z1555" s="125" t="str">
        <f t="shared" si="775"/>
        <v>A+J=</v>
      </c>
      <c r="AA1555" s="118">
        <f t="shared" si="776"/>
        <v>46223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>
        <f t="shared" si="766"/>
        <v>46217</v>
      </c>
      <c r="B1556" s="113">
        <f t="shared" si="759"/>
        <v>1391.7201335899999</v>
      </c>
      <c r="C1556" s="113">
        <f t="shared" si="772"/>
        <v>1116.6936172799999</v>
      </c>
      <c r="D1556" s="114">
        <f t="shared" si="767"/>
        <v>7245.38</v>
      </c>
      <c r="E1556" s="115">
        <f t="shared" si="755"/>
        <v>7276.54</v>
      </c>
      <c r="F1556" s="116">
        <f t="shared" si="756"/>
        <v>46164</v>
      </c>
      <c r="G1556" s="117">
        <f t="shared" si="760"/>
        <v>4.3006716003852752E-3</v>
      </c>
      <c r="H1556" s="118">
        <f t="shared" si="773"/>
        <v>46223</v>
      </c>
      <c r="I1556" s="118">
        <f t="shared" si="761"/>
        <v>46223</v>
      </c>
      <c r="J1556" s="119">
        <f t="shared" si="768"/>
        <v>20</v>
      </c>
      <c r="K1556" s="119">
        <f t="shared" si="757"/>
        <v>16</v>
      </c>
      <c r="L1556" s="8">
        <f t="shared" si="769"/>
        <v>1.00343906</v>
      </c>
      <c r="M1556" s="120">
        <f t="shared" si="758"/>
        <v>1.0043006699999999</v>
      </c>
      <c r="N1556" s="120">
        <f t="shared" si="752"/>
        <v>1.2323730132490345</v>
      </c>
      <c r="O1556" s="113">
        <f t="shared" si="754"/>
        <v>1.23661121</v>
      </c>
      <c r="P1556" s="113">
        <f t="shared" si="762"/>
        <v>1380.91584526</v>
      </c>
      <c r="Q1556" s="11">
        <f t="shared" si="774"/>
        <v>0</v>
      </c>
      <c r="R1556" s="30">
        <f t="shared" si="770"/>
        <v>0</v>
      </c>
      <c r="S1556" s="8">
        <f t="shared" si="763"/>
        <v>0</v>
      </c>
      <c r="T1556" s="122">
        <f t="shared" si="771"/>
        <v>0.13059999999999999</v>
      </c>
      <c r="U1556" s="121">
        <f t="shared" si="753"/>
        <v>16</v>
      </c>
      <c r="V1556" s="121">
        <v>252</v>
      </c>
      <c r="W1556" s="120">
        <f t="shared" si="764"/>
        <v>1.007824002</v>
      </c>
      <c r="X1556" s="113">
        <f t="shared" si="751"/>
        <v>10.80428833</v>
      </c>
      <c r="Y1556" s="113">
        <f t="shared" si="765"/>
        <v>0</v>
      </c>
      <c r="Z1556" s="125" t="str">
        <f t="shared" si="775"/>
        <v>A+J=</v>
      </c>
      <c r="AA1556" s="118">
        <f t="shared" si="776"/>
        <v>46223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>
        <f t="shared" si="766"/>
        <v>46218</v>
      </c>
      <c r="B1557" s="113">
        <f t="shared" si="759"/>
        <v>1392.6970029699999</v>
      </c>
      <c r="C1557" s="113">
        <f t="shared" si="772"/>
        <v>1116.6936172799999</v>
      </c>
      <c r="D1557" s="114">
        <f t="shared" si="767"/>
        <v>7245.38</v>
      </c>
      <c r="E1557" s="115">
        <f t="shared" si="755"/>
        <v>7276.54</v>
      </c>
      <c r="F1557" s="116">
        <f t="shared" si="756"/>
        <v>46164</v>
      </c>
      <c r="G1557" s="117">
        <f t="shared" si="760"/>
        <v>4.3006716003852752E-3</v>
      </c>
      <c r="H1557" s="118">
        <f t="shared" si="773"/>
        <v>46223</v>
      </c>
      <c r="I1557" s="118">
        <f t="shared" si="761"/>
        <v>46223</v>
      </c>
      <c r="J1557" s="119">
        <f t="shared" si="768"/>
        <v>20</v>
      </c>
      <c r="K1557" s="119">
        <f t="shared" si="757"/>
        <v>17</v>
      </c>
      <c r="L1557" s="8">
        <f t="shared" si="769"/>
        <v>1.0036543899999999</v>
      </c>
      <c r="M1557" s="120">
        <f t="shared" si="758"/>
        <v>1.0043006699999999</v>
      </c>
      <c r="N1557" s="120">
        <f t="shared" si="752"/>
        <v>1.2323730132490345</v>
      </c>
      <c r="O1557" s="113">
        <f t="shared" si="754"/>
        <v>1.2368765799999999</v>
      </c>
      <c r="P1557" s="113">
        <f t="shared" si="762"/>
        <v>1381.2121822399999</v>
      </c>
      <c r="Q1557" s="11">
        <f t="shared" si="774"/>
        <v>0</v>
      </c>
      <c r="R1557" s="30">
        <f t="shared" si="770"/>
        <v>0</v>
      </c>
      <c r="S1557" s="8">
        <f t="shared" si="763"/>
        <v>0</v>
      </c>
      <c r="T1557" s="122">
        <f t="shared" si="771"/>
        <v>0.13059999999999999</v>
      </c>
      <c r="U1557" s="121">
        <f t="shared" si="753"/>
        <v>17</v>
      </c>
      <c r="V1557" s="121">
        <v>252</v>
      </c>
      <c r="W1557" s="120">
        <f t="shared" si="764"/>
        <v>1.0083150299999999</v>
      </c>
      <c r="X1557" s="113">
        <f t="shared" si="751"/>
        <v>11.484820729999999</v>
      </c>
      <c r="Y1557" s="113">
        <f t="shared" si="765"/>
        <v>0</v>
      </c>
      <c r="Z1557" s="125" t="str">
        <f t="shared" si="775"/>
        <v>A+J=</v>
      </c>
      <c r="AA1557" s="118">
        <f t="shared" si="776"/>
        <v>46223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>
        <f t="shared" si="766"/>
        <v>46219</v>
      </c>
      <c r="B1558" s="113">
        <f t="shared" si="759"/>
        <v>1393.6745611399999</v>
      </c>
      <c r="C1558" s="113">
        <f t="shared" si="772"/>
        <v>1116.6936172799999</v>
      </c>
      <c r="D1558" s="114">
        <f t="shared" si="767"/>
        <v>7245.38</v>
      </c>
      <c r="E1558" s="115">
        <f t="shared" si="755"/>
        <v>7276.54</v>
      </c>
      <c r="F1558" s="116">
        <f t="shared" si="756"/>
        <v>46164</v>
      </c>
      <c r="G1558" s="117">
        <f t="shared" si="760"/>
        <v>4.3006716003852752E-3</v>
      </c>
      <c r="H1558" s="118">
        <f t="shared" si="773"/>
        <v>46223</v>
      </c>
      <c r="I1558" s="118">
        <f t="shared" si="761"/>
        <v>46223</v>
      </c>
      <c r="J1558" s="119">
        <f t="shared" si="768"/>
        <v>20</v>
      </c>
      <c r="K1558" s="119">
        <f t="shared" si="757"/>
        <v>18</v>
      </c>
      <c r="L1558" s="8">
        <f t="shared" si="769"/>
        <v>1.0038697700000001</v>
      </c>
      <c r="M1558" s="120">
        <f t="shared" si="758"/>
        <v>1.0043006699999999</v>
      </c>
      <c r="N1558" s="120">
        <f t="shared" si="752"/>
        <v>1.2323730132490345</v>
      </c>
      <c r="O1558" s="113">
        <f t="shared" si="754"/>
        <v>1.2371420099999999</v>
      </c>
      <c r="P1558" s="113">
        <f t="shared" si="762"/>
        <v>1381.50858623</v>
      </c>
      <c r="Q1558" s="11">
        <f t="shared" si="774"/>
        <v>0</v>
      </c>
      <c r="R1558" s="30">
        <f t="shared" si="770"/>
        <v>0</v>
      </c>
      <c r="S1558" s="8">
        <f t="shared" si="763"/>
        <v>0</v>
      </c>
      <c r="T1558" s="122">
        <f t="shared" si="771"/>
        <v>0.13059999999999999</v>
      </c>
      <c r="U1558" s="121">
        <f t="shared" si="753"/>
        <v>18</v>
      </c>
      <c r="V1558" s="121">
        <v>252</v>
      </c>
      <c r="W1558" s="120">
        <f t="shared" si="764"/>
        <v>1.008806297</v>
      </c>
      <c r="X1558" s="113">
        <f t="shared" si="751"/>
        <v>12.165974909999999</v>
      </c>
      <c r="Y1558" s="113">
        <f t="shared" si="765"/>
        <v>0</v>
      </c>
      <c r="Z1558" s="125" t="str">
        <f t="shared" si="775"/>
        <v>A+J=</v>
      </c>
      <c r="AA1558" s="118">
        <f t="shared" si="776"/>
        <v>46223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>
        <f t="shared" si="766"/>
        <v>46220</v>
      </c>
      <c r="B1559" s="113">
        <f t="shared" si="759"/>
        <v>1394.6527971500002</v>
      </c>
      <c r="C1559" s="113">
        <f t="shared" si="772"/>
        <v>1116.6936172799999</v>
      </c>
      <c r="D1559" s="114">
        <f t="shared" si="767"/>
        <v>7245.38</v>
      </c>
      <c r="E1559" s="115">
        <f t="shared" si="755"/>
        <v>7276.54</v>
      </c>
      <c r="F1559" s="116">
        <f t="shared" si="756"/>
        <v>46164</v>
      </c>
      <c r="G1559" s="117">
        <f t="shared" si="760"/>
        <v>4.3006716003852752E-3</v>
      </c>
      <c r="H1559" s="118">
        <f t="shared" si="773"/>
        <v>46223</v>
      </c>
      <c r="I1559" s="118">
        <f t="shared" si="761"/>
        <v>46223</v>
      </c>
      <c r="J1559" s="119">
        <f t="shared" si="768"/>
        <v>20</v>
      </c>
      <c r="K1559" s="119">
        <f t="shared" si="757"/>
        <v>19</v>
      </c>
      <c r="L1559" s="8">
        <f t="shared" si="769"/>
        <v>1.0040851900000001</v>
      </c>
      <c r="M1559" s="120">
        <f t="shared" si="758"/>
        <v>1.0043006699999999</v>
      </c>
      <c r="N1559" s="120">
        <f t="shared" si="752"/>
        <v>1.2323730132490345</v>
      </c>
      <c r="O1559" s="113">
        <f t="shared" si="754"/>
        <v>1.2374074900000001</v>
      </c>
      <c r="P1559" s="113">
        <f t="shared" si="762"/>
        <v>1381.8050460500001</v>
      </c>
      <c r="Q1559" s="11">
        <f t="shared" si="774"/>
        <v>0</v>
      </c>
      <c r="R1559" s="30">
        <f t="shared" si="770"/>
        <v>0</v>
      </c>
      <c r="S1559" s="8">
        <f t="shared" si="763"/>
        <v>0</v>
      </c>
      <c r="T1559" s="122">
        <f t="shared" si="771"/>
        <v>0.13059999999999999</v>
      </c>
      <c r="U1559" s="121">
        <f t="shared" si="753"/>
        <v>19</v>
      </c>
      <c r="V1559" s="121">
        <v>252</v>
      </c>
      <c r="W1559" s="120">
        <f t="shared" si="764"/>
        <v>1.0092978029999999</v>
      </c>
      <c r="X1559" s="113">
        <f t="shared" si="751"/>
        <v>12.8477511</v>
      </c>
      <c r="Y1559" s="113">
        <f t="shared" si="765"/>
        <v>0</v>
      </c>
      <c r="Z1559" s="125" t="str">
        <f t="shared" si="775"/>
        <v>A+J=</v>
      </c>
      <c r="AA1559" s="118">
        <f t="shared" si="776"/>
        <v>46223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>
        <f t="shared" si="766"/>
        <v>46221</v>
      </c>
      <c r="B1560" s="113">
        <f t="shared" si="759"/>
        <v>1395.63173521</v>
      </c>
      <c r="C1560" s="113">
        <f t="shared" si="772"/>
        <v>1116.6936172799999</v>
      </c>
      <c r="D1560" s="114">
        <f t="shared" si="767"/>
        <v>7245.38</v>
      </c>
      <c r="E1560" s="115">
        <f t="shared" si="755"/>
        <v>7276.54</v>
      </c>
      <c r="F1560" s="116">
        <f t="shared" si="756"/>
        <v>46164</v>
      </c>
      <c r="G1560" s="117">
        <f t="shared" si="760"/>
        <v>4.3006716003852752E-3</v>
      </c>
      <c r="H1560" s="118">
        <f t="shared" si="773"/>
        <v>46223</v>
      </c>
      <c r="I1560" s="118">
        <f t="shared" si="761"/>
        <v>46223</v>
      </c>
      <c r="J1560" s="119">
        <f t="shared" si="768"/>
        <v>20</v>
      </c>
      <c r="K1560" s="119">
        <f t="shared" si="757"/>
        <v>20</v>
      </c>
      <c r="L1560" s="8">
        <f t="shared" si="769"/>
        <v>1.0043006699999999</v>
      </c>
      <c r="M1560" s="120">
        <f t="shared" si="758"/>
        <v>1.0043006699999999</v>
      </c>
      <c r="N1560" s="120">
        <f t="shared" si="752"/>
        <v>1.2323730132490345</v>
      </c>
      <c r="O1560" s="113">
        <f t="shared" si="754"/>
        <v>1.23767304</v>
      </c>
      <c r="P1560" s="113">
        <f t="shared" si="762"/>
        <v>1382.10158404</v>
      </c>
      <c r="Q1560" s="11">
        <f t="shared" si="774"/>
        <v>0</v>
      </c>
      <c r="R1560" s="30">
        <f t="shared" si="770"/>
        <v>0</v>
      </c>
      <c r="S1560" s="8">
        <f t="shared" si="763"/>
        <v>0</v>
      </c>
      <c r="T1560" s="122">
        <f t="shared" si="771"/>
        <v>0.13059999999999999</v>
      </c>
      <c r="U1560" s="121">
        <f t="shared" si="753"/>
        <v>20</v>
      </c>
      <c r="V1560" s="121">
        <v>252</v>
      </c>
      <c r="W1560" s="120">
        <f t="shared" si="764"/>
        <v>1.009789549</v>
      </c>
      <c r="X1560" s="113">
        <f t="shared" si="751"/>
        <v>13.53015117</v>
      </c>
      <c r="Y1560" s="113">
        <f t="shared" si="765"/>
        <v>0</v>
      </c>
      <c r="Z1560" s="125" t="str">
        <f t="shared" si="775"/>
        <v>A+J=</v>
      </c>
      <c r="AA1560" s="118">
        <f t="shared" si="776"/>
        <v>46223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>
        <f t="shared" si="766"/>
        <v>46222</v>
      </c>
      <c r="B1561" s="113">
        <f t="shared" si="759"/>
        <v>1395.63173521</v>
      </c>
      <c r="C1561" s="113">
        <f t="shared" si="772"/>
        <v>1116.6936172799999</v>
      </c>
      <c r="D1561" s="114">
        <f t="shared" si="767"/>
        <v>7245.38</v>
      </c>
      <c r="E1561" s="115">
        <f t="shared" si="755"/>
        <v>7276.54</v>
      </c>
      <c r="F1561" s="116">
        <f t="shared" si="756"/>
        <v>46164</v>
      </c>
      <c r="G1561" s="117">
        <f t="shared" si="760"/>
        <v>4.3006716003852752E-3</v>
      </c>
      <c r="H1561" s="118">
        <f t="shared" si="773"/>
        <v>46223</v>
      </c>
      <c r="I1561" s="118">
        <f t="shared" si="761"/>
        <v>46223</v>
      </c>
      <c r="J1561" s="119">
        <f t="shared" si="768"/>
        <v>20</v>
      </c>
      <c r="K1561" s="119">
        <f t="shared" si="757"/>
        <v>20</v>
      </c>
      <c r="L1561" s="8">
        <f t="shared" si="769"/>
        <v>1.0043006699999999</v>
      </c>
      <c r="M1561" s="120">
        <f t="shared" si="758"/>
        <v>1.0043006699999999</v>
      </c>
      <c r="N1561" s="120">
        <f t="shared" si="752"/>
        <v>1.2323730132490345</v>
      </c>
      <c r="O1561" s="113">
        <f t="shared" si="754"/>
        <v>1.23767304</v>
      </c>
      <c r="P1561" s="113">
        <f t="shared" si="762"/>
        <v>1382.10158404</v>
      </c>
      <c r="Q1561" s="11">
        <f t="shared" si="774"/>
        <v>0</v>
      </c>
      <c r="R1561" s="30">
        <f t="shared" si="770"/>
        <v>0</v>
      </c>
      <c r="S1561" s="8">
        <f t="shared" si="763"/>
        <v>0</v>
      </c>
      <c r="T1561" s="122">
        <f t="shared" si="771"/>
        <v>0.13059999999999999</v>
      </c>
      <c r="U1561" s="121">
        <f t="shared" si="753"/>
        <v>20</v>
      </c>
      <c r="V1561" s="121">
        <v>252</v>
      </c>
      <c r="W1561" s="120">
        <f t="shared" si="764"/>
        <v>1.009789549</v>
      </c>
      <c r="X1561" s="113">
        <f t="shared" si="751"/>
        <v>13.53015117</v>
      </c>
      <c r="Y1561" s="113">
        <f t="shared" si="765"/>
        <v>0</v>
      </c>
      <c r="Z1561" s="125" t="str">
        <f t="shared" si="775"/>
        <v>A+J=</v>
      </c>
      <c r="AA1561" s="118">
        <f t="shared" si="776"/>
        <v>46223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>
        <f t="shared" si="766"/>
        <v>46223</v>
      </c>
      <c r="B1562" s="113">
        <f t="shared" si="759"/>
        <v>1395.63173521</v>
      </c>
      <c r="C1562" s="113">
        <f t="shared" si="772"/>
        <v>1116.6936172799999</v>
      </c>
      <c r="D1562" s="114">
        <f t="shared" si="767"/>
        <v>7245.38</v>
      </c>
      <c r="E1562" s="115">
        <f t="shared" si="755"/>
        <v>7276.54</v>
      </c>
      <c r="F1562" s="116">
        <f t="shared" si="756"/>
        <v>46164</v>
      </c>
      <c r="G1562" s="117">
        <f t="shared" si="760"/>
        <v>4.3006716003852752E-3</v>
      </c>
      <c r="H1562" s="118">
        <f t="shared" si="773"/>
        <v>46254</v>
      </c>
      <c r="I1562" s="118">
        <f t="shared" si="761"/>
        <v>46223</v>
      </c>
      <c r="J1562" s="119">
        <f t="shared" si="768"/>
        <v>20</v>
      </c>
      <c r="K1562" s="119">
        <f t="shared" si="757"/>
        <v>20</v>
      </c>
      <c r="L1562" s="8">
        <f t="shared" si="769"/>
        <v>1.0043006699999999</v>
      </c>
      <c r="M1562" s="120">
        <f t="shared" si="758"/>
        <v>1.0043006699999999</v>
      </c>
      <c r="N1562" s="120">
        <f t="shared" si="752"/>
        <v>1.2323730132490345</v>
      </c>
      <c r="O1562" s="113">
        <f t="shared" si="754"/>
        <v>1.23767304</v>
      </c>
      <c r="P1562" s="113">
        <f t="shared" si="762"/>
        <v>1382.10158404</v>
      </c>
      <c r="Q1562" s="11">
        <f t="shared" si="774"/>
        <v>51</v>
      </c>
      <c r="R1562" s="30">
        <f t="shared" si="770"/>
        <v>0</v>
      </c>
      <c r="S1562" s="8">
        <f t="shared" si="763"/>
        <v>0</v>
      </c>
      <c r="T1562" s="122">
        <f t="shared" si="771"/>
        <v>0.13059999999999999</v>
      </c>
      <c r="U1562" s="121">
        <f t="shared" si="753"/>
        <v>20</v>
      </c>
      <c r="V1562" s="121">
        <v>252</v>
      </c>
      <c r="W1562" s="120">
        <f t="shared" si="764"/>
        <v>1.009789549</v>
      </c>
      <c r="X1562" s="113">
        <f t="shared" si="751"/>
        <v>13.53015117</v>
      </c>
      <c r="Y1562" s="113">
        <f t="shared" si="765"/>
        <v>13.53015117</v>
      </c>
      <c r="Z1562" s="125" t="str">
        <f t="shared" si="775"/>
        <v>A+J=</v>
      </c>
      <c r="AA1562" s="118">
        <f t="shared" si="776"/>
        <v>46223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>
        <f t="shared" si="766"/>
        <v>46224</v>
      </c>
      <c r="B1563" s="113">
        <f t="shared" si="759"/>
        <v>1383.03299208</v>
      </c>
      <c r="C1563" s="113">
        <f t="shared" si="772"/>
        <v>1116.6936172799999</v>
      </c>
      <c r="D1563" s="114">
        <f t="shared" si="767"/>
        <v>7245.38</v>
      </c>
      <c r="E1563" s="115">
        <f t="shared" si="755"/>
        <v>7276.54</v>
      </c>
      <c r="F1563" s="116">
        <f t="shared" si="756"/>
        <v>46193</v>
      </c>
      <c r="G1563" s="117">
        <f t="shared" si="760"/>
        <v>4.3006716003852752E-3</v>
      </c>
      <c r="H1563" s="118">
        <f t="shared" si="773"/>
        <v>46254</v>
      </c>
      <c r="I1563" s="118">
        <f t="shared" si="761"/>
        <v>46254</v>
      </c>
      <c r="J1563" s="119">
        <f t="shared" si="768"/>
        <v>23</v>
      </c>
      <c r="K1563" s="119">
        <f t="shared" si="757"/>
        <v>1</v>
      </c>
      <c r="L1563" s="8">
        <f t="shared" si="769"/>
        <v>1.0001865999999999</v>
      </c>
      <c r="M1563" s="120">
        <f t="shared" si="758"/>
        <v>1.0043006699999999</v>
      </c>
      <c r="N1563" s="120">
        <f t="shared" si="752"/>
        <v>1.2376730428959242</v>
      </c>
      <c r="O1563" s="113">
        <f t="shared" si="754"/>
        <v>1.23790399</v>
      </c>
      <c r="P1563" s="113">
        <f t="shared" si="762"/>
        <v>1382.3594844300001</v>
      </c>
      <c r="Q1563" s="11">
        <f t="shared" si="774"/>
        <v>0</v>
      </c>
      <c r="R1563" s="30">
        <f t="shared" si="770"/>
        <v>0</v>
      </c>
      <c r="S1563" s="8">
        <f t="shared" si="763"/>
        <v>0</v>
      </c>
      <c r="T1563" s="122">
        <f t="shared" si="771"/>
        <v>0.13059999999999999</v>
      </c>
      <c r="U1563" s="121">
        <f t="shared" si="753"/>
        <v>1</v>
      </c>
      <c r="V1563" s="121">
        <v>252</v>
      </c>
      <c r="W1563" s="120">
        <f t="shared" si="764"/>
        <v>1.000487216</v>
      </c>
      <c r="X1563" s="113">
        <f t="shared" si="751"/>
        <v>0.67350765000000001</v>
      </c>
      <c r="Y1563" s="113">
        <f t="shared" si="765"/>
        <v>0</v>
      </c>
      <c r="Z1563" s="125" t="str">
        <f t="shared" si="775"/>
        <v>A+J=</v>
      </c>
      <c r="AA1563" s="118">
        <f t="shared" si="776"/>
        <v>46254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>
        <f t="shared" si="766"/>
        <v>46225</v>
      </c>
      <c r="B1564" s="113">
        <f t="shared" si="759"/>
        <v>1383.96501266</v>
      </c>
      <c r="C1564" s="113">
        <f t="shared" si="772"/>
        <v>1116.6936172799999</v>
      </c>
      <c r="D1564" s="114">
        <f t="shared" si="767"/>
        <v>7245.38</v>
      </c>
      <c r="E1564" s="115">
        <f t="shared" si="755"/>
        <v>7276.54</v>
      </c>
      <c r="F1564" s="116">
        <f t="shared" si="756"/>
        <v>46193</v>
      </c>
      <c r="G1564" s="117">
        <f t="shared" si="760"/>
        <v>4.3006716003852752E-3</v>
      </c>
      <c r="H1564" s="118">
        <f t="shared" si="773"/>
        <v>46254</v>
      </c>
      <c r="I1564" s="118">
        <f t="shared" si="761"/>
        <v>46254</v>
      </c>
      <c r="J1564" s="119">
        <f t="shared" si="768"/>
        <v>23</v>
      </c>
      <c r="K1564" s="119">
        <f t="shared" si="757"/>
        <v>2</v>
      </c>
      <c r="L1564" s="8">
        <f t="shared" si="769"/>
        <v>1.0003732299999999</v>
      </c>
      <c r="M1564" s="120">
        <f t="shared" si="758"/>
        <v>1.0043006699999999</v>
      </c>
      <c r="N1564" s="120">
        <f t="shared" si="752"/>
        <v>1.2376730428959242</v>
      </c>
      <c r="O1564" s="113">
        <f t="shared" si="754"/>
        <v>1.2381349699999999</v>
      </c>
      <c r="P1564" s="113">
        <f t="shared" si="762"/>
        <v>1382.61741833</v>
      </c>
      <c r="Q1564" s="11">
        <f t="shared" si="774"/>
        <v>0</v>
      </c>
      <c r="R1564" s="30">
        <f t="shared" si="770"/>
        <v>0</v>
      </c>
      <c r="S1564" s="8">
        <f t="shared" si="763"/>
        <v>0</v>
      </c>
      <c r="T1564" s="122">
        <f t="shared" si="771"/>
        <v>0.13059999999999999</v>
      </c>
      <c r="U1564" s="121">
        <f t="shared" si="753"/>
        <v>2</v>
      </c>
      <c r="V1564" s="121">
        <v>252</v>
      </c>
      <c r="W1564" s="120">
        <f t="shared" si="764"/>
        <v>1.0009746690000001</v>
      </c>
      <c r="X1564" s="113">
        <f t="shared" si="751"/>
        <v>1.34759433</v>
      </c>
      <c r="Y1564" s="113">
        <f t="shared" si="765"/>
        <v>0</v>
      </c>
      <c r="Z1564" s="125" t="str">
        <f t="shared" si="775"/>
        <v>A+J=</v>
      </c>
      <c r="AA1564" s="118">
        <f t="shared" si="776"/>
        <v>46254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>
        <f t="shared" si="766"/>
        <v>46226</v>
      </c>
      <c r="B1565" s="113">
        <f t="shared" si="759"/>
        <v>1384.8976907200001</v>
      </c>
      <c r="C1565" s="113">
        <f t="shared" si="772"/>
        <v>1116.6936172799999</v>
      </c>
      <c r="D1565" s="114">
        <f t="shared" si="767"/>
        <v>7245.38</v>
      </c>
      <c r="E1565" s="115">
        <f t="shared" si="755"/>
        <v>7276.54</v>
      </c>
      <c r="F1565" s="116">
        <f t="shared" si="756"/>
        <v>46193</v>
      </c>
      <c r="G1565" s="117">
        <f t="shared" si="760"/>
        <v>4.3006716003852752E-3</v>
      </c>
      <c r="H1565" s="118">
        <f t="shared" si="773"/>
        <v>46254</v>
      </c>
      <c r="I1565" s="118">
        <f t="shared" si="761"/>
        <v>46254</v>
      </c>
      <c r="J1565" s="119">
        <f t="shared" si="768"/>
        <v>23</v>
      </c>
      <c r="K1565" s="119">
        <f t="shared" si="757"/>
        <v>3</v>
      </c>
      <c r="L1565" s="8">
        <f t="shared" si="769"/>
        <v>1.00055991</v>
      </c>
      <c r="M1565" s="120">
        <f t="shared" si="758"/>
        <v>1.0043006699999999</v>
      </c>
      <c r="N1565" s="120">
        <f t="shared" si="752"/>
        <v>1.2376730428959242</v>
      </c>
      <c r="O1565" s="113">
        <f t="shared" si="754"/>
        <v>1.23836602</v>
      </c>
      <c r="P1565" s="113">
        <f t="shared" si="762"/>
        <v>1382.87543039</v>
      </c>
      <c r="Q1565" s="11">
        <f t="shared" si="774"/>
        <v>0</v>
      </c>
      <c r="R1565" s="30">
        <f t="shared" si="770"/>
        <v>0</v>
      </c>
      <c r="S1565" s="8">
        <f t="shared" si="763"/>
        <v>0</v>
      </c>
      <c r="T1565" s="122">
        <f t="shared" si="771"/>
        <v>0.13059999999999999</v>
      </c>
      <c r="U1565" s="121">
        <f t="shared" si="753"/>
        <v>3</v>
      </c>
      <c r="V1565" s="121">
        <v>252</v>
      </c>
      <c r="W1565" s="120">
        <f t="shared" si="764"/>
        <v>1.001462359</v>
      </c>
      <c r="X1565" s="113">
        <f t="shared" si="751"/>
        <v>2.0222603299999999</v>
      </c>
      <c r="Y1565" s="113">
        <f t="shared" si="765"/>
        <v>0</v>
      </c>
      <c r="Z1565" s="125" t="str">
        <f t="shared" si="775"/>
        <v>A+J=</v>
      </c>
      <c r="AA1565" s="118">
        <f t="shared" si="776"/>
        <v>46254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>
        <f t="shared" si="766"/>
        <v>46227</v>
      </c>
      <c r="B1566" s="113">
        <f t="shared" si="759"/>
        <v>1385.8309845700001</v>
      </c>
      <c r="C1566" s="113">
        <f t="shared" si="772"/>
        <v>1116.6936172799999</v>
      </c>
      <c r="D1566" s="114">
        <f t="shared" si="767"/>
        <v>7245.38</v>
      </c>
      <c r="E1566" s="115">
        <f t="shared" si="755"/>
        <v>7276.54</v>
      </c>
      <c r="F1566" s="116">
        <f t="shared" si="756"/>
        <v>46193</v>
      </c>
      <c r="G1566" s="117">
        <f t="shared" si="760"/>
        <v>4.3006716003852752E-3</v>
      </c>
      <c r="H1566" s="118">
        <f t="shared" si="773"/>
        <v>46254</v>
      </c>
      <c r="I1566" s="118">
        <f t="shared" si="761"/>
        <v>46254</v>
      </c>
      <c r="J1566" s="119">
        <f t="shared" si="768"/>
        <v>23</v>
      </c>
      <c r="K1566" s="119">
        <f t="shared" si="757"/>
        <v>4</v>
      </c>
      <c r="L1566" s="8">
        <f t="shared" si="769"/>
        <v>1.00074661</v>
      </c>
      <c r="M1566" s="120">
        <f t="shared" si="758"/>
        <v>1.0043006699999999</v>
      </c>
      <c r="N1566" s="120">
        <f t="shared" si="752"/>
        <v>1.2376730428959242</v>
      </c>
      <c r="O1566" s="113">
        <f t="shared" si="754"/>
        <v>1.2385971</v>
      </c>
      <c r="P1566" s="113">
        <f t="shared" si="762"/>
        <v>1383.13347595</v>
      </c>
      <c r="Q1566" s="11">
        <f t="shared" si="774"/>
        <v>0</v>
      </c>
      <c r="R1566" s="30">
        <f t="shared" si="770"/>
        <v>0</v>
      </c>
      <c r="S1566" s="8">
        <f t="shared" si="763"/>
        <v>0</v>
      </c>
      <c r="T1566" s="122">
        <f t="shared" si="771"/>
        <v>0.13059999999999999</v>
      </c>
      <c r="U1566" s="121">
        <f t="shared" si="753"/>
        <v>4</v>
      </c>
      <c r="V1566" s="121">
        <v>252</v>
      </c>
      <c r="W1566" s="120">
        <f t="shared" si="764"/>
        <v>1.001950288</v>
      </c>
      <c r="X1566" s="113">
        <f t="shared" ref="X1566:X1629" si="777">TRUNC((P1566*(W1566-1)),8)</f>
        <v>2.6975086199999998</v>
      </c>
      <c r="Y1566" s="113">
        <f t="shared" si="765"/>
        <v>0</v>
      </c>
      <c r="Z1566" s="125" t="str">
        <f t="shared" si="775"/>
        <v>A+J=</v>
      </c>
      <c r="AA1566" s="118">
        <f t="shared" si="776"/>
        <v>46254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>
        <f t="shared" si="766"/>
        <v>46228</v>
      </c>
      <c r="B1567" s="113">
        <f t="shared" si="759"/>
        <v>1386.76490287</v>
      </c>
      <c r="C1567" s="113">
        <f t="shared" si="772"/>
        <v>1116.6936172799999</v>
      </c>
      <c r="D1567" s="114">
        <f t="shared" si="767"/>
        <v>7245.38</v>
      </c>
      <c r="E1567" s="115">
        <f t="shared" si="755"/>
        <v>7276.54</v>
      </c>
      <c r="F1567" s="116">
        <f t="shared" si="756"/>
        <v>46193</v>
      </c>
      <c r="G1567" s="117">
        <f t="shared" si="760"/>
        <v>4.3006716003852752E-3</v>
      </c>
      <c r="H1567" s="118">
        <f t="shared" si="773"/>
        <v>46254</v>
      </c>
      <c r="I1567" s="118">
        <f t="shared" si="761"/>
        <v>46254</v>
      </c>
      <c r="J1567" s="119">
        <f t="shared" si="768"/>
        <v>23</v>
      </c>
      <c r="K1567" s="119">
        <f t="shared" si="757"/>
        <v>5</v>
      </c>
      <c r="L1567" s="8">
        <f t="shared" si="769"/>
        <v>1.0009333499999999</v>
      </c>
      <c r="M1567" s="120">
        <f t="shared" si="758"/>
        <v>1.0043006699999999</v>
      </c>
      <c r="N1567" s="120">
        <f t="shared" ref="N1567:N1630" si="778">IF(I1567&gt;I1566,N1566*M1567,N1566)</f>
        <v>1.2376730428959242</v>
      </c>
      <c r="O1567" s="113">
        <f t="shared" si="754"/>
        <v>1.23882822</v>
      </c>
      <c r="P1567" s="113">
        <f t="shared" si="762"/>
        <v>1383.3915661799999</v>
      </c>
      <c r="Q1567" s="11">
        <f t="shared" si="774"/>
        <v>0</v>
      </c>
      <c r="R1567" s="30">
        <f t="shared" si="770"/>
        <v>0</v>
      </c>
      <c r="S1567" s="8">
        <f t="shared" si="763"/>
        <v>0</v>
      </c>
      <c r="T1567" s="122">
        <f t="shared" si="771"/>
        <v>0.13059999999999999</v>
      </c>
      <c r="U1567" s="121">
        <f t="shared" si="753"/>
        <v>5</v>
      </c>
      <c r="V1567" s="121">
        <v>252</v>
      </c>
      <c r="W1567" s="120">
        <f t="shared" si="764"/>
        <v>1.002438454</v>
      </c>
      <c r="X1567" s="113">
        <f t="shared" si="777"/>
        <v>3.3733366899999999</v>
      </c>
      <c r="Y1567" s="113">
        <f t="shared" si="765"/>
        <v>0</v>
      </c>
      <c r="Z1567" s="125" t="str">
        <f t="shared" si="775"/>
        <v>A+J=</v>
      </c>
      <c r="AA1567" s="118">
        <f t="shared" si="776"/>
        <v>46254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>
        <f t="shared" si="766"/>
        <v>46229</v>
      </c>
      <c r="B1568" s="113">
        <f t="shared" si="759"/>
        <v>1386.76490287</v>
      </c>
      <c r="C1568" s="113">
        <f t="shared" si="772"/>
        <v>1116.6936172799999</v>
      </c>
      <c r="D1568" s="114">
        <f t="shared" si="767"/>
        <v>7245.38</v>
      </c>
      <c r="E1568" s="115">
        <f t="shared" si="755"/>
        <v>7276.54</v>
      </c>
      <c r="F1568" s="116">
        <f t="shared" si="756"/>
        <v>46193</v>
      </c>
      <c r="G1568" s="117">
        <f t="shared" si="760"/>
        <v>4.3006716003852752E-3</v>
      </c>
      <c r="H1568" s="118">
        <f t="shared" si="773"/>
        <v>46254</v>
      </c>
      <c r="I1568" s="118">
        <f t="shared" si="761"/>
        <v>46254</v>
      </c>
      <c r="J1568" s="119">
        <f t="shared" si="768"/>
        <v>23</v>
      </c>
      <c r="K1568" s="119">
        <f t="shared" si="757"/>
        <v>5</v>
      </c>
      <c r="L1568" s="8">
        <f t="shared" si="769"/>
        <v>1.0009333499999999</v>
      </c>
      <c r="M1568" s="120">
        <f t="shared" si="758"/>
        <v>1.0043006699999999</v>
      </c>
      <c r="N1568" s="120">
        <f t="shared" si="778"/>
        <v>1.2376730428959242</v>
      </c>
      <c r="O1568" s="113">
        <f t="shared" si="754"/>
        <v>1.23882822</v>
      </c>
      <c r="P1568" s="113">
        <f t="shared" si="762"/>
        <v>1383.3915661799999</v>
      </c>
      <c r="Q1568" s="11">
        <f t="shared" si="774"/>
        <v>0</v>
      </c>
      <c r="R1568" s="30">
        <f t="shared" si="770"/>
        <v>0</v>
      </c>
      <c r="S1568" s="8">
        <f t="shared" si="763"/>
        <v>0</v>
      </c>
      <c r="T1568" s="122">
        <f t="shared" si="771"/>
        <v>0.13059999999999999</v>
      </c>
      <c r="U1568" s="121">
        <f t="shared" si="753"/>
        <v>5</v>
      </c>
      <c r="V1568" s="121">
        <v>252</v>
      </c>
      <c r="W1568" s="120">
        <f t="shared" si="764"/>
        <v>1.002438454</v>
      </c>
      <c r="X1568" s="113">
        <f t="shared" si="777"/>
        <v>3.3733366899999999</v>
      </c>
      <c r="Y1568" s="113">
        <f t="shared" si="765"/>
        <v>0</v>
      </c>
      <c r="Z1568" s="125" t="str">
        <f t="shared" si="775"/>
        <v>A+J=</v>
      </c>
      <c r="AA1568" s="118">
        <f t="shared" si="776"/>
        <v>46254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>
        <f t="shared" si="766"/>
        <v>46230</v>
      </c>
      <c r="B1569" s="113">
        <f t="shared" si="759"/>
        <v>1386.76490287</v>
      </c>
      <c r="C1569" s="113">
        <f t="shared" si="772"/>
        <v>1116.6936172799999</v>
      </c>
      <c r="D1569" s="114">
        <f t="shared" si="767"/>
        <v>7245.38</v>
      </c>
      <c r="E1569" s="115">
        <f t="shared" si="755"/>
        <v>7276.54</v>
      </c>
      <c r="F1569" s="116">
        <f t="shared" si="756"/>
        <v>46193</v>
      </c>
      <c r="G1569" s="117">
        <f t="shared" si="760"/>
        <v>4.3006716003852752E-3</v>
      </c>
      <c r="H1569" s="118">
        <f t="shared" si="773"/>
        <v>46254</v>
      </c>
      <c r="I1569" s="118">
        <f t="shared" si="761"/>
        <v>46254</v>
      </c>
      <c r="J1569" s="119">
        <f t="shared" si="768"/>
        <v>23</v>
      </c>
      <c r="K1569" s="119">
        <f t="shared" si="757"/>
        <v>5</v>
      </c>
      <c r="L1569" s="8">
        <f t="shared" si="769"/>
        <v>1.0009333499999999</v>
      </c>
      <c r="M1569" s="120">
        <f t="shared" si="758"/>
        <v>1.0043006699999999</v>
      </c>
      <c r="N1569" s="120">
        <f t="shared" si="778"/>
        <v>1.2376730428959242</v>
      </c>
      <c r="O1569" s="113">
        <f t="shared" si="754"/>
        <v>1.23882822</v>
      </c>
      <c r="P1569" s="113">
        <f t="shared" si="762"/>
        <v>1383.3915661799999</v>
      </c>
      <c r="Q1569" s="11">
        <f t="shared" si="774"/>
        <v>0</v>
      </c>
      <c r="R1569" s="30">
        <f t="shared" si="770"/>
        <v>0</v>
      </c>
      <c r="S1569" s="8">
        <f t="shared" si="763"/>
        <v>0</v>
      </c>
      <c r="T1569" s="122">
        <f t="shared" si="771"/>
        <v>0.13059999999999999</v>
      </c>
      <c r="U1569" s="121">
        <f t="shared" si="753"/>
        <v>5</v>
      </c>
      <c r="V1569" s="121">
        <v>252</v>
      </c>
      <c r="W1569" s="120">
        <f t="shared" si="764"/>
        <v>1.002438454</v>
      </c>
      <c r="X1569" s="113">
        <f t="shared" si="777"/>
        <v>3.3733366899999999</v>
      </c>
      <c r="Y1569" s="113">
        <f t="shared" si="765"/>
        <v>0</v>
      </c>
      <c r="Z1569" s="125" t="str">
        <f t="shared" si="775"/>
        <v>A+J=</v>
      </c>
      <c r="AA1569" s="118">
        <f t="shared" si="776"/>
        <v>46254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>
        <f t="shared" si="766"/>
        <v>46231</v>
      </c>
      <c r="B1570" s="113">
        <f t="shared" si="759"/>
        <v>1387.69945708</v>
      </c>
      <c r="C1570" s="113">
        <f t="shared" si="772"/>
        <v>1116.6936172799999</v>
      </c>
      <c r="D1570" s="114">
        <f t="shared" si="767"/>
        <v>7245.38</v>
      </c>
      <c r="E1570" s="115">
        <f t="shared" si="755"/>
        <v>7276.54</v>
      </c>
      <c r="F1570" s="116">
        <f t="shared" si="756"/>
        <v>46193</v>
      </c>
      <c r="G1570" s="117">
        <f t="shared" si="760"/>
        <v>4.3006716003852752E-3</v>
      </c>
      <c r="H1570" s="118">
        <f t="shared" si="773"/>
        <v>46254</v>
      </c>
      <c r="I1570" s="118">
        <f t="shared" si="761"/>
        <v>46254</v>
      </c>
      <c r="J1570" s="119">
        <f t="shared" si="768"/>
        <v>23</v>
      </c>
      <c r="K1570" s="119">
        <f t="shared" si="757"/>
        <v>6</v>
      </c>
      <c r="L1570" s="8">
        <f t="shared" si="769"/>
        <v>1.0011201300000001</v>
      </c>
      <c r="M1570" s="120">
        <f t="shared" si="758"/>
        <v>1.0043006699999999</v>
      </c>
      <c r="N1570" s="120">
        <f t="shared" si="778"/>
        <v>1.2376730428959242</v>
      </c>
      <c r="O1570" s="113">
        <f t="shared" si="754"/>
        <v>1.23905939</v>
      </c>
      <c r="P1570" s="113">
        <f t="shared" si="762"/>
        <v>1383.6497122400001</v>
      </c>
      <c r="Q1570" s="11">
        <f t="shared" si="774"/>
        <v>0</v>
      </c>
      <c r="R1570" s="30">
        <f t="shared" si="770"/>
        <v>0</v>
      </c>
      <c r="S1570" s="8">
        <f t="shared" si="763"/>
        <v>0</v>
      </c>
      <c r="T1570" s="122">
        <f t="shared" si="771"/>
        <v>0.13059999999999999</v>
      </c>
      <c r="U1570" s="121">
        <f t="shared" si="753"/>
        <v>6</v>
      </c>
      <c r="V1570" s="121">
        <v>252</v>
      </c>
      <c r="W1570" s="120">
        <f t="shared" si="764"/>
        <v>1.0029268570000001</v>
      </c>
      <c r="X1570" s="113">
        <f t="shared" si="777"/>
        <v>4.0497448399999998</v>
      </c>
      <c r="Y1570" s="113">
        <f t="shared" si="765"/>
        <v>0</v>
      </c>
      <c r="Z1570" s="125" t="str">
        <f t="shared" si="775"/>
        <v>A+J=</v>
      </c>
      <c r="AA1570" s="118">
        <f t="shared" si="776"/>
        <v>46254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>
        <f t="shared" si="766"/>
        <v>46232</v>
      </c>
      <c r="B1571" s="113">
        <f t="shared" si="759"/>
        <v>1388.6346390199999</v>
      </c>
      <c r="C1571" s="113">
        <f t="shared" si="772"/>
        <v>1116.6936172799999</v>
      </c>
      <c r="D1571" s="114">
        <f t="shared" si="767"/>
        <v>7245.38</v>
      </c>
      <c r="E1571" s="115">
        <f t="shared" si="755"/>
        <v>7276.54</v>
      </c>
      <c r="F1571" s="116">
        <f t="shared" si="756"/>
        <v>46193</v>
      </c>
      <c r="G1571" s="117">
        <f t="shared" si="760"/>
        <v>4.3006716003852752E-3</v>
      </c>
      <c r="H1571" s="118">
        <f t="shared" si="773"/>
        <v>46254</v>
      </c>
      <c r="I1571" s="118">
        <f t="shared" si="761"/>
        <v>46254</v>
      </c>
      <c r="J1571" s="119">
        <f t="shared" si="768"/>
        <v>23</v>
      </c>
      <c r="K1571" s="119">
        <f t="shared" si="757"/>
        <v>7</v>
      </c>
      <c r="L1571" s="8">
        <f t="shared" si="769"/>
        <v>1.0013069400000001</v>
      </c>
      <c r="M1571" s="120">
        <f t="shared" si="758"/>
        <v>1.0043006699999999</v>
      </c>
      <c r="N1571" s="120">
        <f t="shared" si="778"/>
        <v>1.2376730428959242</v>
      </c>
      <c r="O1571" s="113">
        <f t="shared" si="754"/>
        <v>1.2392905999999999</v>
      </c>
      <c r="P1571" s="113">
        <f t="shared" si="762"/>
        <v>1383.9079029699999</v>
      </c>
      <c r="Q1571" s="11">
        <f t="shared" si="774"/>
        <v>0</v>
      </c>
      <c r="R1571" s="30">
        <f t="shared" si="770"/>
        <v>0</v>
      </c>
      <c r="S1571" s="8">
        <f t="shared" si="763"/>
        <v>0</v>
      </c>
      <c r="T1571" s="122">
        <f t="shared" si="771"/>
        <v>0.13059999999999999</v>
      </c>
      <c r="U1571" s="121">
        <f t="shared" si="753"/>
        <v>7</v>
      </c>
      <c r="V1571" s="121">
        <v>252</v>
      </c>
      <c r="W1571" s="120">
        <f t="shared" si="764"/>
        <v>1.0034154989999999</v>
      </c>
      <c r="X1571" s="113">
        <f t="shared" si="777"/>
        <v>4.7267360500000004</v>
      </c>
      <c r="Y1571" s="113">
        <f t="shared" si="765"/>
        <v>0</v>
      </c>
      <c r="Z1571" s="125" t="str">
        <f t="shared" si="775"/>
        <v>A+J=</v>
      </c>
      <c r="AA1571" s="118">
        <f t="shared" si="776"/>
        <v>46254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>
        <f t="shared" si="766"/>
        <v>46233</v>
      </c>
      <c r="B1572" s="113">
        <f t="shared" si="759"/>
        <v>1389.5704587800001</v>
      </c>
      <c r="C1572" s="113">
        <f t="shared" si="772"/>
        <v>1116.6936172799999</v>
      </c>
      <c r="D1572" s="114">
        <f t="shared" si="767"/>
        <v>7245.38</v>
      </c>
      <c r="E1572" s="115">
        <f t="shared" si="755"/>
        <v>7276.54</v>
      </c>
      <c r="F1572" s="116">
        <f t="shared" si="756"/>
        <v>46193</v>
      </c>
      <c r="G1572" s="117">
        <f t="shared" si="760"/>
        <v>4.3006716003852752E-3</v>
      </c>
      <c r="H1572" s="118">
        <f t="shared" si="773"/>
        <v>46254</v>
      </c>
      <c r="I1572" s="118">
        <f t="shared" si="761"/>
        <v>46254</v>
      </c>
      <c r="J1572" s="119">
        <f t="shared" si="768"/>
        <v>23</v>
      </c>
      <c r="K1572" s="119">
        <f t="shared" si="757"/>
        <v>8</v>
      </c>
      <c r="L1572" s="8">
        <f t="shared" si="769"/>
        <v>1.0014937900000001</v>
      </c>
      <c r="M1572" s="120">
        <f t="shared" si="758"/>
        <v>1.0043006699999999</v>
      </c>
      <c r="N1572" s="120">
        <f t="shared" si="778"/>
        <v>1.2376730428959242</v>
      </c>
      <c r="O1572" s="113">
        <f t="shared" si="754"/>
        <v>1.23952186</v>
      </c>
      <c r="P1572" s="113">
        <f t="shared" si="762"/>
        <v>1384.1661495400001</v>
      </c>
      <c r="Q1572" s="11">
        <f t="shared" si="774"/>
        <v>0</v>
      </c>
      <c r="R1572" s="30">
        <f t="shared" si="770"/>
        <v>0</v>
      </c>
      <c r="S1572" s="8">
        <f t="shared" si="763"/>
        <v>0</v>
      </c>
      <c r="T1572" s="122">
        <f t="shared" si="771"/>
        <v>0.13059999999999999</v>
      </c>
      <c r="U1572" s="121">
        <f t="shared" si="753"/>
        <v>8</v>
      </c>
      <c r="V1572" s="121">
        <v>252</v>
      </c>
      <c r="W1572" s="120">
        <f t="shared" si="764"/>
        <v>1.003904379</v>
      </c>
      <c r="X1572" s="113">
        <f t="shared" si="777"/>
        <v>5.4043092399999999</v>
      </c>
      <c r="Y1572" s="113">
        <f t="shared" si="765"/>
        <v>0</v>
      </c>
      <c r="Z1572" s="125" t="str">
        <f t="shared" si="775"/>
        <v>A+J=</v>
      </c>
      <c r="AA1572" s="118">
        <f t="shared" si="776"/>
        <v>46254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>
        <f t="shared" si="766"/>
        <v>46234</v>
      </c>
      <c r="B1573" s="113">
        <f t="shared" si="759"/>
        <v>1390.5069053900002</v>
      </c>
      <c r="C1573" s="113">
        <f t="shared" si="772"/>
        <v>1116.6936172799999</v>
      </c>
      <c r="D1573" s="114">
        <f t="shared" si="767"/>
        <v>7245.38</v>
      </c>
      <c r="E1573" s="115">
        <f t="shared" si="755"/>
        <v>7276.54</v>
      </c>
      <c r="F1573" s="116">
        <f t="shared" si="756"/>
        <v>46193</v>
      </c>
      <c r="G1573" s="117">
        <f t="shared" si="760"/>
        <v>4.3006716003852752E-3</v>
      </c>
      <c r="H1573" s="118">
        <f t="shared" si="773"/>
        <v>46254</v>
      </c>
      <c r="I1573" s="118">
        <f t="shared" si="761"/>
        <v>46254</v>
      </c>
      <c r="J1573" s="119">
        <f t="shared" si="768"/>
        <v>23</v>
      </c>
      <c r="K1573" s="119">
        <f t="shared" si="757"/>
        <v>9</v>
      </c>
      <c r="L1573" s="8">
        <f t="shared" si="769"/>
        <v>1.0016806700000001</v>
      </c>
      <c r="M1573" s="120">
        <f t="shared" si="758"/>
        <v>1.0043006699999999</v>
      </c>
      <c r="N1573" s="120">
        <f t="shared" si="778"/>
        <v>1.2376730428959242</v>
      </c>
      <c r="O1573" s="113">
        <f t="shared" si="754"/>
        <v>1.23975316</v>
      </c>
      <c r="P1573" s="113">
        <f t="shared" si="762"/>
        <v>1384.42444077</v>
      </c>
      <c r="Q1573" s="11">
        <f t="shared" si="774"/>
        <v>0</v>
      </c>
      <c r="R1573" s="30">
        <f t="shared" si="770"/>
        <v>0</v>
      </c>
      <c r="S1573" s="8">
        <f t="shared" si="763"/>
        <v>0</v>
      </c>
      <c r="T1573" s="122">
        <f t="shared" si="771"/>
        <v>0.13059999999999999</v>
      </c>
      <c r="U1573" s="121">
        <f t="shared" ref="U1573:U1636" si="779">IF(Q1572&gt;0,1,IF(K1573=K1572,U1572,U1572+1))</f>
        <v>9</v>
      </c>
      <c r="V1573" s="121">
        <v>252</v>
      </c>
      <c r="W1573" s="120">
        <f t="shared" si="764"/>
        <v>1.0043934969999999</v>
      </c>
      <c r="X1573" s="113">
        <f t="shared" si="777"/>
        <v>6.0824646199999997</v>
      </c>
      <c r="Y1573" s="113">
        <f t="shared" si="765"/>
        <v>0</v>
      </c>
      <c r="Z1573" s="125" t="str">
        <f t="shared" si="775"/>
        <v>A+J=</v>
      </c>
      <c r="AA1573" s="118">
        <f t="shared" si="776"/>
        <v>46254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>
        <f t="shared" si="766"/>
        <v>46235</v>
      </c>
      <c r="B1574" s="113">
        <f t="shared" si="759"/>
        <v>1391.4439678900001</v>
      </c>
      <c r="C1574" s="113">
        <f t="shared" si="772"/>
        <v>1116.6936172799999</v>
      </c>
      <c r="D1574" s="114">
        <f t="shared" si="767"/>
        <v>7245.38</v>
      </c>
      <c r="E1574" s="115">
        <f t="shared" si="755"/>
        <v>7276.54</v>
      </c>
      <c r="F1574" s="116">
        <f t="shared" si="756"/>
        <v>46193</v>
      </c>
      <c r="G1574" s="117">
        <f t="shared" si="760"/>
        <v>4.3006716003852752E-3</v>
      </c>
      <c r="H1574" s="118">
        <f t="shared" si="773"/>
        <v>46254</v>
      </c>
      <c r="I1574" s="118">
        <f t="shared" si="761"/>
        <v>46254</v>
      </c>
      <c r="J1574" s="119">
        <f t="shared" si="768"/>
        <v>23</v>
      </c>
      <c r="K1574" s="119">
        <f t="shared" si="757"/>
        <v>10</v>
      </c>
      <c r="L1574" s="8">
        <f t="shared" si="769"/>
        <v>1.0018675800000001</v>
      </c>
      <c r="M1574" s="120">
        <f t="shared" si="758"/>
        <v>1.0043006699999999</v>
      </c>
      <c r="N1574" s="120">
        <f t="shared" si="778"/>
        <v>1.2376730428959242</v>
      </c>
      <c r="O1574" s="113">
        <f t="shared" si="754"/>
        <v>1.2399844900000001</v>
      </c>
      <c r="P1574" s="113">
        <f t="shared" si="762"/>
        <v>1384.6827655</v>
      </c>
      <c r="Q1574" s="11">
        <f t="shared" si="774"/>
        <v>0</v>
      </c>
      <c r="R1574" s="30">
        <f t="shared" si="770"/>
        <v>0</v>
      </c>
      <c r="S1574" s="8">
        <f t="shared" si="763"/>
        <v>0</v>
      </c>
      <c r="T1574" s="122">
        <f t="shared" si="771"/>
        <v>0.13059999999999999</v>
      </c>
      <c r="U1574" s="121">
        <f t="shared" si="779"/>
        <v>10</v>
      </c>
      <c r="V1574" s="121">
        <v>252</v>
      </c>
      <c r="W1574" s="120">
        <f t="shared" si="764"/>
        <v>1.004882853</v>
      </c>
      <c r="X1574" s="113">
        <f t="shared" si="777"/>
        <v>6.7612023900000002</v>
      </c>
      <c r="Y1574" s="113">
        <f t="shared" si="765"/>
        <v>0</v>
      </c>
      <c r="Z1574" s="125" t="str">
        <f t="shared" si="775"/>
        <v>A+J=</v>
      </c>
      <c r="AA1574" s="118">
        <f t="shared" si="776"/>
        <v>46254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>
        <f t="shared" si="766"/>
        <v>46236</v>
      </c>
      <c r="B1575" s="113">
        <f t="shared" si="759"/>
        <v>1391.4439678900001</v>
      </c>
      <c r="C1575" s="113">
        <f t="shared" si="772"/>
        <v>1116.6936172799999</v>
      </c>
      <c r="D1575" s="114">
        <f t="shared" si="767"/>
        <v>7245.38</v>
      </c>
      <c r="E1575" s="115">
        <f t="shared" si="755"/>
        <v>7276.54</v>
      </c>
      <c r="F1575" s="116">
        <f t="shared" si="756"/>
        <v>46193</v>
      </c>
      <c r="G1575" s="117">
        <f t="shared" si="760"/>
        <v>4.3006716003852752E-3</v>
      </c>
      <c r="H1575" s="118">
        <f t="shared" si="773"/>
        <v>46254</v>
      </c>
      <c r="I1575" s="118">
        <f t="shared" si="761"/>
        <v>46254</v>
      </c>
      <c r="J1575" s="119">
        <f t="shared" si="768"/>
        <v>23</v>
      </c>
      <c r="K1575" s="119">
        <f t="shared" si="757"/>
        <v>10</v>
      </c>
      <c r="L1575" s="8">
        <f t="shared" si="769"/>
        <v>1.0018675800000001</v>
      </c>
      <c r="M1575" s="120">
        <f t="shared" si="758"/>
        <v>1.0043006699999999</v>
      </c>
      <c r="N1575" s="120">
        <f t="shared" si="778"/>
        <v>1.2376730428959242</v>
      </c>
      <c r="O1575" s="113">
        <f t="shared" si="754"/>
        <v>1.2399844900000001</v>
      </c>
      <c r="P1575" s="113">
        <f t="shared" si="762"/>
        <v>1384.6827655</v>
      </c>
      <c r="Q1575" s="11">
        <f t="shared" si="774"/>
        <v>0</v>
      </c>
      <c r="R1575" s="30">
        <f t="shared" si="770"/>
        <v>0</v>
      </c>
      <c r="S1575" s="8">
        <f t="shared" si="763"/>
        <v>0</v>
      </c>
      <c r="T1575" s="122">
        <f t="shared" si="771"/>
        <v>0.13059999999999999</v>
      </c>
      <c r="U1575" s="121">
        <f t="shared" si="779"/>
        <v>10</v>
      </c>
      <c r="V1575" s="121">
        <v>252</v>
      </c>
      <c r="W1575" s="120">
        <f t="shared" si="764"/>
        <v>1.004882853</v>
      </c>
      <c r="X1575" s="113">
        <f t="shared" si="777"/>
        <v>6.7612023900000002</v>
      </c>
      <c r="Y1575" s="113">
        <f t="shared" si="765"/>
        <v>0</v>
      </c>
      <c r="Z1575" s="125" t="str">
        <f t="shared" si="775"/>
        <v>A+J=</v>
      </c>
      <c r="AA1575" s="118">
        <f t="shared" si="776"/>
        <v>46254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>
        <f t="shared" si="766"/>
        <v>46237</v>
      </c>
      <c r="B1576" s="113">
        <f t="shared" si="759"/>
        <v>1391.4439678900001</v>
      </c>
      <c r="C1576" s="113">
        <f t="shared" si="772"/>
        <v>1116.6936172799999</v>
      </c>
      <c r="D1576" s="114">
        <f t="shared" si="767"/>
        <v>7245.38</v>
      </c>
      <c r="E1576" s="115">
        <f t="shared" si="755"/>
        <v>7276.54</v>
      </c>
      <c r="F1576" s="116">
        <f t="shared" si="756"/>
        <v>46193</v>
      </c>
      <c r="G1576" s="117">
        <f t="shared" si="760"/>
        <v>4.3006716003852752E-3</v>
      </c>
      <c r="H1576" s="118">
        <f t="shared" si="773"/>
        <v>46254</v>
      </c>
      <c r="I1576" s="118">
        <f t="shared" si="761"/>
        <v>46254</v>
      </c>
      <c r="J1576" s="119">
        <f t="shared" si="768"/>
        <v>23</v>
      </c>
      <c r="K1576" s="119">
        <f t="shared" si="757"/>
        <v>10</v>
      </c>
      <c r="L1576" s="8">
        <f t="shared" si="769"/>
        <v>1.0018675800000001</v>
      </c>
      <c r="M1576" s="120">
        <f t="shared" si="758"/>
        <v>1.0043006699999999</v>
      </c>
      <c r="N1576" s="120">
        <f t="shared" si="778"/>
        <v>1.2376730428959242</v>
      </c>
      <c r="O1576" s="113">
        <f t="shared" si="754"/>
        <v>1.2399844900000001</v>
      </c>
      <c r="P1576" s="113">
        <f t="shared" si="762"/>
        <v>1384.6827655</v>
      </c>
      <c r="Q1576" s="11">
        <f t="shared" si="774"/>
        <v>0</v>
      </c>
      <c r="R1576" s="30">
        <f t="shared" si="770"/>
        <v>0</v>
      </c>
      <c r="S1576" s="8">
        <f t="shared" si="763"/>
        <v>0</v>
      </c>
      <c r="T1576" s="122">
        <f t="shared" si="771"/>
        <v>0.13059999999999999</v>
      </c>
      <c r="U1576" s="121">
        <f t="shared" si="779"/>
        <v>10</v>
      </c>
      <c r="V1576" s="121">
        <v>252</v>
      </c>
      <c r="W1576" s="120">
        <f t="shared" si="764"/>
        <v>1.004882853</v>
      </c>
      <c r="X1576" s="113">
        <f t="shared" si="777"/>
        <v>6.7612023900000002</v>
      </c>
      <c r="Y1576" s="113">
        <f t="shared" si="765"/>
        <v>0</v>
      </c>
      <c r="Z1576" s="125" t="str">
        <f t="shared" si="775"/>
        <v>A+J=</v>
      </c>
      <c r="AA1576" s="118">
        <f t="shared" si="776"/>
        <v>46254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>
        <f t="shared" si="766"/>
        <v>46238</v>
      </c>
      <c r="B1577" s="113">
        <f t="shared" si="759"/>
        <v>1392.3816928200001</v>
      </c>
      <c r="C1577" s="113">
        <f t="shared" si="772"/>
        <v>1116.6936172799999</v>
      </c>
      <c r="D1577" s="114">
        <f t="shared" si="767"/>
        <v>7245.38</v>
      </c>
      <c r="E1577" s="115">
        <f t="shared" si="755"/>
        <v>7276.54</v>
      </c>
      <c r="F1577" s="116">
        <f t="shared" si="756"/>
        <v>46193</v>
      </c>
      <c r="G1577" s="117">
        <f t="shared" si="760"/>
        <v>4.3006716003852752E-3</v>
      </c>
      <c r="H1577" s="118">
        <f t="shared" si="773"/>
        <v>46254</v>
      </c>
      <c r="I1577" s="118">
        <f t="shared" si="761"/>
        <v>46254</v>
      </c>
      <c r="J1577" s="119">
        <f t="shared" si="768"/>
        <v>23</v>
      </c>
      <c r="K1577" s="119">
        <f t="shared" si="757"/>
        <v>11</v>
      </c>
      <c r="L1577" s="8">
        <f t="shared" si="769"/>
        <v>1.00205454</v>
      </c>
      <c r="M1577" s="120">
        <f t="shared" si="758"/>
        <v>1.0043006699999999</v>
      </c>
      <c r="N1577" s="120">
        <f t="shared" si="778"/>
        <v>1.2376730428959242</v>
      </c>
      <c r="O1577" s="113">
        <f t="shared" ref="O1577:O1640" si="780">TRUNC(TRUNC((L1577*N1577),15),8)</f>
        <v>1.24021589</v>
      </c>
      <c r="P1577" s="113">
        <f t="shared" si="762"/>
        <v>1384.94116841</v>
      </c>
      <c r="Q1577" s="11">
        <f t="shared" si="774"/>
        <v>0</v>
      </c>
      <c r="R1577" s="30">
        <f t="shared" si="770"/>
        <v>0</v>
      </c>
      <c r="S1577" s="8">
        <f t="shared" si="763"/>
        <v>0</v>
      </c>
      <c r="T1577" s="122">
        <f t="shared" si="771"/>
        <v>0.13059999999999999</v>
      </c>
      <c r="U1577" s="121">
        <f t="shared" si="779"/>
        <v>11</v>
      </c>
      <c r="V1577" s="121">
        <v>252</v>
      </c>
      <c r="W1577" s="120">
        <f t="shared" si="764"/>
        <v>1.0053724479999999</v>
      </c>
      <c r="X1577" s="113">
        <f t="shared" si="777"/>
        <v>7.4405244100000001</v>
      </c>
      <c r="Y1577" s="113">
        <f t="shared" si="765"/>
        <v>0</v>
      </c>
      <c r="Z1577" s="125" t="str">
        <f t="shared" si="775"/>
        <v>A+J=</v>
      </c>
      <c r="AA1577" s="118">
        <f t="shared" si="776"/>
        <v>46254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>
        <f t="shared" si="766"/>
        <v>46239</v>
      </c>
      <c r="B1578" s="113">
        <f t="shared" si="759"/>
        <v>1393.32002289</v>
      </c>
      <c r="C1578" s="113">
        <f t="shared" si="772"/>
        <v>1116.6936172799999</v>
      </c>
      <c r="D1578" s="114">
        <f t="shared" si="767"/>
        <v>7245.38</v>
      </c>
      <c r="E1578" s="115">
        <f t="shared" ref="E1578:E1641" si="781">IF($K1578=1,VLOOKUP($A1577,$AO$10:$AS$131,4),E1577)</f>
        <v>7276.54</v>
      </c>
      <c r="F1578" s="116">
        <f t="shared" ref="F1578:F1641" si="782">IF($K1578=1,VLOOKUP($A1577,$AO$10:$AS$131,5),F1577)</f>
        <v>46193</v>
      </c>
      <c r="G1578" s="117">
        <f t="shared" si="760"/>
        <v>4.3006716003852752E-3</v>
      </c>
      <c r="H1578" s="118">
        <f t="shared" si="773"/>
        <v>46254</v>
      </c>
      <c r="I1578" s="118">
        <f t="shared" si="761"/>
        <v>46254</v>
      </c>
      <c r="J1578" s="119">
        <f t="shared" si="768"/>
        <v>23</v>
      </c>
      <c r="K1578" s="119">
        <f t="shared" ref="K1578:K1641" si="783">(J1578-(NETWORKDAYS(A1578,I1578,AD$176:AD$502)-1))</f>
        <v>12</v>
      </c>
      <c r="L1578" s="8">
        <f t="shared" si="769"/>
        <v>1.0022415200000001</v>
      </c>
      <c r="M1578" s="120">
        <f t="shared" ref="M1578:M1641" si="784">IF(I1578&gt;I1577,L1577,M1577)</f>
        <v>1.0043006699999999</v>
      </c>
      <c r="N1578" s="120">
        <f t="shared" si="778"/>
        <v>1.2376730428959242</v>
      </c>
      <c r="O1578" s="113">
        <f t="shared" si="780"/>
        <v>1.24044731</v>
      </c>
      <c r="P1578" s="113">
        <f t="shared" si="762"/>
        <v>1385.1995936400001</v>
      </c>
      <c r="Q1578" s="11">
        <f t="shared" si="774"/>
        <v>0</v>
      </c>
      <c r="R1578" s="30">
        <f t="shared" si="770"/>
        <v>0</v>
      </c>
      <c r="S1578" s="8">
        <f t="shared" si="763"/>
        <v>0</v>
      </c>
      <c r="T1578" s="122">
        <f t="shared" si="771"/>
        <v>0.13059999999999999</v>
      </c>
      <c r="U1578" s="121">
        <f t="shared" si="779"/>
        <v>12</v>
      </c>
      <c r="V1578" s="121">
        <v>252</v>
      </c>
      <c r="W1578" s="120">
        <f t="shared" si="764"/>
        <v>1.005862281</v>
      </c>
      <c r="X1578" s="113">
        <f t="shared" si="777"/>
        <v>8.1204292500000008</v>
      </c>
      <c r="Y1578" s="113">
        <f t="shared" si="765"/>
        <v>0</v>
      </c>
      <c r="Z1578" s="125" t="str">
        <f t="shared" si="775"/>
        <v>A+J=</v>
      </c>
      <c r="AA1578" s="118">
        <f t="shared" si="776"/>
        <v>46254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>
        <f t="shared" si="766"/>
        <v>46240</v>
      </c>
      <c r="B1579" s="113">
        <f t="shared" si="759"/>
        <v>1394.25899347</v>
      </c>
      <c r="C1579" s="113">
        <f t="shared" si="772"/>
        <v>1116.6936172799999</v>
      </c>
      <c r="D1579" s="114">
        <f t="shared" si="767"/>
        <v>7245.38</v>
      </c>
      <c r="E1579" s="115">
        <f t="shared" si="781"/>
        <v>7276.54</v>
      </c>
      <c r="F1579" s="116">
        <f t="shared" si="782"/>
        <v>46193</v>
      </c>
      <c r="G1579" s="117">
        <f t="shared" si="760"/>
        <v>4.3006716003852752E-3</v>
      </c>
      <c r="H1579" s="118">
        <f t="shared" si="773"/>
        <v>46254</v>
      </c>
      <c r="I1579" s="118">
        <f t="shared" si="761"/>
        <v>46254</v>
      </c>
      <c r="J1579" s="119">
        <f t="shared" si="768"/>
        <v>23</v>
      </c>
      <c r="K1579" s="119">
        <f t="shared" si="783"/>
        <v>13</v>
      </c>
      <c r="L1579" s="8">
        <f t="shared" si="769"/>
        <v>1.0024285399999999</v>
      </c>
      <c r="M1579" s="120">
        <f t="shared" si="784"/>
        <v>1.0043006699999999</v>
      </c>
      <c r="N1579" s="120">
        <f t="shared" si="778"/>
        <v>1.2376730428959242</v>
      </c>
      <c r="O1579" s="113">
        <f t="shared" si="780"/>
        <v>1.2406787800000001</v>
      </c>
      <c r="P1579" s="113">
        <f t="shared" si="762"/>
        <v>1385.45807472</v>
      </c>
      <c r="Q1579" s="11">
        <f t="shared" si="774"/>
        <v>0</v>
      </c>
      <c r="R1579" s="30">
        <f t="shared" si="770"/>
        <v>0</v>
      </c>
      <c r="S1579" s="8">
        <f t="shared" si="763"/>
        <v>0</v>
      </c>
      <c r="T1579" s="122">
        <f t="shared" si="771"/>
        <v>0.13059999999999999</v>
      </c>
      <c r="U1579" s="121">
        <f t="shared" si="779"/>
        <v>13</v>
      </c>
      <c r="V1579" s="121">
        <v>252</v>
      </c>
      <c r="W1579" s="120">
        <f t="shared" si="764"/>
        <v>1.006352353</v>
      </c>
      <c r="X1579" s="113">
        <f t="shared" si="777"/>
        <v>8.8009187499999992</v>
      </c>
      <c r="Y1579" s="113">
        <f t="shared" si="765"/>
        <v>0</v>
      </c>
      <c r="Z1579" s="125" t="str">
        <f t="shared" si="775"/>
        <v>A+J=</v>
      </c>
      <c r="AA1579" s="118">
        <f t="shared" si="776"/>
        <v>46254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>
        <f t="shared" si="766"/>
        <v>46241</v>
      </c>
      <c r="B1580" s="113">
        <f t="shared" si="759"/>
        <v>1395.19860479</v>
      </c>
      <c r="C1580" s="113">
        <f t="shared" si="772"/>
        <v>1116.6936172799999</v>
      </c>
      <c r="D1580" s="114">
        <f t="shared" si="767"/>
        <v>7245.38</v>
      </c>
      <c r="E1580" s="115">
        <f t="shared" si="781"/>
        <v>7276.54</v>
      </c>
      <c r="F1580" s="116">
        <f t="shared" si="782"/>
        <v>46193</v>
      </c>
      <c r="G1580" s="117">
        <f t="shared" si="760"/>
        <v>4.3006716003852752E-3</v>
      </c>
      <c r="H1580" s="118">
        <f t="shared" si="773"/>
        <v>46254</v>
      </c>
      <c r="I1580" s="118">
        <f t="shared" si="761"/>
        <v>46254</v>
      </c>
      <c r="J1580" s="119">
        <f t="shared" si="768"/>
        <v>23</v>
      </c>
      <c r="K1580" s="119">
        <f t="shared" si="783"/>
        <v>14</v>
      </c>
      <c r="L1580" s="8">
        <f t="shared" si="769"/>
        <v>1.0026155999999999</v>
      </c>
      <c r="M1580" s="120">
        <f t="shared" si="784"/>
        <v>1.0043006699999999</v>
      </c>
      <c r="N1580" s="120">
        <f t="shared" si="778"/>
        <v>1.2376730428959242</v>
      </c>
      <c r="O1580" s="113">
        <f t="shared" si="780"/>
        <v>1.2409102999999999</v>
      </c>
      <c r="P1580" s="113">
        <f t="shared" si="762"/>
        <v>1385.7166116200001</v>
      </c>
      <c r="Q1580" s="11">
        <f t="shared" si="774"/>
        <v>0</v>
      </c>
      <c r="R1580" s="30">
        <f t="shared" si="770"/>
        <v>0</v>
      </c>
      <c r="S1580" s="8">
        <f t="shared" si="763"/>
        <v>0</v>
      </c>
      <c r="T1580" s="122">
        <f t="shared" si="771"/>
        <v>0.13059999999999999</v>
      </c>
      <c r="U1580" s="121">
        <f t="shared" si="779"/>
        <v>14</v>
      </c>
      <c r="V1580" s="121">
        <v>252</v>
      </c>
      <c r="W1580" s="120">
        <f t="shared" si="764"/>
        <v>1.0068426640000001</v>
      </c>
      <c r="X1580" s="113">
        <f t="shared" si="777"/>
        <v>9.4819931700000009</v>
      </c>
      <c r="Y1580" s="113">
        <f t="shared" si="765"/>
        <v>0</v>
      </c>
      <c r="Z1580" s="125" t="str">
        <f t="shared" si="775"/>
        <v>A+J=</v>
      </c>
      <c r="AA1580" s="118">
        <f t="shared" si="776"/>
        <v>46254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>
        <f t="shared" si="766"/>
        <v>46242</v>
      </c>
      <c r="B1581" s="113">
        <f t="shared" si="759"/>
        <v>1396.1388332500001</v>
      </c>
      <c r="C1581" s="113">
        <f t="shared" si="772"/>
        <v>1116.6936172799999</v>
      </c>
      <c r="D1581" s="114">
        <f t="shared" si="767"/>
        <v>7245.38</v>
      </c>
      <c r="E1581" s="115">
        <f t="shared" si="781"/>
        <v>7276.54</v>
      </c>
      <c r="F1581" s="116">
        <f t="shared" si="782"/>
        <v>46193</v>
      </c>
      <c r="G1581" s="117">
        <f t="shared" si="760"/>
        <v>4.3006716003852752E-3</v>
      </c>
      <c r="H1581" s="118">
        <f t="shared" si="773"/>
        <v>46254</v>
      </c>
      <c r="I1581" s="118">
        <f t="shared" si="761"/>
        <v>46254</v>
      </c>
      <c r="J1581" s="119">
        <f t="shared" si="768"/>
        <v>23</v>
      </c>
      <c r="K1581" s="119">
        <f t="shared" si="783"/>
        <v>15</v>
      </c>
      <c r="L1581" s="8">
        <f t="shared" si="769"/>
        <v>1.00280269</v>
      </c>
      <c r="M1581" s="120">
        <f t="shared" si="784"/>
        <v>1.0043006699999999</v>
      </c>
      <c r="N1581" s="120">
        <f t="shared" si="778"/>
        <v>1.2376730428959242</v>
      </c>
      <c r="O1581" s="113">
        <f t="shared" si="780"/>
        <v>1.24114185</v>
      </c>
      <c r="P1581" s="113">
        <f t="shared" si="762"/>
        <v>1385.97518203</v>
      </c>
      <c r="Q1581" s="11">
        <f t="shared" si="774"/>
        <v>0</v>
      </c>
      <c r="R1581" s="30">
        <f t="shared" si="770"/>
        <v>0</v>
      </c>
      <c r="S1581" s="8">
        <f t="shared" si="763"/>
        <v>0</v>
      </c>
      <c r="T1581" s="122">
        <f t="shared" si="771"/>
        <v>0.13059999999999999</v>
      </c>
      <c r="U1581" s="121">
        <f t="shared" si="779"/>
        <v>15</v>
      </c>
      <c r="V1581" s="121">
        <v>252</v>
      </c>
      <c r="W1581" s="120">
        <f t="shared" si="764"/>
        <v>1.0073332129999999</v>
      </c>
      <c r="X1581" s="113">
        <f t="shared" si="777"/>
        <v>10.16365122</v>
      </c>
      <c r="Y1581" s="113">
        <f t="shared" si="765"/>
        <v>0</v>
      </c>
      <c r="Z1581" s="125" t="str">
        <f t="shared" si="775"/>
        <v>A+J=</v>
      </c>
      <c r="AA1581" s="118">
        <f t="shared" si="776"/>
        <v>46254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>
        <f t="shared" si="766"/>
        <v>46243</v>
      </c>
      <c r="B1582" s="113">
        <f t="shared" si="759"/>
        <v>1396.1388332500001</v>
      </c>
      <c r="C1582" s="113">
        <f t="shared" si="772"/>
        <v>1116.6936172799999</v>
      </c>
      <c r="D1582" s="114">
        <f t="shared" si="767"/>
        <v>7245.38</v>
      </c>
      <c r="E1582" s="115">
        <f t="shared" si="781"/>
        <v>7276.54</v>
      </c>
      <c r="F1582" s="116">
        <f t="shared" si="782"/>
        <v>46193</v>
      </c>
      <c r="G1582" s="117">
        <f t="shared" si="760"/>
        <v>4.3006716003852752E-3</v>
      </c>
      <c r="H1582" s="118">
        <f t="shared" si="773"/>
        <v>46254</v>
      </c>
      <c r="I1582" s="118">
        <f t="shared" si="761"/>
        <v>46254</v>
      </c>
      <c r="J1582" s="119">
        <f t="shared" si="768"/>
        <v>23</v>
      </c>
      <c r="K1582" s="119">
        <f t="shared" si="783"/>
        <v>15</v>
      </c>
      <c r="L1582" s="8">
        <f t="shared" si="769"/>
        <v>1.00280269</v>
      </c>
      <c r="M1582" s="120">
        <f t="shared" si="784"/>
        <v>1.0043006699999999</v>
      </c>
      <c r="N1582" s="120">
        <f t="shared" si="778"/>
        <v>1.2376730428959242</v>
      </c>
      <c r="O1582" s="113">
        <f t="shared" si="780"/>
        <v>1.24114185</v>
      </c>
      <c r="P1582" s="113">
        <f t="shared" si="762"/>
        <v>1385.97518203</v>
      </c>
      <c r="Q1582" s="11">
        <f t="shared" si="774"/>
        <v>0</v>
      </c>
      <c r="R1582" s="30">
        <f t="shared" si="770"/>
        <v>0</v>
      </c>
      <c r="S1582" s="8">
        <f t="shared" si="763"/>
        <v>0</v>
      </c>
      <c r="T1582" s="122">
        <f t="shared" si="771"/>
        <v>0.13059999999999999</v>
      </c>
      <c r="U1582" s="121">
        <f t="shared" si="779"/>
        <v>15</v>
      </c>
      <c r="V1582" s="121">
        <v>252</v>
      </c>
      <c r="W1582" s="120">
        <f t="shared" si="764"/>
        <v>1.0073332129999999</v>
      </c>
      <c r="X1582" s="113">
        <f t="shared" si="777"/>
        <v>10.16365122</v>
      </c>
      <c r="Y1582" s="113">
        <f t="shared" si="765"/>
        <v>0</v>
      </c>
      <c r="Z1582" s="125" t="str">
        <f t="shared" si="775"/>
        <v>A+J=</v>
      </c>
      <c r="AA1582" s="118">
        <f t="shared" si="776"/>
        <v>46254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>
        <f t="shared" si="766"/>
        <v>46244</v>
      </c>
      <c r="B1583" s="113">
        <f t="shared" si="759"/>
        <v>1396.1388332500001</v>
      </c>
      <c r="C1583" s="113">
        <f t="shared" si="772"/>
        <v>1116.6936172799999</v>
      </c>
      <c r="D1583" s="114">
        <f t="shared" si="767"/>
        <v>7245.38</v>
      </c>
      <c r="E1583" s="115">
        <f t="shared" si="781"/>
        <v>7276.54</v>
      </c>
      <c r="F1583" s="116">
        <f t="shared" si="782"/>
        <v>46193</v>
      </c>
      <c r="G1583" s="117">
        <f t="shared" si="760"/>
        <v>4.3006716003852752E-3</v>
      </c>
      <c r="H1583" s="118">
        <f t="shared" si="773"/>
        <v>46254</v>
      </c>
      <c r="I1583" s="118">
        <f t="shared" si="761"/>
        <v>46254</v>
      </c>
      <c r="J1583" s="119">
        <f t="shared" si="768"/>
        <v>23</v>
      </c>
      <c r="K1583" s="119">
        <f t="shared" si="783"/>
        <v>15</v>
      </c>
      <c r="L1583" s="8">
        <f t="shared" si="769"/>
        <v>1.00280269</v>
      </c>
      <c r="M1583" s="120">
        <f t="shared" si="784"/>
        <v>1.0043006699999999</v>
      </c>
      <c r="N1583" s="120">
        <f t="shared" si="778"/>
        <v>1.2376730428959242</v>
      </c>
      <c r="O1583" s="113">
        <f t="shared" si="780"/>
        <v>1.24114185</v>
      </c>
      <c r="P1583" s="113">
        <f t="shared" si="762"/>
        <v>1385.97518203</v>
      </c>
      <c r="Q1583" s="11">
        <f t="shared" si="774"/>
        <v>0</v>
      </c>
      <c r="R1583" s="30">
        <f t="shared" si="770"/>
        <v>0</v>
      </c>
      <c r="S1583" s="8">
        <f t="shared" si="763"/>
        <v>0</v>
      </c>
      <c r="T1583" s="122">
        <f t="shared" si="771"/>
        <v>0.13059999999999999</v>
      </c>
      <c r="U1583" s="121">
        <f t="shared" si="779"/>
        <v>15</v>
      </c>
      <c r="V1583" s="121">
        <v>252</v>
      </c>
      <c r="W1583" s="120">
        <f t="shared" si="764"/>
        <v>1.0073332129999999</v>
      </c>
      <c r="X1583" s="113">
        <f t="shared" si="777"/>
        <v>10.16365122</v>
      </c>
      <c r="Y1583" s="113">
        <f t="shared" si="765"/>
        <v>0</v>
      </c>
      <c r="Z1583" s="125" t="str">
        <f t="shared" si="775"/>
        <v>A+J=</v>
      </c>
      <c r="AA1583" s="118">
        <f t="shared" si="776"/>
        <v>46254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>
        <f t="shared" si="766"/>
        <v>46245</v>
      </c>
      <c r="B1584" s="113">
        <f t="shared" si="759"/>
        <v>1397.0797043500002</v>
      </c>
      <c r="C1584" s="113">
        <f t="shared" si="772"/>
        <v>1116.6936172799999</v>
      </c>
      <c r="D1584" s="114">
        <f t="shared" si="767"/>
        <v>7245.38</v>
      </c>
      <c r="E1584" s="115">
        <f t="shared" si="781"/>
        <v>7276.54</v>
      </c>
      <c r="F1584" s="116">
        <f t="shared" si="782"/>
        <v>46193</v>
      </c>
      <c r="G1584" s="117">
        <f t="shared" si="760"/>
        <v>4.3006716003852752E-3</v>
      </c>
      <c r="H1584" s="118">
        <f t="shared" si="773"/>
        <v>46254</v>
      </c>
      <c r="I1584" s="118">
        <f t="shared" si="761"/>
        <v>46254</v>
      </c>
      <c r="J1584" s="119">
        <f t="shared" si="768"/>
        <v>23</v>
      </c>
      <c r="K1584" s="119">
        <f t="shared" si="783"/>
        <v>16</v>
      </c>
      <c r="L1584" s="8">
        <f t="shared" si="769"/>
        <v>1.0029898100000001</v>
      </c>
      <c r="M1584" s="120">
        <f t="shared" si="784"/>
        <v>1.0043006699999999</v>
      </c>
      <c r="N1584" s="120">
        <f t="shared" si="778"/>
        <v>1.2376730428959242</v>
      </c>
      <c r="O1584" s="113">
        <f t="shared" si="780"/>
        <v>1.24137345</v>
      </c>
      <c r="P1584" s="113">
        <f t="shared" si="762"/>
        <v>1386.2338082700001</v>
      </c>
      <c r="Q1584" s="11">
        <f t="shared" si="774"/>
        <v>0</v>
      </c>
      <c r="R1584" s="30">
        <f t="shared" si="770"/>
        <v>0</v>
      </c>
      <c r="S1584" s="8">
        <f t="shared" si="763"/>
        <v>0</v>
      </c>
      <c r="T1584" s="122">
        <f t="shared" si="771"/>
        <v>0.13059999999999999</v>
      </c>
      <c r="U1584" s="121">
        <f t="shared" si="779"/>
        <v>16</v>
      </c>
      <c r="V1584" s="121">
        <v>252</v>
      </c>
      <c r="W1584" s="120">
        <f t="shared" si="764"/>
        <v>1.007824002</v>
      </c>
      <c r="X1584" s="113">
        <f t="shared" si="777"/>
        <v>10.845896079999999</v>
      </c>
      <c r="Y1584" s="113">
        <f t="shared" si="765"/>
        <v>0</v>
      </c>
      <c r="Z1584" s="125" t="str">
        <f t="shared" si="775"/>
        <v>A+J=</v>
      </c>
      <c r="AA1584" s="118">
        <f t="shared" si="776"/>
        <v>46254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>
        <f t="shared" si="766"/>
        <v>46246</v>
      </c>
      <c r="B1585" s="113">
        <f t="shared" si="759"/>
        <v>1398.02120573</v>
      </c>
      <c r="C1585" s="113">
        <f t="shared" si="772"/>
        <v>1116.6936172799999</v>
      </c>
      <c r="D1585" s="114">
        <f t="shared" si="767"/>
        <v>7245.38</v>
      </c>
      <c r="E1585" s="115">
        <f t="shared" si="781"/>
        <v>7276.54</v>
      </c>
      <c r="F1585" s="116">
        <f t="shared" si="782"/>
        <v>46193</v>
      </c>
      <c r="G1585" s="117">
        <f t="shared" si="760"/>
        <v>4.3006716003852752E-3</v>
      </c>
      <c r="H1585" s="118">
        <f t="shared" si="773"/>
        <v>46254</v>
      </c>
      <c r="I1585" s="118">
        <f t="shared" si="761"/>
        <v>46254</v>
      </c>
      <c r="J1585" s="119">
        <f t="shared" si="768"/>
        <v>23</v>
      </c>
      <c r="K1585" s="119">
        <f t="shared" si="783"/>
        <v>17</v>
      </c>
      <c r="L1585" s="8">
        <f t="shared" si="769"/>
        <v>1.0031769699999999</v>
      </c>
      <c r="M1585" s="120">
        <f t="shared" si="784"/>
        <v>1.0043006699999999</v>
      </c>
      <c r="N1585" s="120">
        <f t="shared" si="778"/>
        <v>1.2376730428959242</v>
      </c>
      <c r="O1585" s="113">
        <f t="shared" si="780"/>
        <v>1.24160509</v>
      </c>
      <c r="P1585" s="113">
        <f t="shared" si="762"/>
        <v>1386.4924791799999</v>
      </c>
      <c r="Q1585" s="11">
        <f t="shared" si="774"/>
        <v>0</v>
      </c>
      <c r="R1585" s="30">
        <f t="shared" si="770"/>
        <v>0</v>
      </c>
      <c r="S1585" s="8">
        <f t="shared" si="763"/>
        <v>0</v>
      </c>
      <c r="T1585" s="122">
        <f t="shared" si="771"/>
        <v>0.13059999999999999</v>
      </c>
      <c r="U1585" s="121">
        <f t="shared" si="779"/>
        <v>17</v>
      </c>
      <c r="V1585" s="121">
        <v>252</v>
      </c>
      <c r="W1585" s="120">
        <f t="shared" si="764"/>
        <v>1.0083150299999999</v>
      </c>
      <c r="X1585" s="113">
        <f t="shared" si="777"/>
        <v>11.52872655</v>
      </c>
      <c r="Y1585" s="113">
        <f t="shared" si="765"/>
        <v>0</v>
      </c>
      <c r="Z1585" s="125" t="str">
        <f t="shared" si="775"/>
        <v>A+J=</v>
      </c>
      <c r="AA1585" s="118">
        <f t="shared" si="776"/>
        <v>46254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>
        <f t="shared" si="766"/>
        <v>46247</v>
      </c>
      <c r="B1586" s="113">
        <f t="shared" si="759"/>
        <v>1398.9633489</v>
      </c>
      <c r="C1586" s="113">
        <f t="shared" si="772"/>
        <v>1116.6936172799999</v>
      </c>
      <c r="D1586" s="114">
        <f t="shared" si="767"/>
        <v>7245.38</v>
      </c>
      <c r="E1586" s="115">
        <f t="shared" si="781"/>
        <v>7276.54</v>
      </c>
      <c r="F1586" s="116">
        <f t="shared" si="782"/>
        <v>46193</v>
      </c>
      <c r="G1586" s="117">
        <f t="shared" si="760"/>
        <v>4.3006716003852752E-3</v>
      </c>
      <c r="H1586" s="118">
        <f t="shared" si="773"/>
        <v>46254</v>
      </c>
      <c r="I1586" s="118">
        <f t="shared" si="761"/>
        <v>46254</v>
      </c>
      <c r="J1586" s="119">
        <f t="shared" si="768"/>
        <v>23</v>
      </c>
      <c r="K1586" s="119">
        <f t="shared" si="783"/>
        <v>18</v>
      </c>
      <c r="L1586" s="8">
        <f t="shared" si="769"/>
        <v>1.00336417</v>
      </c>
      <c r="M1586" s="120">
        <f t="shared" si="784"/>
        <v>1.0043006699999999</v>
      </c>
      <c r="N1586" s="120">
        <f t="shared" si="778"/>
        <v>1.2376730428959242</v>
      </c>
      <c r="O1586" s="113">
        <f t="shared" si="780"/>
        <v>1.2418367800000001</v>
      </c>
      <c r="P1586" s="113">
        <f t="shared" si="762"/>
        <v>1386.7512059200001</v>
      </c>
      <c r="Q1586" s="11">
        <f t="shared" si="774"/>
        <v>0</v>
      </c>
      <c r="R1586" s="30">
        <f t="shared" si="770"/>
        <v>0</v>
      </c>
      <c r="S1586" s="8">
        <f t="shared" si="763"/>
        <v>0</v>
      </c>
      <c r="T1586" s="122">
        <f t="shared" si="771"/>
        <v>0.13059999999999999</v>
      </c>
      <c r="U1586" s="121">
        <f t="shared" si="779"/>
        <v>18</v>
      </c>
      <c r="V1586" s="121">
        <v>252</v>
      </c>
      <c r="W1586" s="120">
        <f t="shared" si="764"/>
        <v>1.008806297</v>
      </c>
      <c r="X1586" s="113">
        <f t="shared" si="777"/>
        <v>12.212142979999999</v>
      </c>
      <c r="Y1586" s="113">
        <f t="shared" si="765"/>
        <v>0</v>
      </c>
      <c r="Z1586" s="125" t="str">
        <f t="shared" si="775"/>
        <v>A+J=</v>
      </c>
      <c r="AA1586" s="118">
        <f t="shared" si="776"/>
        <v>46254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>
        <f t="shared" si="766"/>
        <v>46248</v>
      </c>
      <c r="B1587" s="113">
        <f t="shared" si="759"/>
        <v>1399.9061228599999</v>
      </c>
      <c r="C1587" s="113">
        <f t="shared" si="772"/>
        <v>1116.6936172799999</v>
      </c>
      <c r="D1587" s="114">
        <f t="shared" si="767"/>
        <v>7245.38</v>
      </c>
      <c r="E1587" s="115">
        <f t="shared" si="781"/>
        <v>7276.54</v>
      </c>
      <c r="F1587" s="116">
        <f t="shared" si="782"/>
        <v>46193</v>
      </c>
      <c r="G1587" s="117">
        <f t="shared" si="760"/>
        <v>4.3006716003852752E-3</v>
      </c>
      <c r="H1587" s="118">
        <f t="shared" si="773"/>
        <v>46254</v>
      </c>
      <c r="I1587" s="118">
        <f t="shared" si="761"/>
        <v>46254</v>
      </c>
      <c r="J1587" s="119">
        <f t="shared" si="768"/>
        <v>23</v>
      </c>
      <c r="K1587" s="119">
        <f t="shared" si="783"/>
        <v>19</v>
      </c>
      <c r="L1587" s="8">
        <f t="shared" si="769"/>
        <v>1.0035514000000001</v>
      </c>
      <c r="M1587" s="120">
        <f t="shared" si="784"/>
        <v>1.0043006699999999</v>
      </c>
      <c r="N1587" s="120">
        <f t="shared" si="778"/>
        <v>1.2376730428959242</v>
      </c>
      <c r="O1587" s="113">
        <f t="shared" si="780"/>
        <v>1.24206851</v>
      </c>
      <c r="P1587" s="113">
        <f t="shared" si="762"/>
        <v>1387.00997734</v>
      </c>
      <c r="Q1587" s="11">
        <f t="shared" si="774"/>
        <v>0</v>
      </c>
      <c r="R1587" s="30">
        <f t="shared" si="770"/>
        <v>0</v>
      </c>
      <c r="S1587" s="8">
        <f t="shared" si="763"/>
        <v>0</v>
      </c>
      <c r="T1587" s="122">
        <f t="shared" si="771"/>
        <v>0.13059999999999999</v>
      </c>
      <c r="U1587" s="121">
        <f t="shared" si="779"/>
        <v>19</v>
      </c>
      <c r="V1587" s="121">
        <v>252</v>
      </c>
      <c r="W1587" s="120">
        <f t="shared" si="764"/>
        <v>1.0092978029999999</v>
      </c>
      <c r="X1587" s="113">
        <f t="shared" si="777"/>
        <v>12.896145519999999</v>
      </c>
      <c r="Y1587" s="113">
        <f t="shared" si="765"/>
        <v>0</v>
      </c>
      <c r="Z1587" s="125" t="str">
        <f t="shared" si="775"/>
        <v>A+J=</v>
      </c>
      <c r="AA1587" s="118">
        <f t="shared" si="776"/>
        <v>46254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>
        <f t="shared" si="766"/>
        <v>46249</v>
      </c>
      <c r="B1588" s="113">
        <f t="shared" si="759"/>
        <v>1400.84952924</v>
      </c>
      <c r="C1588" s="113">
        <f t="shared" si="772"/>
        <v>1116.6936172799999</v>
      </c>
      <c r="D1588" s="114">
        <f t="shared" si="767"/>
        <v>7245.38</v>
      </c>
      <c r="E1588" s="115">
        <f t="shared" si="781"/>
        <v>7276.54</v>
      </c>
      <c r="F1588" s="116">
        <f t="shared" si="782"/>
        <v>46193</v>
      </c>
      <c r="G1588" s="117">
        <f t="shared" si="760"/>
        <v>4.3006716003852752E-3</v>
      </c>
      <c r="H1588" s="118">
        <f t="shared" si="773"/>
        <v>46254</v>
      </c>
      <c r="I1588" s="118">
        <f t="shared" si="761"/>
        <v>46254</v>
      </c>
      <c r="J1588" s="119">
        <f t="shared" si="768"/>
        <v>23</v>
      </c>
      <c r="K1588" s="119">
        <f t="shared" si="783"/>
        <v>20</v>
      </c>
      <c r="L1588" s="8">
        <f t="shared" si="769"/>
        <v>1.00373866</v>
      </c>
      <c r="M1588" s="120">
        <f t="shared" si="784"/>
        <v>1.0043006699999999</v>
      </c>
      <c r="N1588" s="120">
        <f t="shared" si="778"/>
        <v>1.2376730428959242</v>
      </c>
      <c r="O1588" s="113">
        <f t="shared" si="780"/>
        <v>1.24230028</v>
      </c>
      <c r="P1588" s="113">
        <f t="shared" si="762"/>
        <v>1387.2687934200001</v>
      </c>
      <c r="Q1588" s="11">
        <f t="shared" si="774"/>
        <v>0</v>
      </c>
      <c r="R1588" s="30">
        <f t="shared" si="770"/>
        <v>0</v>
      </c>
      <c r="S1588" s="8">
        <f t="shared" si="763"/>
        <v>0</v>
      </c>
      <c r="T1588" s="122">
        <f t="shared" si="771"/>
        <v>0.13059999999999999</v>
      </c>
      <c r="U1588" s="121">
        <f t="shared" si="779"/>
        <v>20</v>
      </c>
      <c r="V1588" s="121">
        <v>252</v>
      </c>
      <c r="W1588" s="120">
        <f t="shared" si="764"/>
        <v>1.009789549</v>
      </c>
      <c r="X1588" s="113">
        <f t="shared" si="777"/>
        <v>13.580735819999999</v>
      </c>
      <c r="Y1588" s="113">
        <f t="shared" si="765"/>
        <v>0</v>
      </c>
      <c r="Z1588" s="125" t="str">
        <f t="shared" si="775"/>
        <v>A+J=</v>
      </c>
      <c r="AA1588" s="118">
        <f t="shared" si="776"/>
        <v>46254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>
        <f t="shared" si="766"/>
        <v>46250</v>
      </c>
      <c r="B1589" s="113">
        <f t="shared" si="759"/>
        <v>1400.84952924</v>
      </c>
      <c r="C1589" s="113">
        <f t="shared" si="772"/>
        <v>1116.6936172799999</v>
      </c>
      <c r="D1589" s="114">
        <f t="shared" si="767"/>
        <v>7245.38</v>
      </c>
      <c r="E1589" s="115">
        <f t="shared" si="781"/>
        <v>7276.54</v>
      </c>
      <c r="F1589" s="116">
        <f t="shared" si="782"/>
        <v>46193</v>
      </c>
      <c r="G1589" s="117">
        <f t="shared" si="760"/>
        <v>4.3006716003852752E-3</v>
      </c>
      <c r="H1589" s="118">
        <f t="shared" si="773"/>
        <v>46254</v>
      </c>
      <c r="I1589" s="118">
        <f t="shared" si="761"/>
        <v>46254</v>
      </c>
      <c r="J1589" s="119">
        <f t="shared" si="768"/>
        <v>23</v>
      </c>
      <c r="K1589" s="119">
        <f t="shared" si="783"/>
        <v>20</v>
      </c>
      <c r="L1589" s="8">
        <f t="shared" si="769"/>
        <v>1.00373866</v>
      </c>
      <c r="M1589" s="120">
        <f t="shared" si="784"/>
        <v>1.0043006699999999</v>
      </c>
      <c r="N1589" s="120">
        <f t="shared" si="778"/>
        <v>1.2376730428959242</v>
      </c>
      <c r="O1589" s="113">
        <f t="shared" si="780"/>
        <v>1.24230028</v>
      </c>
      <c r="P1589" s="113">
        <f t="shared" si="762"/>
        <v>1387.2687934200001</v>
      </c>
      <c r="Q1589" s="11">
        <f t="shared" si="774"/>
        <v>0</v>
      </c>
      <c r="R1589" s="30">
        <f t="shared" si="770"/>
        <v>0</v>
      </c>
      <c r="S1589" s="8">
        <f t="shared" si="763"/>
        <v>0</v>
      </c>
      <c r="T1589" s="122">
        <f t="shared" si="771"/>
        <v>0.13059999999999999</v>
      </c>
      <c r="U1589" s="121">
        <f t="shared" si="779"/>
        <v>20</v>
      </c>
      <c r="V1589" s="121">
        <v>252</v>
      </c>
      <c r="W1589" s="120">
        <f t="shared" si="764"/>
        <v>1.009789549</v>
      </c>
      <c r="X1589" s="113">
        <f t="shared" si="777"/>
        <v>13.580735819999999</v>
      </c>
      <c r="Y1589" s="113">
        <f t="shared" si="765"/>
        <v>0</v>
      </c>
      <c r="Z1589" s="125" t="str">
        <f t="shared" si="775"/>
        <v>A+J=</v>
      </c>
      <c r="AA1589" s="118">
        <f t="shared" si="776"/>
        <v>46254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>
        <f t="shared" si="766"/>
        <v>46251</v>
      </c>
      <c r="B1590" s="113">
        <f t="shared" si="759"/>
        <v>1400.84952924</v>
      </c>
      <c r="C1590" s="113">
        <f t="shared" si="772"/>
        <v>1116.6936172799999</v>
      </c>
      <c r="D1590" s="114">
        <f t="shared" si="767"/>
        <v>7245.38</v>
      </c>
      <c r="E1590" s="115">
        <f t="shared" si="781"/>
        <v>7276.54</v>
      </c>
      <c r="F1590" s="116">
        <f t="shared" si="782"/>
        <v>46193</v>
      </c>
      <c r="G1590" s="117">
        <f t="shared" si="760"/>
        <v>4.3006716003852752E-3</v>
      </c>
      <c r="H1590" s="118">
        <f t="shared" si="773"/>
        <v>46254</v>
      </c>
      <c r="I1590" s="118">
        <f t="shared" si="761"/>
        <v>46254</v>
      </c>
      <c r="J1590" s="119">
        <f t="shared" si="768"/>
        <v>23</v>
      </c>
      <c r="K1590" s="119">
        <f t="shared" si="783"/>
        <v>20</v>
      </c>
      <c r="L1590" s="8">
        <f t="shared" si="769"/>
        <v>1.00373866</v>
      </c>
      <c r="M1590" s="120">
        <f t="shared" si="784"/>
        <v>1.0043006699999999</v>
      </c>
      <c r="N1590" s="120">
        <f t="shared" si="778"/>
        <v>1.2376730428959242</v>
      </c>
      <c r="O1590" s="113">
        <f t="shared" si="780"/>
        <v>1.24230028</v>
      </c>
      <c r="P1590" s="113">
        <f t="shared" si="762"/>
        <v>1387.2687934200001</v>
      </c>
      <c r="Q1590" s="11">
        <f t="shared" si="774"/>
        <v>0</v>
      </c>
      <c r="R1590" s="30">
        <f t="shared" si="770"/>
        <v>0</v>
      </c>
      <c r="S1590" s="8">
        <f t="shared" si="763"/>
        <v>0</v>
      </c>
      <c r="T1590" s="122">
        <f t="shared" si="771"/>
        <v>0.13059999999999999</v>
      </c>
      <c r="U1590" s="121">
        <f t="shared" si="779"/>
        <v>20</v>
      </c>
      <c r="V1590" s="121">
        <v>252</v>
      </c>
      <c r="W1590" s="120">
        <f t="shared" si="764"/>
        <v>1.009789549</v>
      </c>
      <c r="X1590" s="113">
        <f t="shared" si="777"/>
        <v>13.580735819999999</v>
      </c>
      <c r="Y1590" s="113">
        <f t="shared" si="765"/>
        <v>0</v>
      </c>
      <c r="Z1590" s="125" t="str">
        <f t="shared" si="775"/>
        <v>A+J=</v>
      </c>
      <c r="AA1590" s="118">
        <f t="shared" si="776"/>
        <v>46254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>
        <f t="shared" si="766"/>
        <v>46252</v>
      </c>
      <c r="B1591" s="113">
        <f t="shared" si="759"/>
        <v>1401.7935669100002</v>
      </c>
      <c r="C1591" s="113">
        <f t="shared" si="772"/>
        <v>1116.6936172799999</v>
      </c>
      <c r="D1591" s="114">
        <f t="shared" si="767"/>
        <v>7245.38</v>
      </c>
      <c r="E1591" s="115">
        <f t="shared" si="781"/>
        <v>7276.54</v>
      </c>
      <c r="F1591" s="116">
        <f t="shared" si="782"/>
        <v>46193</v>
      </c>
      <c r="G1591" s="117">
        <f t="shared" si="760"/>
        <v>4.3006716003852752E-3</v>
      </c>
      <c r="H1591" s="118">
        <f t="shared" si="773"/>
        <v>46254</v>
      </c>
      <c r="I1591" s="118">
        <f t="shared" si="761"/>
        <v>46254</v>
      </c>
      <c r="J1591" s="119">
        <f t="shared" si="768"/>
        <v>23</v>
      </c>
      <c r="K1591" s="119">
        <f t="shared" si="783"/>
        <v>21</v>
      </c>
      <c r="L1591" s="8">
        <f t="shared" si="769"/>
        <v>1.0039259599999999</v>
      </c>
      <c r="M1591" s="120">
        <f t="shared" si="784"/>
        <v>1.0043006699999999</v>
      </c>
      <c r="N1591" s="120">
        <f t="shared" si="778"/>
        <v>1.2376730428959242</v>
      </c>
      <c r="O1591" s="113">
        <f t="shared" si="780"/>
        <v>1.2425320900000001</v>
      </c>
      <c r="P1591" s="113">
        <f t="shared" si="762"/>
        <v>1387.5276541600001</v>
      </c>
      <c r="Q1591" s="11">
        <f t="shared" si="774"/>
        <v>0</v>
      </c>
      <c r="R1591" s="30">
        <f t="shared" si="770"/>
        <v>0</v>
      </c>
      <c r="S1591" s="8">
        <f t="shared" si="763"/>
        <v>0</v>
      </c>
      <c r="T1591" s="122">
        <f t="shared" si="771"/>
        <v>0.13059999999999999</v>
      </c>
      <c r="U1591" s="121">
        <f t="shared" si="779"/>
        <v>21</v>
      </c>
      <c r="V1591" s="121">
        <v>252</v>
      </c>
      <c r="W1591" s="120">
        <f t="shared" si="764"/>
        <v>1.010281534</v>
      </c>
      <c r="X1591" s="113">
        <f t="shared" si="777"/>
        <v>14.26591275</v>
      </c>
      <c r="Y1591" s="113">
        <f t="shared" si="765"/>
        <v>0</v>
      </c>
      <c r="Z1591" s="125" t="str">
        <f t="shared" si="775"/>
        <v>A+J=</v>
      </c>
      <c r="AA1591" s="118">
        <f t="shared" si="776"/>
        <v>46254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>
        <f t="shared" si="766"/>
        <v>46253</v>
      </c>
      <c r="B1592" s="113">
        <f t="shared" si="759"/>
        <v>1402.7382600799999</v>
      </c>
      <c r="C1592" s="113">
        <f t="shared" si="772"/>
        <v>1116.6936172799999</v>
      </c>
      <c r="D1592" s="114">
        <f t="shared" si="767"/>
        <v>7245.38</v>
      </c>
      <c r="E1592" s="115">
        <f t="shared" si="781"/>
        <v>7276.54</v>
      </c>
      <c r="F1592" s="116">
        <f t="shared" si="782"/>
        <v>46193</v>
      </c>
      <c r="G1592" s="117">
        <f t="shared" si="760"/>
        <v>4.3006716003852752E-3</v>
      </c>
      <c r="H1592" s="118">
        <f t="shared" si="773"/>
        <v>46254</v>
      </c>
      <c r="I1592" s="118">
        <f t="shared" si="761"/>
        <v>46254</v>
      </c>
      <c r="J1592" s="119">
        <f t="shared" si="768"/>
        <v>23</v>
      </c>
      <c r="K1592" s="119">
        <f t="shared" si="783"/>
        <v>22</v>
      </c>
      <c r="L1592" s="8">
        <f t="shared" si="769"/>
        <v>1.0041133</v>
      </c>
      <c r="M1592" s="120">
        <f t="shared" si="784"/>
        <v>1.0043006699999999</v>
      </c>
      <c r="N1592" s="120">
        <f t="shared" si="778"/>
        <v>1.2376730428959242</v>
      </c>
      <c r="O1592" s="113">
        <f t="shared" si="780"/>
        <v>1.24276396</v>
      </c>
      <c r="P1592" s="113">
        <f t="shared" si="762"/>
        <v>1387.78658191</v>
      </c>
      <c r="Q1592" s="11">
        <f t="shared" si="774"/>
        <v>0</v>
      </c>
      <c r="R1592" s="30">
        <f t="shared" si="770"/>
        <v>0</v>
      </c>
      <c r="S1592" s="8">
        <f t="shared" si="763"/>
        <v>0</v>
      </c>
      <c r="T1592" s="122">
        <f t="shared" si="771"/>
        <v>0.13059999999999999</v>
      </c>
      <c r="U1592" s="121">
        <f t="shared" si="779"/>
        <v>22</v>
      </c>
      <c r="V1592" s="121">
        <v>252</v>
      </c>
      <c r="W1592" s="120">
        <f t="shared" si="764"/>
        <v>1.0107737590000001</v>
      </c>
      <c r="X1592" s="113">
        <f t="shared" si="777"/>
        <v>14.951678169999999</v>
      </c>
      <c r="Y1592" s="113">
        <f t="shared" si="765"/>
        <v>0</v>
      </c>
      <c r="Z1592" s="125" t="str">
        <f t="shared" si="775"/>
        <v>A+J=</v>
      </c>
      <c r="AA1592" s="118">
        <f t="shared" si="776"/>
        <v>46254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>
        <f t="shared" si="766"/>
        <v>46254</v>
      </c>
      <c r="B1593" s="113">
        <f t="shared" si="759"/>
        <v>1403.68357517</v>
      </c>
      <c r="C1593" s="113">
        <f t="shared" si="772"/>
        <v>1116.6936172799999</v>
      </c>
      <c r="D1593" s="114">
        <f t="shared" si="767"/>
        <v>7245.38</v>
      </c>
      <c r="E1593" s="115">
        <f t="shared" si="781"/>
        <v>7276.54</v>
      </c>
      <c r="F1593" s="116">
        <f t="shared" si="782"/>
        <v>46193</v>
      </c>
      <c r="G1593" s="117">
        <f t="shared" si="760"/>
        <v>4.3006716003852752E-3</v>
      </c>
      <c r="H1593" s="118">
        <f t="shared" si="773"/>
        <v>46286</v>
      </c>
      <c r="I1593" s="118">
        <f t="shared" si="761"/>
        <v>46254</v>
      </c>
      <c r="J1593" s="119">
        <f t="shared" si="768"/>
        <v>23</v>
      </c>
      <c r="K1593" s="119">
        <f t="shared" si="783"/>
        <v>23</v>
      </c>
      <c r="L1593" s="8">
        <f t="shared" si="769"/>
        <v>1.0043006699999999</v>
      </c>
      <c r="M1593" s="120">
        <f t="shared" si="784"/>
        <v>1.0043006699999999</v>
      </c>
      <c r="N1593" s="120">
        <f t="shared" si="778"/>
        <v>1.2376730428959242</v>
      </c>
      <c r="O1593" s="113">
        <f t="shared" si="780"/>
        <v>1.24299586</v>
      </c>
      <c r="P1593" s="113">
        <f t="shared" si="762"/>
        <v>1388.0455431600001</v>
      </c>
      <c r="Q1593" s="11">
        <f t="shared" si="774"/>
        <v>52</v>
      </c>
      <c r="R1593" s="30">
        <f t="shared" si="770"/>
        <v>0</v>
      </c>
      <c r="S1593" s="8">
        <f t="shared" si="763"/>
        <v>0</v>
      </c>
      <c r="T1593" s="122">
        <f t="shared" si="771"/>
        <v>0.13059999999999999</v>
      </c>
      <c r="U1593" s="121">
        <f t="shared" si="779"/>
        <v>23</v>
      </c>
      <c r="V1593" s="121">
        <v>252</v>
      </c>
      <c r="W1593" s="120">
        <f t="shared" si="764"/>
        <v>1.0112662240000001</v>
      </c>
      <c r="X1593" s="113">
        <f t="shared" si="777"/>
        <v>15.63803201</v>
      </c>
      <c r="Y1593" s="113">
        <f t="shared" si="765"/>
        <v>15.63803201</v>
      </c>
      <c r="Z1593" s="125" t="str">
        <f t="shared" si="775"/>
        <v>A+J=</v>
      </c>
      <c r="AA1593" s="118">
        <f t="shared" si="776"/>
        <v>46254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>
        <f t="shared" si="766"/>
        <v>46255</v>
      </c>
      <c r="B1594" s="113">
        <f t="shared" si="759"/>
        <v>1389.00563304</v>
      </c>
      <c r="C1594" s="113">
        <f t="shared" si="772"/>
        <v>1116.6936172799999</v>
      </c>
      <c r="D1594" s="114">
        <f t="shared" si="767"/>
        <v>7245.38</v>
      </c>
      <c r="E1594" s="115">
        <f t="shared" si="781"/>
        <v>7276.54</v>
      </c>
      <c r="F1594" s="116">
        <f t="shared" si="782"/>
        <v>46223</v>
      </c>
      <c r="G1594" s="117">
        <f t="shared" si="760"/>
        <v>4.3006716003852752E-3</v>
      </c>
      <c r="H1594" s="118">
        <f t="shared" si="773"/>
        <v>46286</v>
      </c>
      <c r="I1594" s="118">
        <f t="shared" si="761"/>
        <v>46286</v>
      </c>
      <c r="J1594" s="119">
        <f t="shared" si="768"/>
        <v>21</v>
      </c>
      <c r="K1594" s="119">
        <f t="shared" si="783"/>
        <v>1</v>
      </c>
      <c r="L1594" s="8">
        <f t="shared" si="769"/>
        <v>1.0002043700000001</v>
      </c>
      <c r="M1594" s="120">
        <f t="shared" si="784"/>
        <v>1.0043006699999999</v>
      </c>
      <c r="N1594" s="120">
        <f t="shared" si="778"/>
        <v>1.2429958662213152</v>
      </c>
      <c r="O1594" s="113">
        <f t="shared" si="780"/>
        <v>1.24324989</v>
      </c>
      <c r="P1594" s="113">
        <f t="shared" si="762"/>
        <v>1388.3292168400001</v>
      </c>
      <c r="Q1594" s="11">
        <f t="shared" si="774"/>
        <v>0</v>
      </c>
      <c r="R1594" s="30">
        <f t="shared" si="770"/>
        <v>0</v>
      </c>
      <c r="S1594" s="8">
        <f t="shared" si="763"/>
        <v>0</v>
      </c>
      <c r="T1594" s="122">
        <f t="shared" si="771"/>
        <v>0.13059999999999999</v>
      </c>
      <c r="U1594" s="121">
        <f t="shared" si="779"/>
        <v>1</v>
      </c>
      <c r="V1594" s="121">
        <v>252</v>
      </c>
      <c r="W1594" s="120">
        <f t="shared" si="764"/>
        <v>1.000487216</v>
      </c>
      <c r="X1594" s="113">
        <f t="shared" si="777"/>
        <v>0.67641620000000002</v>
      </c>
      <c r="Y1594" s="113">
        <f t="shared" si="765"/>
        <v>0</v>
      </c>
      <c r="Z1594" s="125" t="str">
        <f t="shared" si="775"/>
        <v>A+J=</v>
      </c>
      <c r="AA1594" s="118">
        <f t="shared" si="776"/>
        <v>46286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>
        <f t="shared" si="766"/>
        <v>46256</v>
      </c>
      <c r="B1595" s="113">
        <f t="shared" si="759"/>
        <v>1389.9664066999999</v>
      </c>
      <c r="C1595" s="113">
        <f t="shared" si="772"/>
        <v>1116.6936172799999</v>
      </c>
      <c r="D1595" s="114">
        <f t="shared" si="767"/>
        <v>7245.38</v>
      </c>
      <c r="E1595" s="115">
        <f t="shared" si="781"/>
        <v>7276.54</v>
      </c>
      <c r="F1595" s="116">
        <f t="shared" si="782"/>
        <v>46223</v>
      </c>
      <c r="G1595" s="117">
        <f t="shared" si="760"/>
        <v>4.3006716003852752E-3</v>
      </c>
      <c r="H1595" s="118">
        <f t="shared" si="773"/>
        <v>46286</v>
      </c>
      <c r="I1595" s="118">
        <f t="shared" si="761"/>
        <v>46286</v>
      </c>
      <c r="J1595" s="119">
        <f t="shared" si="768"/>
        <v>21</v>
      </c>
      <c r="K1595" s="119">
        <f t="shared" si="783"/>
        <v>2</v>
      </c>
      <c r="L1595" s="8">
        <f t="shared" si="769"/>
        <v>1.00040879</v>
      </c>
      <c r="M1595" s="120">
        <f t="shared" si="784"/>
        <v>1.0043006699999999</v>
      </c>
      <c r="N1595" s="120">
        <f t="shared" si="778"/>
        <v>1.2429958662213152</v>
      </c>
      <c r="O1595" s="113">
        <f t="shared" si="780"/>
        <v>1.24350399</v>
      </c>
      <c r="P1595" s="113">
        <f t="shared" si="762"/>
        <v>1388.6129686899999</v>
      </c>
      <c r="Q1595" s="11">
        <f t="shared" si="774"/>
        <v>0</v>
      </c>
      <c r="R1595" s="30">
        <f t="shared" si="770"/>
        <v>0</v>
      </c>
      <c r="S1595" s="8">
        <f t="shared" si="763"/>
        <v>0</v>
      </c>
      <c r="T1595" s="122">
        <f t="shared" si="771"/>
        <v>0.13059999999999999</v>
      </c>
      <c r="U1595" s="121">
        <f t="shared" si="779"/>
        <v>2</v>
      </c>
      <c r="V1595" s="121">
        <v>252</v>
      </c>
      <c r="W1595" s="120">
        <f t="shared" si="764"/>
        <v>1.0009746690000001</v>
      </c>
      <c r="X1595" s="113">
        <f t="shared" si="777"/>
        <v>1.3534380100000001</v>
      </c>
      <c r="Y1595" s="113">
        <f t="shared" si="765"/>
        <v>0</v>
      </c>
      <c r="Z1595" s="125" t="str">
        <f t="shared" si="775"/>
        <v>A+J=</v>
      </c>
      <c r="AA1595" s="118">
        <f t="shared" si="776"/>
        <v>46286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>
        <f t="shared" si="766"/>
        <v>46257</v>
      </c>
      <c r="B1596" s="113">
        <f t="shared" si="759"/>
        <v>1389.9664066999999</v>
      </c>
      <c r="C1596" s="113">
        <f t="shared" si="772"/>
        <v>1116.6936172799999</v>
      </c>
      <c r="D1596" s="114">
        <f t="shared" si="767"/>
        <v>7245.38</v>
      </c>
      <c r="E1596" s="115">
        <f t="shared" si="781"/>
        <v>7276.54</v>
      </c>
      <c r="F1596" s="116">
        <f t="shared" si="782"/>
        <v>46223</v>
      </c>
      <c r="G1596" s="117">
        <f t="shared" si="760"/>
        <v>4.3006716003852752E-3</v>
      </c>
      <c r="H1596" s="118">
        <f t="shared" si="773"/>
        <v>46286</v>
      </c>
      <c r="I1596" s="118">
        <f t="shared" si="761"/>
        <v>46286</v>
      </c>
      <c r="J1596" s="119">
        <f t="shared" si="768"/>
        <v>21</v>
      </c>
      <c r="K1596" s="119">
        <f t="shared" si="783"/>
        <v>2</v>
      </c>
      <c r="L1596" s="8">
        <f t="shared" si="769"/>
        <v>1.00040879</v>
      </c>
      <c r="M1596" s="120">
        <f t="shared" si="784"/>
        <v>1.0043006699999999</v>
      </c>
      <c r="N1596" s="120">
        <f t="shared" si="778"/>
        <v>1.2429958662213152</v>
      </c>
      <c r="O1596" s="113">
        <f t="shared" si="780"/>
        <v>1.24350399</v>
      </c>
      <c r="P1596" s="113">
        <f t="shared" si="762"/>
        <v>1388.6129686899999</v>
      </c>
      <c r="Q1596" s="11">
        <f t="shared" si="774"/>
        <v>0</v>
      </c>
      <c r="R1596" s="30">
        <f t="shared" si="770"/>
        <v>0</v>
      </c>
      <c r="S1596" s="8">
        <f t="shared" si="763"/>
        <v>0</v>
      </c>
      <c r="T1596" s="122">
        <f t="shared" si="771"/>
        <v>0.13059999999999999</v>
      </c>
      <c r="U1596" s="121">
        <f t="shared" si="779"/>
        <v>2</v>
      </c>
      <c r="V1596" s="121">
        <v>252</v>
      </c>
      <c r="W1596" s="120">
        <f t="shared" si="764"/>
        <v>1.0009746690000001</v>
      </c>
      <c r="X1596" s="113">
        <f t="shared" si="777"/>
        <v>1.3534380100000001</v>
      </c>
      <c r="Y1596" s="113">
        <f t="shared" si="765"/>
        <v>0</v>
      </c>
      <c r="Z1596" s="125" t="str">
        <f t="shared" si="775"/>
        <v>A+J=</v>
      </c>
      <c r="AA1596" s="118">
        <f t="shared" si="776"/>
        <v>46286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>
        <f t="shared" si="766"/>
        <v>46258</v>
      </c>
      <c r="B1597" s="113">
        <f t="shared" si="759"/>
        <v>1389.9664066999999</v>
      </c>
      <c r="C1597" s="113">
        <f t="shared" si="772"/>
        <v>1116.6936172799999</v>
      </c>
      <c r="D1597" s="114">
        <f t="shared" si="767"/>
        <v>7245.38</v>
      </c>
      <c r="E1597" s="115">
        <f t="shared" si="781"/>
        <v>7276.54</v>
      </c>
      <c r="F1597" s="116">
        <f t="shared" si="782"/>
        <v>46223</v>
      </c>
      <c r="G1597" s="117">
        <f t="shared" si="760"/>
        <v>4.3006716003852752E-3</v>
      </c>
      <c r="H1597" s="118">
        <f t="shared" si="773"/>
        <v>46286</v>
      </c>
      <c r="I1597" s="118">
        <f t="shared" si="761"/>
        <v>46286</v>
      </c>
      <c r="J1597" s="119">
        <f t="shared" si="768"/>
        <v>21</v>
      </c>
      <c r="K1597" s="119">
        <f t="shared" si="783"/>
        <v>2</v>
      </c>
      <c r="L1597" s="8">
        <f t="shared" si="769"/>
        <v>1.00040879</v>
      </c>
      <c r="M1597" s="120">
        <f t="shared" si="784"/>
        <v>1.0043006699999999</v>
      </c>
      <c r="N1597" s="120">
        <f t="shared" si="778"/>
        <v>1.2429958662213152</v>
      </c>
      <c r="O1597" s="113">
        <f t="shared" si="780"/>
        <v>1.24350399</v>
      </c>
      <c r="P1597" s="113">
        <f t="shared" si="762"/>
        <v>1388.6129686899999</v>
      </c>
      <c r="Q1597" s="11">
        <f t="shared" si="774"/>
        <v>0</v>
      </c>
      <c r="R1597" s="30">
        <f t="shared" si="770"/>
        <v>0</v>
      </c>
      <c r="S1597" s="8">
        <f t="shared" si="763"/>
        <v>0</v>
      </c>
      <c r="T1597" s="122">
        <f t="shared" si="771"/>
        <v>0.13059999999999999</v>
      </c>
      <c r="U1597" s="121">
        <f t="shared" si="779"/>
        <v>2</v>
      </c>
      <c r="V1597" s="121">
        <v>252</v>
      </c>
      <c r="W1597" s="120">
        <f t="shared" si="764"/>
        <v>1.0009746690000001</v>
      </c>
      <c r="X1597" s="113">
        <f t="shared" si="777"/>
        <v>1.3534380100000001</v>
      </c>
      <c r="Y1597" s="113">
        <f t="shared" si="765"/>
        <v>0</v>
      </c>
      <c r="Z1597" s="125" t="str">
        <f t="shared" si="775"/>
        <v>A+J=</v>
      </c>
      <c r="AA1597" s="118">
        <f t="shared" si="776"/>
        <v>46286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>
        <f t="shared" si="766"/>
        <v>46259</v>
      </c>
      <c r="B1598" s="113">
        <f t="shared" si="759"/>
        <v>1390.92783089</v>
      </c>
      <c r="C1598" s="113">
        <f t="shared" si="772"/>
        <v>1116.6936172799999</v>
      </c>
      <c r="D1598" s="114">
        <f t="shared" si="767"/>
        <v>7245.38</v>
      </c>
      <c r="E1598" s="115">
        <f t="shared" si="781"/>
        <v>7276.54</v>
      </c>
      <c r="F1598" s="116">
        <f t="shared" si="782"/>
        <v>46223</v>
      </c>
      <c r="G1598" s="117">
        <f t="shared" si="760"/>
        <v>4.3006716003852752E-3</v>
      </c>
      <c r="H1598" s="118">
        <f t="shared" si="773"/>
        <v>46286</v>
      </c>
      <c r="I1598" s="118">
        <f t="shared" si="761"/>
        <v>46286</v>
      </c>
      <c r="J1598" s="119">
        <f t="shared" si="768"/>
        <v>21</v>
      </c>
      <c r="K1598" s="119">
        <f t="shared" si="783"/>
        <v>3</v>
      </c>
      <c r="L1598" s="8">
        <f t="shared" si="769"/>
        <v>1.00061325</v>
      </c>
      <c r="M1598" s="120">
        <f t="shared" si="784"/>
        <v>1.0043006699999999</v>
      </c>
      <c r="N1598" s="120">
        <f t="shared" si="778"/>
        <v>1.2429958662213152</v>
      </c>
      <c r="O1598" s="113">
        <f t="shared" si="780"/>
        <v>1.24375813</v>
      </c>
      <c r="P1598" s="113">
        <f t="shared" si="762"/>
        <v>1388.89676521</v>
      </c>
      <c r="Q1598" s="11">
        <f t="shared" si="774"/>
        <v>0</v>
      </c>
      <c r="R1598" s="30">
        <f t="shared" si="770"/>
        <v>0</v>
      </c>
      <c r="S1598" s="8">
        <f t="shared" si="763"/>
        <v>0</v>
      </c>
      <c r="T1598" s="122">
        <f t="shared" si="771"/>
        <v>0.13059999999999999</v>
      </c>
      <c r="U1598" s="121">
        <f t="shared" si="779"/>
        <v>3</v>
      </c>
      <c r="V1598" s="121">
        <v>252</v>
      </c>
      <c r="W1598" s="120">
        <f t="shared" si="764"/>
        <v>1.001462359</v>
      </c>
      <c r="X1598" s="113">
        <f t="shared" si="777"/>
        <v>2.0310656800000002</v>
      </c>
      <c r="Y1598" s="113">
        <f t="shared" si="765"/>
        <v>0</v>
      </c>
      <c r="Z1598" s="125" t="str">
        <f t="shared" si="775"/>
        <v>A+J=</v>
      </c>
      <c r="AA1598" s="118">
        <f t="shared" si="776"/>
        <v>46286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>
        <f t="shared" si="766"/>
        <v>46260</v>
      </c>
      <c r="B1599" s="113">
        <f t="shared" si="759"/>
        <v>1391.8899198399999</v>
      </c>
      <c r="C1599" s="113">
        <f t="shared" si="772"/>
        <v>1116.6936172799999</v>
      </c>
      <c r="D1599" s="114">
        <f t="shared" si="767"/>
        <v>7245.38</v>
      </c>
      <c r="E1599" s="115">
        <f t="shared" si="781"/>
        <v>7276.54</v>
      </c>
      <c r="F1599" s="116">
        <f t="shared" si="782"/>
        <v>46223</v>
      </c>
      <c r="G1599" s="117">
        <f t="shared" si="760"/>
        <v>4.3006716003852752E-3</v>
      </c>
      <c r="H1599" s="118">
        <f t="shared" si="773"/>
        <v>46286</v>
      </c>
      <c r="I1599" s="118">
        <f t="shared" si="761"/>
        <v>46286</v>
      </c>
      <c r="J1599" s="119">
        <f t="shared" si="768"/>
        <v>21</v>
      </c>
      <c r="K1599" s="119">
        <f t="shared" si="783"/>
        <v>4</v>
      </c>
      <c r="L1599" s="8">
        <f t="shared" si="769"/>
        <v>1.00081775</v>
      </c>
      <c r="M1599" s="120">
        <f t="shared" si="784"/>
        <v>1.0043006699999999</v>
      </c>
      <c r="N1599" s="120">
        <f t="shared" si="778"/>
        <v>1.2429958662213152</v>
      </c>
      <c r="O1599" s="113">
        <f t="shared" si="780"/>
        <v>1.2440123199999999</v>
      </c>
      <c r="P1599" s="113">
        <f t="shared" si="762"/>
        <v>1389.18061756</v>
      </c>
      <c r="Q1599" s="11">
        <f t="shared" si="774"/>
        <v>0</v>
      </c>
      <c r="R1599" s="30">
        <f t="shared" si="770"/>
        <v>0</v>
      </c>
      <c r="S1599" s="8">
        <f t="shared" si="763"/>
        <v>0</v>
      </c>
      <c r="T1599" s="122">
        <f t="shared" si="771"/>
        <v>0.13059999999999999</v>
      </c>
      <c r="U1599" s="121">
        <f t="shared" si="779"/>
        <v>4</v>
      </c>
      <c r="V1599" s="121">
        <v>252</v>
      </c>
      <c r="W1599" s="120">
        <f t="shared" si="764"/>
        <v>1.001950288</v>
      </c>
      <c r="X1599" s="113">
        <f t="shared" si="777"/>
        <v>2.7093022800000002</v>
      </c>
      <c r="Y1599" s="113">
        <f t="shared" si="765"/>
        <v>0</v>
      </c>
      <c r="Z1599" s="125" t="str">
        <f t="shared" si="775"/>
        <v>A+J=</v>
      </c>
      <c r="AA1599" s="118">
        <f t="shared" si="776"/>
        <v>46286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>
        <f t="shared" si="766"/>
        <v>46261</v>
      </c>
      <c r="B1600" s="113">
        <f t="shared" si="759"/>
        <v>1392.85267107</v>
      </c>
      <c r="C1600" s="113">
        <f t="shared" si="772"/>
        <v>1116.6936172799999</v>
      </c>
      <c r="D1600" s="114">
        <f t="shared" si="767"/>
        <v>7245.38</v>
      </c>
      <c r="E1600" s="115">
        <f t="shared" si="781"/>
        <v>7276.54</v>
      </c>
      <c r="F1600" s="116">
        <f t="shared" si="782"/>
        <v>46223</v>
      </c>
      <c r="G1600" s="117">
        <f t="shared" si="760"/>
        <v>4.3006716003852752E-3</v>
      </c>
      <c r="H1600" s="118">
        <f t="shared" si="773"/>
        <v>46286</v>
      </c>
      <c r="I1600" s="118">
        <f t="shared" si="761"/>
        <v>46286</v>
      </c>
      <c r="J1600" s="119">
        <f t="shared" si="768"/>
        <v>21</v>
      </c>
      <c r="K1600" s="119">
        <f t="shared" si="783"/>
        <v>5</v>
      </c>
      <c r="L1600" s="8">
        <f t="shared" si="769"/>
        <v>1.0010222900000001</v>
      </c>
      <c r="M1600" s="120">
        <f t="shared" si="784"/>
        <v>1.0043006699999999</v>
      </c>
      <c r="N1600" s="120">
        <f t="shared" si="778"/>
        <v>1.2429958662213152</v>
      </c>
      <c r="O1600" s="113">
        <f t="shared" si="780"/>
        <v>1.24426656</v>
      </c>
      <c r="P1600" s="113">
        <f t="shared" si="762"/>
        <v>1389.46452574</v>
      </c>
      <c r="Q1600" s="11">
        <f t="shared" si="774"/>
        <v>0</v>
      </c>
      <c r="R1600" s="30">
        <f t="shared" si="770"/>
        <v>0</v>
      </c>
      <c r="S1600" s="8">
        <f t="shared" si="763"/>
        <v>0</v>
      </c>
      <c r="T1600" s="122">
        <f t="shared" si="771"/>
        <v>0.13059999999999999</v>
      </c>
      <c r="U1600" s="121">
        <f t="shared" si="779"/>
        <v>5</v>
      </c>
      <c r="V1600" s="121">
        <v>252</v>
      </c>
      <c r="W1600" s="120">
        <f t="shared" si="764"/>
        <v>1.002438454</v>
      </c>
      <c r="X1600" s="113">
        <f t="shared" si="777"/>
        <v>3.38814533</v>
      </c>
      <c r="Y1600" s="113">
        <f t="shared" si="765"/>
        <v>0</v>
      </c>
      <c r="Z1600" s="125" t="str">
        <f t="shared" si="775"/>
        <v>A+J=</v>
      </c>
      <c r="AA1600" s="118">
        <f t="shared" si="776"/>
        <v>46286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>
        <f t="shared" si="766"/>
        <v>46262</v>
      </c>
      <c r="B1601" s="113">
        <f t="shared" si="759"/>
        <v>1393.8161072600001</v>
      </c>
      <c r="C1601" s="113">
        <f t="shared" si="772"/>
        <v>1116.6936172799999</v>
      </c>
      <c r="D1601" s="114">
        <f t="shared" si="767"/>
        <v>7245.38</v>
      </c>
      <c r="E1601" s="115">
        <f t="shared" si="781"/>
        <v>7276.54</v>
      </c>
      <c r="F1601" s="116">
        <f t="shared" si="782"/>
        <v>46223</v>
      </c>
      <c r="G1601" s="117">
        <f t="shared" si="760"/>
        <v>4.3006716003852752E-3</v>
      </c>
      <c r="H1601" s="118">
        <f t="shared" si="773"/>
        <v>46286</v>
      </c>
      <c r="I1601" s="118">
        <f t="shared" si="761"/>
        <v>46286</v>
      </c>
      <c r="J1601" s="119">
        <f t="shared" si="768"/>
        <v>21</v>
      </c>
      <c r="K1601" s="119">
        <f t="shared" si="783"/>
        <v>6</v>
      </c>
      <c r="L1601" s="8">
        <f t="shared" si="769"/>
        <v>1.0012268799999999</v>
      </c>
      <c r="M1601" s="120">
        <f t="shared" si="784"/>
        <v>1.0043006699999999</v>
      </c>
      <c r="N1601" s="120">
        <f t="shared" si="778"/>
        <v>1.2429958662213152</v>
      </c>
      <c r="O1601" s="113">
        <f t="shared" si="780"/>
        <v>1.2445208699999999</v>
      </c>
      <c r="P1601" s="113">
        <f t="shared" si="762"/>
        <v>1389.7485121</v>
      </c>
      <c r="Q1601" s="11">
        <f t="shared" si="774"/>
        <v>0</v>
      </c>
      <c r="R1601" s="30">
        <f t="shared" si="770"/>
        <v>0</v>
      </c>
      <c r="S1601" s="8">
        <f t="shared" si="763"/>
        <v>0</v>
      </c>
      <c r="T1601" s="122">
        <f t="shared" si="771"/>
        <v>0.13059999999999999</v>
      </c>
      <c r="U1601" s="121">
        <f t="shared" si="779"/>
        <v>6</v>
      </c>
      <c r="V1601" s="121">
        <v>252</v>
      </c>
      <c r="W1601" s="120">
        <f t="shared" si="764"/>
        <v>1.0029268570000001</v>
      </c>
      <c r="X1601" s="113">
        <f t="shared" si="777"/>
        <v>4.0675951599999998</v>
      </c>
      <c r="Y1601" s="113">
        <f t="shared" si="765"/>
        <v>0</v>
      </c>
      <c r="Z1601" s="125" t="str">
        <f t="shared" si="775"/>
        <v>A+J=</v>
      </c>
      <c r="AA1601" s="118">
        <f t="shared" si="776"/>
        <v>46286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>
        <f t="shared" si="766"/>
        <v>46263</v>
      </c>
      <c r="B1602" s="113">
        <f t="shared" si="759"/>
        <v>1394.7801866699999</v>
      </c>
      <c r="C1602" s="113">
        <f t="shared" si="772"/>
        <v>1116.6936172799999</v>
      </c>
      <c r="D1602" s="114">
        <f t="shared" si="767"/>
        <v>7245.38</v>
      </c>
      <c r="E1602" s="115">
        <f t="shared" si="781"/>
        <v>7276.54</v>
      </c>
      <c r="F1602" s="116">
        <f t="shared" si="782"/>
        <v>46223</v>
      </c>
      <c r="G1602" s="117">
        <f t="shared" si="760"/>
        <v>4.3006716003852752E-3</v>
      </c>
      <c r="H1602" s="118">
        <f t="shared" si="773"/>
        <v>46286</v>
      </c>
      <c r="I1602" s="118">
        <f t="shared" si="761"/>
        <v>46286</v>
      </c>
      <c r="J1602" s="119">
        <f t="shared" si="768"/>
        <v>21</v>
      </c>
      <c r="K1602" s="119">
        <f t="shared" si="783"/>
        <v>7</v>
      </c>
      <c r="L1602" s="8">
        <f t="shared" si="769"/>
        <v>1.0014315</v>
      </c>
      <c r="M1602" s="120">
        <f t="shared" si="784"/>
        <v>1.0043006699999999</v>
      </c>
      <c r="N1602" s="120">
        <f t="shared" si="778"/>
        <v>1.2429958662213152</v>
      </c>
      <c r="O1602" s="113">
        <f t="shared" si="780"/>
        <v>1.24477521</v>
      </c>
      <c r="P1602" s="113">
        <f t="shared" si="762"/>
        <v>1390.03253195</v>
      </c>
      <c r="Q1602" s="11">
        <f t="shared" si="774"/>
        <v>0</v>
      </c>
      <c r="R1602" s="30">
        <f t="shared" si="770"/>
        <v>0</v>
      </c>
      <c r="S1602" s="8">
        <f t="shared" si="763"/>
        <v>0</v>
      </c>
      <c r="T1602" s="122">
        <f t="shared" si="771"/>
        <v>0.13059999999999999</v>
      </c>
      <c r="U1602" s="121">
        <f t="shared" si="779"/>
        <v>7</v>
      </c>
      <c r="V1602" s="121">
        <v>252</v>
      </c>
      <c r="W1602" s="120">
        <f t="shared" si="764"/>
        <v>1.0034154989999999</v>
      </c>
      <c r="X1602" s="113">
        <f t="shared" si="777"/>
        <v>4.7476547199999999</v>
      </c>
      <c r="Y1602" s="113">
        <f t="shared" si="765"/>
        <v>0</v>
      </c>
      <c r="Z1602" s="125" t="str">
        <f t="shared" si="775"/>
        <v>A+J=</v>
      </c>
      <c r="AA1602" s="118">
        <f t="shared" si="776"/>
        <v>46286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>
        <f t="shared" si="766"/>
        <v>46264</v>
      </c>
      <c r="B1603" s="113">
        <f t="shared" si="759"/>
        <v>1394.7801866699999</v>
      </c>
      <c r="C1603" s="113">
        <f t="shared" si="772"/>
        <v>1116.6936172799999</v>
      </c>
      <c r="D1603" s="114">
        <f t="shared" si="767"/>
        <v>7245.38</v>
      </c>
      <c r="E1603" s="115">
        <f t="shared" si="781"/>
        <v>7276.54</v>
      </c>
      <c r="F1603" s="116">
        <f t="shared" si="782"/>
        <v>46223</v>
      </c>
      <c r="G1603" s="117">
        <f t="shared" si="760"/>
        <v>4.3006716003852752E-3</v>
      </c>
      <c r="H1603" s="118">
        <f t="shared" si="773"/>
        <v>46286</v>
      </c>
      <c r="I1603" s="118">
        <f t="shared" si="761"/>
        <v>46286</v>
      </c>
      <c r="J1603" s="119">
        <f t="shared" si="768"/>
        <v>21</v>
      </c>
      <c r="K1603" s="119">
        <f t="shared" si="783"/>
        <v>7</v>
      </c>
      <c r="L1603" s="8">
        <f t="shared" si="769"/>
        <v>1.0014315</v>
      </c>
      <c r="M1603" s="120">
        <f t="shared" si="784"/>
        <v>1.0043006699999999</v>
      </c>
      <c r="N1603" s="120">
        <f t="shared" si="778"/>
        <v>1.2429958662213152</v>
      </c>
      <c r="O1603" s="113">
        <f t="shared" si="780"/>
        <v>1.24477521</v>
      </c>
      <c r="P1603" s="113">
        <f t="shared" si="762"/>
        <v>1390.03253195</v>
      </c>
      <c r="Q1603" s="11">
        <f t="shared" si="774"/>
        <v>0</v>
      </c>
      <c r="R1603" s="30">
        <f t="shared" si="770"/>
        <v>0</v>
      </c>
      <c r="S1603" s="8">
        <f t="shared" si="763"/>
        <v>0</v>
      </c>
      <c r="T1603" s="122">
        <f t="shared" si="771"/>
        <v>0.13059999999999999</v>
      </c>
      <c r="U1603" s="121">
        <f t="shared" si="779"/>
        <v>7</v>
      </c>
      <c r="V1603" s="121">
        <v>252</v>
      </c>
      <c r="W1603" s="120">
        <f t="shared" si="764"/>
        <v>1.0034154989999999</v>
      </c>
      <c r="X1603" s="113">
        <f t="shared" si="777"/>
        <v>4.7476547199999999</v>
      </c>
      <c r="Y1603" s="113">
        <f t="shared" si="765"/>
        <v>0</v>
      </c>
      <c r="Z1603" s="125" t="str">
        <f t="shared" si="775"/>
        <v>A+J=</v>
      </c>
      <c r="AA1603" s="118">
        <f t="shared" si="776"/>
        <v>46286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>
        <f t="shared" si="766"/>
        <v>46265</v>
      </c>
      <c r="B1604" s="113">
        <f t="shared" si="759"/>
        <v>1394.7801866699999</v>
      </c>
      <c r="C1604" s="113">
        <f t="shared" si="772"/>
        <v>1116.6936172799999</v>
      </c>
      <c r="D1604" s="114">
        <f t="shared" si="767"/>
        <v>7245.38</v>
      </c>
      <c r="E1604" s="115">
        <f t="shared" si="781"/>
        <v>7276.54</v>
      </c>
      <c r="F1604" s="116">
        <f t="shared" si="782"/>
        <v>46223</v>
      </c>
      <c r="G1604" s="117">
        <f t="shared" si="760"/>
        <v>4.3006716003852752E-3</v>
      </c>
      <c r="H1604" s="118">
        <f t="shared" si="773"/>
        <v>46286</v>
      </c>
      <c r="I1604" s="118">
        <f t="shared" si="761"/>
        <v>46286</v>
      </c>
      <c r="J1604" s="119">
        <f t="shared" si="768"/>
        <v>21</v>
      </c>
      <c r="K1604" s="119">
        <f t="shared" si="783"/>
        <v>7</v>
      </c>
      <c r="L1604" s="8">
        <f t="shared" si="769"/>
        <v>1.0014315</v>
      </c>
      <c r="M1604" s="120">
        <f t="shared" si="784"/>
        <v>1.0043006699999999</v>
      </c>
      <c r="N1604" s="120">
        <f t="shared" si="778"/>
        <v>1.2429958662213152</v>
      </c>
      <c r="O1604" s="113">
        <f t="shared" si="780"/>
        <v>1.24477521</v>
      </c>
      <c r="P1604" s="113">
        <f t="shared" si="762"/>
        <v>1390.03253195</v>
      </c>
      <c r="Q1604" s="11">
        <f t="shared" si="774"/>
        <v>0</v>
      </c>
      <c r="R1604" s="30">
        <f t="shared" si="770"/>
        <v>0</v>
      </c>
      <c r="S1604" s="8">
        <f t="shared" si="763"/>
        <v>0</v>
      </c>
      <c r="T1604" s="122">
        <f t="shared" si="771"/>
        <v>0.13059999999999999</v>
      </c>
      <c r="U1604" s="121">
        <f t="shared" si="779"/>
        <v>7</v>
      </c>
      <c r="V1604" s="121">
        <v>252</v>
      </c>
      <c r="W1604" s="120">
        <f t="shared" si="764"/>
        <v>1.0034154989999999</v>
      </c>
      <c r="X1604" s="113">
        <f t="shared" si="777"/>
        <v>4.7476547199999999</v>
      </c>
      <c r="Y1604" s="113">
        <f t="shared" si="765"/>
        <v>0</v>
      </c>
      <c r="Z1604" s="125" t="str">
        <f t="shared" si="775"/>
        <v>A+J=</v>
      </c>
      <c r="AA1604" s="118">
        <f t="shared" si="776"/>
        <v>46286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>
        <f t="shared" si="766"/>
        <v>46266</v>
      </c>
      <c r="B1605" s="113">
        <f t="shared" si="759"/>
        <v>1395.74494181</v>
      </c>
      <c r="C1605" s="113">
        <f t="shared" si="772"/>
        <v>1116.6936172799999</v>
      </c>
      <c r="D1605" s="114">
        <f t="shared" si="767"/>
        <v>7245.38</v>
      </c>
      <c r="E1605" s="115">
        <f t="shared" si="781"/>
        <v>7276.54</v>
      </c>
      <c r="F1605" s="116">
        <f t="shared" si="782"/>
        <v>46223</v>
      </c>
      <c r="G1605" s="117">
        <f t="shared" si="760"/>
        <v>4.3006716003852752E-3</v>
      </c>
      <c r="H1605" s="118">
        <f t="shared" si="773"/>
        <v>46286</v>
      </c>
      <c r="I1605" s="118">
        <f t="shared" si="761"/>
        <v>46286</v>
      </c>
      <c r="J1605" s="119">
        <f t="shared" si="768"/>
        <v>21</v>
      </c>
      <c r="K1605" s="119">
        <f t="shared" si="783"/>
        <v>8</v>
      </c>
      <c r="L1605" s="8">
        <f t="shared" si="769"/>
        <v>1.00163617</v>
      </c>
      <c r="M1605" s="120">
        <f t="shared" si="784"/>
        <v>1.0043006699999999</v>
      </c>
      <c r="N1605" s="120">
        <f t="shared" si="778"/>
        <v>1.2429958662213152</v>
      </c>
      <c r="O1605" s="113">
        <f t="shared" si="780"/>
        <v>1.24502961</v>
      </c>
      <c r="P1605" s="113">
        <f t="shared" si="762"/>
        <v>1390.3166188099999</v>
      </c>
      <c r="Q1605" s="11">
        <f t="shared" si="774"/>
        <v>0</v>
      </c>
      <c r="R1605" s="30">
        <f t="shared" si="770"/>
        <v>0</v>
      </c>
      <c r="S1605" s="8">
        <f t="shared" si="763"/>
        <v>0</v>
      </c>
      <c r="T1605" s="122">
        <f t="shared" si="771"/>
        <v>0.13059999999999999</v>
      </c>
      <c r="U1605" s="121">
        <f t="shared" si="779"/>
        <v>8</v>
      </c>
      <c r="V1605" s="121">
        <v>252</v>
      </c>
      <c r="W1605" s="120">
        <f t="shared" si="764"/>
        <v>1.003904379</v>
      </c>
      <c r="X1605" s="113">
        <f t="shared" si="777"/>
        <v>5.4283229999999998</v>
      </c>
      <c r="Y1605" s="113">
        <f t="shared" si="765"/>
        <v>0</v>
      </c>
      <c r="Z1605" s="125" t="str">
        <f t="shared" si="775"/>
        <v>A+J=</v>
      </c>
      <c r="AA1605" s="118">
        <f t="shared" si="776"/>
        <v>46286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>
        <f t="shared" si="766"/>
        <v>46267</v>
      </c>
      <c r="B1606" s="113">
        <f t="shared" si="759"/>
        <v>1396.7103729800001</v>
      </c>
      <c r="C1606" s="113">
        <f t="shared" si="772"/>
        <v>1116.6936172799999</v>
      </c>
      <c r="D1606" s="114">
        <f t="shared" si="767"/>
        <v>7245.38</v>
      </c>
      <c r="E1606" s="115">
        <f t="shared" si="781"/>
        <v>7276.54</v>
      </c>
      <c r="F1606" s="116">
        <f t="shared" si="782"/>
        <v>46223</v>
      </c>
      <c r="G1606" s="117">
        <f t="shared" si="760"/>
        <v>4.3006716003852752E-3</v>
      </c>
      <c r="H1606" s="118">
        <f t="shared" si="773"/>
        <v>46286</v>
      </c>
      <c r="I1606" s="118">
        <f t="shared" si="761"/>
        <v>46286</v>
      </c>
      <c r="J1606" s="119">
        <f t="shared" si="768"/>
        <v>21</v>
      </c>
      <c r="K1606" s="119">
        <f t="shared" si="783"/>
        <v>9</v>
      </c>
      <c r="L1606" s="8">
        <f t="shared" si="769"/>
        <v>1.00184088</v>
      </c>
      <c r="M1606" s="120">
        <f t="shared" si="784"/>
        <v>1.0043006699999999</v>
      </c>
      <c r="N1606" s="120">
        <f t="shared" si="778"/>
        <v>1.2429958662213152</v>
      </c>
      <c r="O1606" s="113">
        <f t="shared" si="780"/>
        <v>1.2452840700000001</v>
      </c>
      <c r="P1606" s="113">
        <f t="shared" si="762"/>
        <v>1390.6007726600001</v>
      </c>
      <c r="Q1606" s="11">
        <f t="shared" si="774"/>
        <v>0</v>
      </c>
      <c r="R1606" s="30">
        <f t="shared" si="770"/>
        <v>0</v>
      </c>
      <c r="S1606" s="8">
        <f t="shared" si="763"/>
        <v>0</v>
      </c>
      <c r="T1606" s="122">
        <f t="shared" si="771"/>
        <v>0.13059999999999999</v>
      </c>
      <c r="U1606" s="121">
        <f t="shared" si="779"/>
        <v>9</v>
      </c>
      <c r="V1606" s="121">
        <v>252</v>
      </c>
      <c r="W1606" s="120">
        <f t="shared" si="764"/>
        <v>1.0043934969999999</v>
      </c>
      <c r="X1606" s="113">
        <f t="shared" si="777"/>
        <v>6.1096003200000002</v>
      </c>
      <c r="Y1606" s="113">
        <f t="shared" si="765"/>
        <v>0</v>
      </c>
      <c r="Z1606" s="125" t="str">
        <f t="shared" si="775"/>
        <v>A+J=</v>
      </c>
      <c r="AA1606" s="118">
        <f t="shared" si="776"/>
        <v>46286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>
        <f t="shared" si="766"/>
        <v>46268</v>
      </c>
      <c r="B1607" s="113">
        <f t="shared" si="759"/>
        <v>1397.6764580399999</v>
      </c>
      <c r="C1607" s="113">
        <f t="shared" si="772"/>
        <v>1116.6936172799999</v>
      </c>
      <c r="D1607" s="114">
        <f t="shared" si="767"/>
        <v>7245.38</v>
      </c>
      <c r="E1607" s="115">
        <f t="shared" si="781"/>
        <v>7276.54</v>
      </c>
      <c r="F1607" s="116">
        <f t="shared" si="782"/>
        <v>46223</v>
      </c>
      <c r="G1607" s="117">
        <f t="shared" si="760"/>
        <v>4.3006716003852752E-3</v>
      </c>
      <c r="H1607" s="118">
        <f t="shared" si="773"/>
        <v>46286</v>
      </c>
      <c r="I1607" s="118">
        <f t="shared" si="761"/>
        <v>46286</v>
      </c>
      <c r="J1607" s="119">
        <f t="shared" si="768"/>
        <v>21</v>
      </c>
      <c r="K1607" s="119">
        <f t="shared" si="783"/>
        <v>10</v>
      </c>
      <c r="L1607" s="8">
        <f t="shared" si="769"/>
        <v>1.00204563</v>
      </c>
      <c r="M1607" s="120">
        <f t="shared" si="784"/>
        <v>1.0043006699999999</v>
      </c>
      <c r="N1607" s="120">
        <f t="shared" si="778"/>
        <v>1.2429958662213152</v>
      </c>
      <c r="O1607" s="113">
        <f t="shared" si="780"/>
        <v>1.2455385699999999</v>
      </c>
      <c r="P1607" s="113">
        <f t="shared" si="762"/>
        <v>1390.88497119</v>
      </c>
      <c r="Q1607" s="11">
        <f t="shared" si="774"/>
        <v>0</v>
      </c>
      <c r="R1607" s="30">
        <f t="shared" si="770"/>
        <v>0</v>
      </c>
      <c r="S1607" s="8">
        <f t="shared" si="763"/>
        <v>0</v>
      </c>
      <c r="T1607" s="122">
        <f t="shared" si="771"/>
        <v>0.13059999999999999</v>
      </c>
      <c r="U1607" s="121">
        <f t="shared" si="779"/>
        <v>10</v>
      </c>
      <c r="V1607" s="121">
        <v>252</v>
      </c>
      <c r="W1607" s="120">
        <f t="shared" si="764"/>
        <v>1.004882853</v>
      </c>
      <c r="X1607" s="113">
        <f t="shared" si="777"/>
        <v>6.7914868500000001</v>
      </c>
      <c r="Y1607" s="113">
        <f t="shared" si="765"/>
        <v>0</v>
      </c>
      <c r="Z1607" s="125" t="str">
        <f t="shared" si="775"/>
        <v>A+J=</v>
      </c>
      <c r="AA1607" s="118">
        <f t="shared" si="776"/>
        <v>46286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>
        <f t="shared" si="766"/>
        <v>46269</v>
      </c>
      <c r="B1608" s="113">
        <f t="shared" si="759"/>
        <v>1398.6432323200002</v>
      </c>
      <c r="C1608" s="113">
        <f t="shared" si="772"/>
        <v>1116.6936172799999</v>
      </c>
      <c r="D1608" s="114">
        <f t="shared" si="767"/>
        <v>7245.38</v>
      </c>
      <c r="E1608" s="115">
        <f t="shared" si="781"/>
        <v>7276.54</v>
      </c>
      <c r="F1608" s="116">
        <f t="shared" si="782"/>
        <v>46223</v>
      </c>
      <c r="G1608" s="117">
        <f t="shared" si="760"/>
        <v>4.3006716003852752E-3</v>
      </c>
      <c r="H1608" s="118">
        <f t="shared" si="773"/>
        <v>46286</v>
      </c>
      <c r="I1608" s="118">
        <f t="shared" si="761"/>
        <v>46286</v>
      </c>
      <c r="J1608" s="119">
        <f t="shared" si="768"/>
        <v>21</v>
      </c>
      <c r="K1608" s="119">
        <f t="shared" si="783"/>
        <v>11</v>
      </c>
      <c r="L1608" s="8">
        <f t="shared" si="769"/>
        <v>1.0022504299999999</v>
      </c>
      <c r="M1608" s="120">
        <f t="shared" si="784"/>
        <v>1.0043006699999999</v>
      </c>
      <c r="N1608" s="120">
        <f t="shared" si="778"/>
        <v>1.2429958662213152</v>
      </c>
      <c r="O1608" s="113">
        <f t="shared" si="780"/>
        <v>1.24579314</v>
      </c>
      <c r="P1608" s="113">
        <f t="shared" si="762"/>
        <v>1391.1692478800001</v>
      </c>
      <c r="Q1608" s="11">
        <f t="shared" si="774"/>
        <v>0</v>
      </c>
      <c r="R1608" s="30">
        <f t="shared" si="770"/>
        <v>0</v>
      </c>
      <c r="S1608" s="8">
        <f t="shared" si="763"/>
        <v>0</v>
      </c>
      <c r="T1608" s="122">
        <f t="shared" si="771"/>
        <v>0.13059999999999999</v>
      </c>
      <c r="U1608" s="121">
        <f t="shared" si="779"/>
        <v>11</v>
      </c>
      <c r="V1608" s="121">
        <v>252</v>
      </c>
      <c r="W1608" s="120">
        <f t="shared" si="764"/>
        <v>1.0053724479999999</v>
      </c>
      <c r="X1608" s="113">
        <f t="shared" si="777"/>
        <v>7.4739844399999997</v>
      </c>
      <c r="Y1608" s="113">
        <f t="shared" si="765"/>
        <v>0</v>
      </c>
      <c r="Z1608" s="125" t="str">
        <f t="shared" si="775"/>
        <v>A+J=</v>
      </c>
      <c r="AA1608" s="118">
        <f t="shared" si="776"/>
        <v>46286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>
        <f t="shared" si="766"/>
        <v>46270</v>
      </c>
      <c r="B1609" s="113">
        <f t="shared" si="759"/>
        <v>1399.6106498300001</v>
      </c>
      <c r="C1609" s="113">
        <f t="shared" si="772"/>
        <v>1116.6936172799999</v>
      </c>
      <c r="D1609" s="114">
        <f t="shared" si="767"/>
        <v>7245.38</v>
      </c>
      <c r="E1609" s="115">
        <f t="shared" si="781"/>
        <v>7276.54</v>
      </c>
      <c r="F1609" s="116">
        <f t="shared" si="782"/>
        <v>46223</v>
      </c>
      <c r="G1609" s="117">
        <f t="shared" si="760"/>
        <v>4.3006716003852752E-3</v>
      </c>
      <c r="H1609" s="118">
        <f t="shared" si="773"/>
        <v>46286</v>
      </c>
      <c r="I1609" s="118">
        <f t="shared" si="761"/>
        <v>46286</v>
      </c>
      <c r="J1609" s="119">
        <f t="shared" si="768"/>
        <v>21</v>
      </c>
      <c r="K1609" s="119">
        <f t="shared" si="783"/>
        <v>12</v>
      </c>
      <c r="L1609" s="8">
        <f t="shared" si="769"/>
        <v>1.0024552600000001</v>
      </c>
      <c r="M1609" s="120">
        <f t="shared" si="784"/>
        <v>1.0043006699999999</v>
      </c>
      <c r="N1609" s="120">
        <f t="shared" si="778"/>
        <v>1.2429958662213152</v>
      </c>
      <c r="O1609" s="113">
        <f t="shared" si="780"/>
        <v>1.2460477400000001</v>
      </c>
      <c r="P1609" s="113">
        <f t="shared" si="762"/>
        <v>1391.45355808</v>
      </c>
      <c r="Q1609" s="11">
        <f t="shared" si="774"/>
        <v>0</v>
      </c>
      <c r="R1609" s="30">
        <f t="shared" si="770"/>
        <v>0</v>
      </c>
      <c r="S1609" s="8">
        <f t="shared" si="763"/>
        <v>0</v>
      </c>
      <c r="T1609" s="122">
        <f t="shared" si="771"/>
        <v>0.13059999999999999</v>
      </c>
      <c r="U1609" s="121">
        <f t="shared" si="779"/>
        <v>12</v>
      </c>
      <c r="V1609" s="121">
        <v>252</v>
      </c>
      <c r="W1609" s="120">
        <f t="shared" si="764"/>
        <v>1.005862281</v>
      </c>
      <c r="X1609" s="113">
        <f t="shared" si="777"/>
        <v>8.1570917499999993</v>
      </c>
      <c r="Y1609" s="113">
        <f t="shared" si="765"/>
        <v>0</v>
      </c>
      <c r="Z1609" s="125" t="str">
        <f t="shared" si="775"/>
        <v>A+J=</v>
      </c>
      <c r="AA1609" s="118">
        <f t="shared" si="776"/>
        <v>46286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>
        <f t="shared" si="766"/>
        <v>46271</v>
      </c>
      <c r="B1610" s="113">
        <f t="shared" ref="B1610:B1673" si="785">(P1610+X1610)</f>
        <v>1399.6106498300001</v>
      </c>
      <c r="C1610" s="113">
        <f t="shared" si="772"/>
        <v>1116.6936172799999</v>
      </c>
      <c r="D1610" s="114">
        <f t="shared" si="767"/>
        <v>7245.38</v>
      </c>
      <c r="E1610" s="115">
        <f t="shared" si="781"/>
        <v>7276.54</v>
      </c>
      <c r="F1610" s="116">
        <f t="shared" si="782"/>
        <v>46223</v>
      </c>
      <c r="G1610" s="117">
        <f t="shared" ref="G1610:G1673" si="786">(E1610/D1610)-1</f>
        <v>4.3006716003852752E-3</v>
      </c>
      <c r="H1610" s="118">
        <f t="shared" si="773"/>
        <v>46286</v>
      </c>
      <c r="I1610" s="118">
        <f t="shared" ref="I1610:I1673" si="787">IF(A1610&gt;I1609,H1610,I1609)</f>
        <v>46286</v>
      </c>
      <c r="J1610" s="119">
        <f t="shared" si="768"/>
        <v>21</v>
      </c>
      <c r="K1610" s="119">
        <f t="shared" si="783"/>
        <v>12</v>
      </c>
      <c r="L1610" s="8">
        <f t="shared" si="769"/>
        <v>1.0024552600000001</v>
      </c>
      <c r="M1610" s="120">
        <f t="shared" si="784"/>
        <v>1.0043006699999999</v>
      </c>
      <c r="N1610" s="120">
        <f t="shared" si="778"/>
        <v>1.2429958662213152</v>
      </c>
      <c r="O1610" s="113">
        <f t="shared" si="780"/>
        <v>1.2460477400000001</v>
      </c>
      <c r="P1610" s="113">
        <f t="shared" ref="P1610:P1673" si="788">TRUNC(C1610*O1610,8)</f>
        <v>1391.45355808</v>
      </c>
      <c r="Q1610" s="11">
        <f t="shared" si="774"/>
        <v>0</v>
      </c>
      <c r="R1610" s="30">
        <f t="shared" si="770"/>
        <v>0</v>
      </c>
      <c r="S1610" s="8">
        <f t="shared" ref="S1610:S1673" si="789">IF(R1610&gt;0,TRUNC(R1610*P1610,8),0)</f>
        <v>0</v>
      </c>
      <c r="T1610" s="122">
        <f t="shared" si="771"/>
        <v>0.13059999999999999</v>
      </c>
      <c r="U1610" s="121">
        <f t="shared" si="779"/>
        <v>12</v>
      </c>
      <c r="V1610" s="121">
        <v>252</v>
      </c>
      <c r="W1610" s="120">
        <f t="shared" ref="W1610:W1673" si="790">ROUND((1+T1610)^TRUNC((U1610/V1610),9),9)</f>
        <v>1.005862281</v>
      </c>
      <c r="X1610" s="113">
        <f t="shared" si="777"/>
        <v>8.1570917499999993</v>
      </c>
      <c r="Y1610" s="113">
        <f t="shared" ref="Y1610:Y1673" si="791">IF(Q1610&gt;0,S1610+X1610,0)</f>
        <v>0</v>
      </c>
      <c r="Z1610" s="125" t="str">
        <f t="shared" si="775"/>
        <v>A+J=</v>
      </c>
      <c r="AA1610" s="118">
        <f t="shared" si="776"/>
        <v>46286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>
        <f t="shared" ref="A1611:A1674" si="792">(A1610+1)</f>
        <v>46272</v>
      </c>
      <c r="B1611" s="113">
        <f t="shared" si="785"/>
        <v>1399.6106498300001</v>
      </c>
      <c r="C1611" s="113">
        <f t="shared" si="772"/>
        <v>1116.6936172799999</v>
      </c>
      <c r="D1611" s="114">
        <f t="shared" ref="D1611:D1674" si="793">IF(E1611=E1610,D1610,E1610)</f>
        <v>7245.38</v>
      </c>
      <c r="E1611" s="115">
        <f t="shared" si="781"/>
        <v>7276.54</v>
      </c>
      <c r="F1611" s="116">
        <f t="shared" si="782"/>
        <v>46223</v>
      </c>
      <c r="G1611" s="117">
        <f t="shared" si="786"/>
        <v>4.3006716003852752E-3</v>
      </c>
      <c r="H1611" s="118">
        <f t="shared" si="773"/>
        <v>46286</v>
      </c>
      <c r="I1611" s="118">
        <f t="shared" si="787"/>
        <v>46286</v>
      </c>
      <c r="J1611" s="119">
        <f t="shared" ref="J1611:J1674" si="794">IF(I1611=I1610,J1610,NETWORKDAYS(I1610,I1611,$AD$176:$AD$502)-1)</f>
        <v>21</v>
      </c>
      <c r="K1611" s="119">
        <f t="shared" si="783"/>
        <v>12</v>
      </c>
      <c r="L1611" s="8">
        <f t="shared" ref="L1611:L1674" si="795">IF(E1611&lt;D1611,1,TRUNC((E1611/D1611)^TRUNC((K1611/J1611),9),8))</f>
        <v>1.0024552600000001</v>
      </c>
      <c r="M1611" s="120">
        <f t="shared" si="784"/>
        <v>1.0043006699999999</v>
      </c>
      <c r="N1611" s="120">
        <f t="shared" si="778"/>
        <v>1.2429958662213152</v>
      </c>
      <c r="O1611" s="113">
        <f t="shared" si="780"/>
        <v>1.2460477400000001</v>
      </c>
      <c r="P1611" s="113">
        <f t="shared" si="788"/>
        <v>1391.45355808</v>
      </c>
      <c r="Q1611" s="11">
        <f t="shared" si="774"/>
        <v>0</v>
      </c>
      <c r="R1611" s="30">
        <f t="shared" ref="R1611:R1674" si="796">IF(Q1611&gt;0,VLOOKUP($A1611,$AD$10:$AI$170,6),0)</f>
        <v>0</v>
      </c>
      <c r="S1611" s="8">
        <f t="shared" si="789"/>
        <v>0</v>
      </c>
      <c r="T1611" s="122">
        <f t="shared" ref="T1611:T1674" si="797">(T1610)</f>
        <v>0.13059999999999999</v>
      </c>
      <c r="U1611" s="121">
        <f t="shared" si="779"/>
        <v>12</v>
      </c>
      <c r="V1611" s="121">
        <v>252</v>
      </c>
      <c r="W1611" s="120">
        <f t="shared" si="790"/>
        <v>1.005862281</v>
      </c>
      <c r="X1611" s="113">
        <f t="shared" si="777"/>
        <v>8.1570917499999993</v>
      </c>
      <c r="Y1611" s="113">
        <f t="shared" si="791"/>
        <v>0</v>
      </c>
      <c r="Z1611" s="125" t="str">
        <f t="shared" si="775"/>
        <v>A+J=</v>
      </c>
      <c r="AA1611" s="118">
        <f t="shared" si="776"/>
        <v>46286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>
        <f t="shared" si="792"/>
        <v>46273</v>
      </c>
      <c r="B1612" s="113">
        <f t="shared" si="785"/>
        <v>1399.6106498300001</v>
      </c>
      <c r="C1612" s="113">
        <f t="shared" ref="C1612:C1675" si="798">TRUNC(IF(Q1611&gt;0,VLOOKUP(A1611,$AD$12:$AE$170,2),C1611),8)</f>
        <v>1116.6936172799999</v>
      </c>
      <c r="D1612" s="114">
        <f t="shared" si="793"/>
        <v>7245.38</v>
      </c>
      <c r="E1612" s="115">
        <f t="shared" si="781"/>
        <v>7276.54</v>
      </c>
      <c r="F1612" s="116">
        <f t="shared" si="782"/>
        <v>46223</v>
      </c>
      <c r="G1612" s="117">
        <f t="shared" si="786"/>
        <v>4.3006716003852752E-3</v>
      </c>
      <c r="H1612" s="118">
        <f t="shared" ref="H1612:H1675" si="799">IF(DAY(A1612)=H$9,VLOOKUP(A1612,AH$118:AN$450,4),H1611)</f>
        <v>46286</v>
      </c>
      <c r="I1612" s="118">
        <f t="shared" si="787"/>
        <v>46286</v>
      </c>
      <c r="J1612" s="119">
        <f t="shared" si="794"/>
        <v>21</v>
      </c>
      <c r="K1612" s="119">
        <f t="shared" si="783"/>
        <v>12</v>
      </c>
      <c r="L1612" s="8">
        <f t="shared" si="795"/>
        <v>1.0024552600000001</v>
      </c>
      <c r="M1612" s="120">
        <f t="shared" si="784"/>
        <v>1.0043006699999999</v>
      </c>
      <c r="N1612" s="120">
        <f t="shared" si="778"/>
        <v>1.2429958662213152</v>
      </c>
      <c r="O1612" s="113">
        <f t="shared" si="780"/>
        <v>1.2460477400000001</v>
      </c>
      <c r="P1612" s="113">
        <f t="shared" si="788"/>
        <v>1391.45355808</v>
      </c>
      <c r="Q1612" s="11">
        <f t="shared" ref="Q1612:Q1675" si="800">IF(VLOOKUP(A1612,AD$10:AK$170,8)=VLOOKUP(A1611,AD$10:AK$170,8),0,VLOOKUP(A1612,AD$10:AK$170,8))</f>
        <v>0</v>
      </c>
      <c r="R1612" s="30">
        <f t="shared" si="796"/>
        <v>0</v>
      </c>
      <c r="S1612" s="8">
        <f t="shared" si="789"/>
        <v>0</v>
      </c>
      <c r="T1612" s="122">
        <f t="shared" si="797"/>
        <v>0.13059999999999999</v>
      </c>
      <c r="U1612" s="121">
        <f t="shared" si="779"/>
        <v>12</v>
      </c>
      <c r="V1612" s="121">
        <v>252</v>
      </c>
      <c r="W1612" s="120">
        <f t="shared" si="790"/>
        <v>1.005862281</v>
      </c>
      <c r="X1612" s="113">
        <f t="shared" si="777"/>
        <v>8.1570917499999993</v>
      </c>
      <c r="Y1612" s="113">
        <f t="shared" si="791"/>
        <v>0</v>
      </c>
      <c r="Z1612" s="125" t="str">
        <f t="shared" ref="Z1612:Z1675" si="801">IF($Q1611&gt;0,VLOOKUP($A1611,$AD$10:$AM$170,9),Z1611)</f>
        <v>A+J=</v>
      </c>
      <c r="AA1612" s="118">
        <f t="shared" ref="AA1612:AA1675" si="802">IF($Q1611&gt;0,VLOOKUP($A1611,$AD$10:$AM$170,10),AA1611)</f>
        <v>46286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>
        <f t="shared" si="792"/>
        <v>46274</v>
      </c>
      <c r="B1613" s="113">
        <f t="shared" si="785"/>
        <v>1400.5787459200001</v>
      </c>
      <c r="C1613" s="113">
        <f t="shared" si="798"/>
        <v>1116.6936172799999</v>
      </c>
      <c r="D1613" s="114">
        <f t="shared" si="793"/>
        <v>7245.38</v>
      </c>
      <c r="E1613" s="115">
        <f t="shared" si="781"/>
        <v>7276.54</v>
      </c>
      <c r="F1613" s="116">
        <f t="shared" si="782"/>
        <v>46223</v>
      </c>
      <c r="G1613" s="117">
        <f t="shared" si="786"/>
        <v>4.3006716003852752E-3</v>
      </c>
      <c r="H1613" s="118">
        <f t="shared" si="799"/>
        <v>46286</v>
      </c>
      <c r="I1613" s="118">
        <f t="shared" si="787"/>
        <v>46286</v>
      </c>
      <c r="J1613" s="119">
        <f t="shared" si="794"/>
        <v>21</v>
      </c>
      <c r="K1613" s="119">
        <f t="shared" si="783"/>
        <v>13</v>
      </c>
      <c r="L1613" s="8">
        <f t="shared" si="795"/>
        <v>1.0026601399999999</v>
      </c>
      <c r="M1613" s="120">
        <f t="shared" si="784"/>
        <v>1.0043006699999999</v>
      </c>
      <c r="N1613" s="120">
        <f t="shared" si="778"/>
        <v>1.2429958662213152</v>
      </c>
      <c r="O1613" s="113">
        <f t="shared" si="780"/>
        <v>1.2463024</v>
      </c>
      <c r="P1613" s="113">
        <f t="shared" si="788"/>
        <v>1391.7379352800001</v>
      </c>
      <c r="Q1613" s="11">
        <f t="shared" si="800"/>
        <v>0</v>
      </c>
      <c r="R1613" s="30">
        <f t="shared" si="796"/>
        <v>0</v>
      </c>
      <c r="S1613" s="8">
        <f t="shared" si="789"/>
        <v>0</v>
      </c>
      <c r="T1613" s="122">
        <f t="shared" si="797"/>
        <v>0.13059999999999999</v>
      </c>
      <c r="U1613" s="121">
        <f t="shared" si="779"/>
        <v>13</v>
      </c>
      <c r="V1613" s="121">
        <v>252</v>
      </c>
      <c r="W1613" s="120">
        <f t="shared" si="790"/>
        <v>1.006352353</v>
      </c>
      <c r="X1613" s="113">
        <f t="shared" si="777"/>
        <v>8.8408106400000008</v>
      </c>
      <c r="Y1613" s="113">
        <f t="shared" si="791"/>
        <v>0</v>
      </c>
      <c r="Z1613" s="125" t="str">
        <f t="shared" si="801"/>
        <v>A+J=</v>
      </c>
      <c r="AA1613" s="118">
        <f t="shared" si="802"/>
        <v>46286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>
        <f t="shared" si="792"/>
        <v>46275</v>
      </c>
      <c r="B1614" s="113">
        <f t="shared" si="785"/>
        <v>1401.54752089</v>
      </c>
      <c r="C1614" s="113">
        <f t="shared" si="798"/>
        <v>1116.6936172799999</v>
      </c>
      <c r="D1614" s="114">
        <f t="shared" si="793"/>
        <v>7245.38</v>
      </c>
      <c r="E1614" s="115">
        <f t="shared" si="781"/>
        <v>7276.54</v>
      </c>
      <c r="F1614" s="116">
        <f t="shared" si="782"/>
        <v>46223</v>
      </c>
      <c r="G1614" s="117">
        <f t="shared" si="786"/>
        <v>4.3006716003852752E-3</v>
      </c>
      <c r="H1614" s="118">
        <f t="shared" si="799"/>
        <v>46286</v>
      </c>
      <c r="I1614" s="118">
        <f t="shared" si="787"/>
        <v>46286</v>
      </c>
      <c r="J1614" s="119">
        <f t="shared" si="794"/>
        <v>21</v>
      </c>
      <c r="K1614" s="119">
        <f t="shared" si="783"/>
        <v>14</v>
      </c>
      <c r="L1614" s="8">
        <f t="shared" si="795"/>
        <v>1.00286506</v>
      </c>
      <c r="M1614" s="120">
        <f t="shared" si="784"/>
        <v>1.0043006699999999</v>
      </c>
      <c r="N1614" s="120">
        <f t="shared" si="778"/>
        <v>1.2429958662213152</v>
      </c>
      <c r="O1614" s="113">
        <f t="shared" si="780"/>
        <v>1.2465571200000001</v>
      </c>
      <c r="P1614" s="113">
        <f t="shared" si="788"/>
        <v>1392.02237947</v>
      </c>
      <c r="Q1614" s="11">
        <f t="shared" si="800"/>
        <v>0</v>
      </c>
      <c r="R1614" s="30">
        <f t="shared" si="796"/>
        <v>0</v>
      </c>
      <c r="S1614" s="8">
        <f t="shared" si="789"/>
        <v>0</v>
      </c>
      <c r="T1614" s="122">
        <f t="shared" si="797"/>
        <v>0.13059999999999999</v>
      </c>
      <c r="U1614" s="121">
        <f t="shared" si="779"/>
        <v>14</v>
      </c>
      <c r="V1614" s="121">
        <v>252</v>
      </c>
      <c r="W1614" s="120">
        <f t="shared" si="790"/>
        <v>1.0068426640000001</v>
      </c>
      <c r="X1614" s="113">
        <f t="shared" si="777"/>
        <v>9.5251414200000006</v>
      </c>
      <c r="Y1614" s="113">
        <f t="shared" si="791"/>
        <v>0</v>
      </c>
      <c r="Z1614" s="125" t="str">
        <f t="shared" si="801"/>
        <v>A+J=</v>
      </c>
      <c r="AA1614" s="118">
        <f t="shared" si="802"/>
        <v>46286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>
        <f t="shared" si="792"/>
        <v>46276</v>
      </c>
      <c r="B1615" s="113">
        <f t="shared" si="785"/>
        <v>1402.51695116</v>
      </c>
      <c r="C1615" s="113">
        <f t="shared" si="798"/>
        <v>1116.6936172799999</v>
      </c>
      <c r="D1615" s="114">
        <f t="shared" si="793"/>
        <v>7245.38</v>
      </c>
      <c r="E1615" s="115">
        <f t="shared" si="781"/>
        <v>7276.54</v>
      </c>
      <c r="F1615" s="116">
        <f t="shared" si="782"/>
        <v>46223</v>
      </c>
      <c r="G1615" s="117">
        <f t="shared" si="786"/>
        <v>4.3006716003852752E-3</v>
      </c>
      <c r="H1615" s="118">
        <f t="shared" si="799"/>
        <v>46286</v>
      </c>
      <c r="I1615" s="118">
        <f t="shared" si="787"/>
        <v>46286</v>
      </c>
      <c r="J1615" s="119">
        <f t="shared" si="794"/>
        <v>21</v>
      </c>
      <c r="K1615" s="119">
        <f t="shared" si="783"/>
        <v>15</v>
      </c>
      <c r="L1615" s="8">
        <f t="shared" si="795"/>
        <v>1.00307002</v>
      </c>
      <c r="M1615" s="120">
        <f t="shared" si="784"/>
        <v>1.0043006699999999</v>
      </c>
      <c r="N1615" s="120">
        <f t="shared" si="778"/>
        <v>1.2429958662213152</v>
      </c>
      <c r="O1615" s="113">
        <f t="shared" si="780"/>
        <v>1.2468118800000001</v>
      </c>
      <c r="P1615" s="113">
        <f t="shared" si="788"/>
        <v>1392.3068683399999</v>
      </c>
      <c r="Q1615" s="11">
        <f t="shared" si="800"/>
        <v>0</v>
      </c>
      <c r="R1615" s="30">
        <f t="shared" si="796"/>
        <v>0</v>
      </c>
      <c r="S1615" s="8">
        <f t="shared" si="789"/>
        <v>0</v>
      </c>
      <c r="T1615" s="122">
        <f t="shared" si="797"/>
        <v>0.13059999999999999</v>
      </c>
      <c r="U1615" s="121">
        <f t="shared" si="779"/>
        <v>15</v>
      </c>
      <c r="V1615" s="121">
        <v>252</v>
      </c>
      <c r="W1615" s="120">
        <f t="shared" si="790"/>
        <v>1.0073332129999999</v>
      </c>
      <c r="X1615" s="113">
        <f t="shared" si="777"/>
        <v>10.21008282</v>
      </c>
      <c r="Y1615" s="113">
        <f t="shared" si="791"/>
        <v>0</v>
      </c>
      <c r="Z1615" s="125" t="str">
        <f t="shared" si="801"/>
        <v>A+J=</v>
      </c>
      <c r="AA1615" s="118">
        <f t="shared" si="802"/>
        <v>46286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>
        <f t="shared" si="792"/>
        <v>46277</v>
      </c>
      <c r="B1616" s="113">
        <f t="shared" si="785"/>
        <v>1403.48706229</v>
      </c>
      <c r="C1616" s="113">
        <f t="shared" si="798"/>
        <v>1116.6936172799999</v>
      </c>
      <c r="D1616" s="114">
        <f t="shared" si="793"/>
        <v>7245.38</v>
      </c>
      <c r="E1616" s="115">
        <f t="shared" si="781"/>
        <v>7276.54</v>
      </c>
      <c r="F1616" s="116">
        <f t="shared" si="782"/>
        <v>46223</v>
      </c>
      <c r="G1616" s="117">
        <f t="shared" si="786"/>
        <v>4.3006716003852752E-3</v>
      </c>
      <c r="H1616" s="118">
        <f t="shared" si="799"/>
        <v>46286</v>
      </c>
      <c r="I1616" s="118">
        <f t="shared" si="787"/>
        <v>46286</v>
      </c>
      <c r="J1616" s="119">
        <f t="shared" si="794"/>
        <v>21</v>
      </c>
      <c r="K1616" s="119">
        <f t="shared" si="783"/>
        <v>16</v>
      </c>
      <c r="L1616" s="8">
        <f t="shared" si="795"/>
        <v>1.00327502</v>
      </c>
      <c r="M1616" s="120">
        <f t="shared" si="784"/>
        <v>1.0043006699999999</v>
      </c>
      <c r="N1616" s="120">
        <f t="shared" si="778"/>
        <v>1.2429958662213152</v>
      </c>
      <c r="O1616" s="113">
        <f t="shared" si="780"/>
        <v>1.2470667</v>
      </c>
      <c r="P1616" s="113">
        <f t="shared" si="788"/>
        <v>1392.59142421</v>
      </c>
      <c r="Q1616" s="11">
        <f t="shared" si="800"/>
        <v>0</v>
      </c>
      <c r="R1616" s="30">
        <f t="shared" si="796"/>
        <v>0</v>
      </c>
      <c r="S1616" s="8">
        <f t="shared" si="789"/>
        <v>0</v>
      </c>
      <c r="T1616" s="122">
        <f t="shared" si="797"/>
        <v>0.13059999999999999</v>
      </c>
      <c r="U1616" s="121">
        <f t="shared" si="779"/>
        <v>16</v>
      </c>
      <c r="V1616" s="121">
        <v>252</v>
      </c>
      <c r="W1616" s="120">
        <f t="shared" si="790"/>
        <v>1.007824002</v>
      </c>
      <c r="X1616" s="113">
        <f t="shared" si="777"/>
        <v>10.895638079999999</v>
      </c>
      <c r="Y1616" s="113">
        <f t="shared" si="791"/>
        <v>0</v>
      </c>
      <c r="Z1616" s="125" t="str">
        <f t="shared" si="801"/>
        <v>A+J=</v>
      </c>
      <c r="AA1616" s="118">
        <f t="shared" si="802"/>
        <v>46286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>
        <f t="shared" si="792"/>
        <v>46278</v>
      </c>
      <c r="B1617" s="113">
        <f t="shared" si="785"/>
        <v>1403.48706229</v>
      </c>
      <c r="C1617" s="113">
        <f t="shared" si="798"/>
        <v>1116.6936172799999</v>
      </c>
      <c r="D1617" s="114">
        <f t="shared" si="793"/>
        <v>7245.38</v>
      </c>
      <c r="E1617" s="115">
        <f t="shared" si="781"/>
        <v>7276.54</v>
      </c>
      <c r="F1617" s="116">
        <f t="shared" si="782"/>
        <v>46223</v>
      </c>
      <c r="G1617" s="117">
        <f t="shared" si="786"/>
        <v>4.3006716003852752E-3</v>
      </c>
      <c r="H1617" s="118">
        <f t="shared" si="799"/>
        <v>46286</v>
      </c>
      <c r="I1617" s="118">
        <f t="shared" si="787"/>
        <v>46286</v>
      </c>
      <c r="J1617" s="119">
        <f t="shared" si="794"/>
        <v>21</v>
      </c>
      <c r="K1617" s="119">
        <f t="shared" si="783"/>
        <v>16</v>
      </c>
      <c r="L1617" s="8">
        <f t="shared" si="795"/>
        <v>1.00327502</v>
      </c>
      <c r="M1617" s="120">
        <f t="shared" si="784"/>
        <v>1.0043006699999999</v>
      </c>
      <c r="N1617" s="120">
        <f t="shared" si="778"/>
        <v>1.2429958662213152</v>
      </c>
      <c r="O1617" s="113">
        <f t="shared" si="780"/>
        <v>1.2470667</v>
      </c>
      <c r="P1617" s="113">
        <f t="shared" si="788"/>
        <v>1392.59142421</v>
      </c>
      <c r="Q1617" s="11">
        <f t="shared" si="800"/>
        <v>0</v>
      </c>
      <c r="R1617" s="30">
        <f t="shared" si="796"/>
        <v>0</v>
      </c>
      <c r="S1617" s="8">
        <f t="shared" si="789"/>
        <v>0</v>
      </c>
      <c r="T1617" s="122">
        <f t="shared" si="797"/>
        <v>0.13059999999999999</v>
      </c>
      <c r="U1617" s="121">
        <f t="shared" si="779"/>
        <v>16</v>
      </c>
      <c r="V1617" s="121">
        <v>252</v>
      </c>
      <c r="W1617" s="120">
        <f t="shared" si="790"/>
        <v>1.007824002</v>
      </c>
      <c r="X1617" s="113">
        <f t="shared" si="777"/>
        <v>10.895638079999999</v>
      </c>
      <c r="Y1617" s="113">
        <f t="shared" si="791"/>
        <v>0</v>
      </c>
      <c r="Z1617" s="125" t="str">
        <f t="shared" si="801"/>
        <v>A+J=</v>
      </c>
      <c r="AA1617" s="118">
        <f t="shared" si="802"/>
        <v>46286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>
        <f t="shared" si="792"/>
        <v>46279</v>
      </c>
      <c r="B1618" s="113">
        <f t="shared" si="785"/>
        <v>1403.48706229</v>
      </c>
      <c r="C1618" s="113">
        <f t="shared" si="798"/>
        <v>1116.6936172799999</v>
      </c>
      <c r="D1618" s="114">
        <f t="shared" si="793"/>
        <v>7245.38</v>
      </c>
      <c r="E1618" s="115">
        <f t="shared" si="781"/>
        <v>7276.54</v>
      </c>
      <c r="F1618" s="116">
        <f t="shared" si="782"/>
        <v>46223</v>
      </c>
      <c r="G1618" s="117">
        <f t="shared" si="786"/>
        <v>4.3006716003852752E-3</v>
      </c>
      <c r="H1618" s="118">
        <f t="shared" si="799"/>
        <v>46286</v>
      </c>
      <c r="I1618" s="118">
        <f t="shared" si="787"/>
        <v>46286</v>
      </c>
      <c r="J1618" s="119">
        <f t="shared" si="794"/>
        <v>21</v>
      </c>
      <c r="K1618" s="119">
        <f t="shared" si="783"/>
        <v>16</v>
      </c>
      <c r="L1618" s="8">
        <f t="shared" si="795"/>
        <v>1.00327502</v>
      </c>
      <c r="M1618" s="120">
        <f t="shared" si="784"/>
        <v>1.0043006699999999</v>
      </c>
      <c r="N1618" s="120">
        <f t="shared" si="778"/>
        <v>1.2429958662213152</v>
      </c>
      <c r="O1618" s="113">
        <f t="shared" si="780"/>
        <v>1.2470667</v>
      </c>
      <c r="P1618" s="113">
        <f t="shared" si="788"/>
        <v>1392.59142421</v>
      </c>
      <c r="Q1618" s="11">
        <f t="shared" si="800"/>
        <v>0</v>
      </c>
      <c r="R1618" s="30">
        <f t="shared" si="796"/>
        <v>0</v>
      </c>
      <c r="S1618" s="8">
        <f t="shared" si="789"/>
        <v>0</v>
      </c>
      <c r="T1618" s="122">
        <f t="shared" si="797"/>
        <v>0.13059999999999999</v>
      </c>
      <c r="U1618" s="121">
        <f t="shared" si="779"/>
        <v>16</v>
      </c>
      <c r="V1618" s="121">
        <v>252</v>
      </c>
      <c r="W1618" s="120">
        <f t="shared" si="790"/>
        <v>1.007824002</v>
      </c>
      <c r="X1618" s="113">
        <f t="shared" si="777"/>
        <v>10.895638079999999</v>
      </c>
      <c r="Y1618" s="113">
        <f t="shared" si="791"/>
        <v>0</v>
      </c>
      <c r="Z1618" s="125" t="str">
        <f t="shared" si="801"/>
        <v>A+J=</v>
      </c>
      <c r="AA1618" s="118">
        <f t="shared" si="802"/>
        <v>46286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>
        <f t="shared" si="792"/>
        <v>46280</v>
      </c>
      <c r="B1619" s="113">
        <f t="shared" si="785"/>
        <v>1404.4578419299999</v>
      </c>
      <c r="C1619" s="113">
        <f t="shared" si="798"/>
        <v>1116.6936172799999</v>
      </c>
      <c r="D1619" s="114">
        <f t="shared" si="793"/>
        <v>7245.38</v>
      </c>
      <c r="E1619" s="115">
        <f t="shared" si="781"/>
        <v>7276.54</v>
      </c>
      <c r="F1619" s="116">
        <f t="shared" si="782"/>
        <v>46223</v>
      </c>
      <c r="G1619" s="117">
        <f t="shared" si="786"/>
        <v>4.3006716003852752E-3</v>
      </c>
      <c r="H1619" s="118">
        <f t="shared" si="799"/>
        <v>46286</v>
      </c>
      <c r="I1619" s="118">
        <f t="shared" si="787"/>
        <v>46286</v>
      </c>
      <c r="J1619" s="119">
        <f t="shared" si="794"/>
        <v>21</v>
      </c>
      <c r="K1619" s="119">
        <f t="shared" si="783"/>
        <v>17</v>
      </c>
      <c r="L1619" s="8">
        <f t="shared" si="795"/>
        <v>1.0034800699999999</v>
      </c>
      <c r="M1619" s="120">
        <f t="shared" si="784"/>
        <v>1.0043006699999999</v>
      </c>
      <c r="N1619" s="120">
        <f t="shared" si="778"/>
        <v>1.2429958662213152</v>
      </c>
      <c r="O1619" s="113">
        <f t="shared" si="780"/>
        <v>1.24732157</v>
      </c>
      <c r="P1619" s="113">
        <f t="shared" si="788"/>
        <v>1392.8760359099999</v>
      </c>
      <c r="Q1619" s="11">
        <f t="shared" si="800"/>
        <v>0</v>
      </c>
      <c r="R1619" s="30">
        <f t="shared" si="796"/>
        <v>0</v>
      </c>
      <c r="S1619" s="8">
        <f t="shared" si="789"/>
        <v>0</v>
      </c>
      <c r="T1619" s="122">
        <f t="shared" si="797"/>
        <v>0.13059999999999999</v>
      </c>
      <c r="U1619" s="121">
        <f t="shared" si="779"/>
        <v>17</v>
      </c>
      <c r="V1619" s="121">
        <v>252</v>
      </c>
      <c r="W1619" s="120">
        <f t="shared" si="790"/>
        <v>1.0083150299999999</v>
      </c>
      <c r="X1619" s="113">
        <f t="shared" si="777"/>
        <v>11.58180602</v>
      </c>
      <c r="Y1619" s="113">
        <f t="shared" si="791"/>
        <v>0</v>
      </c>
      <c r="Z1619" s="125" t="str">
        <f t="shared" si="801"/>
        <v>A+J=</v>
      </c>
      <c r="AA1619" s="118">
        <f t="shared" si="802"/>
        <v>46286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>
        <f t="shared" si="792"/>
        <v>46281</v>
      </c>
      <c r="B1620" s="113">
        <f t="shared" si="785"/>
        <v>1405.42929037</v>
      </c>
      <c r="C1620" s="113">
        <f t="shared" si="798"/>
        <v>1116.6936172799999</v>
      </c>
      <c r="D1620" s="114">
        <f t="shared" si="793"/>
        <v>7245.38</v>
      </c>
      <c r="E1620" s="115">
        <f t="shared" si="781"/>
        <v>7276.54</v>
      </c>
      <c r="F1620" s="116">
        <f t="shared" si="782"/>
        <v>46223</v>
      </c>
      <c r="G1620" s="117">
        <f t="shared" si="786"/>
        <v>4.3006716003852752E-3</v>
      </c>
      <c r="H1620" s="118">
        <f t="shared" si="799"/>
        <v>46286</v>
      </c>
      <c r="I1620" s="118">
        <f t="shared" si="787"/>
        <v>46286</v>
      </c>
      <c r="J1620" s="119">
        <f t="shared" si="794"/>
        <v>21</v>
      </c>
      <c r="K1620" s="119">
        <f t="shared" si="783"/>
        <v>18</v>
      </c>
      <c r="L1620" s="8">
        <f t="shared" si="795"/>
        <v>1.0036851499999999</v>
      </c>
      <c r="M1620" s="120">
        <f t="shared" si="784"/>
        <v>1.0043006699999999</v>
      </c>
      <c r="N1620" s="120">
        <f t="shared" si="778"/>
        <v>1.2429958662213152</v>
      </c>
      <c r="O1620" s="113">
        <f t="shared" si="780"/>
        <v>1.2475764899999999</v>
      </c>
      <c r="P1620" s="113">
        <f t="shared" si="788"/>
        <v>1393.16070345</v>
      </c>
      <c r="Q1620" s="11">
        <f t="shared" si="800"/>
        <v>0</v>
      </c>
      <c r="R1620" s="30">
        <f t="shared" si="796"/>
        <v>0</v>
      </c>
      <c r="S1620" s="8">
        <f t="shared" si="789"/>
        <v>0</v>
      </c>
      <c r="T1620" s="122">
        <f t="shared" si="797"/>
        <v>0.13059999999999999</v>
      </c>
      <c r="U1620" s="121">
        <f t="shared" si="779"/>
        <v>18</v>
      </c>
      <c r="V1620" s="121">
        <v>252</v>
      </c>
      <c r="W1620" s="120">
        <f t="shared" si="790"/>
        <v>1.008806297</v>
      </c>
      <c r="X1620" s="113">
        <f t="shared" si="777"/>
        <v>12.268586920000001</v>
      </c>
      <c r="Y1620" s="113">
        <f t="shared" si="791"/>
        <v>0</v>
      </c>
      <c r="Z1620" s="125" t="str">
        <f t="shared" si="801"/>
        <v>A+J=</v>
      </c>
      <c r="AA1620" s="118">
        <f t="shared" si="802"/>
        <v>46286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>
        <f t="shared" si="792"/>
        <v>46282</v>
      </c>
      <c r="B1621" s="113">
        <f t="shared" si="785"/>
        <v>1406.4014078800001</v>
      </c>
      <c r="C1621" s="113">
        <f t="shared" si="798"/>
        <v>1116.6936172799999</v>
      </c>
      <c r="D1621" s="114">
        <f t="shared" si="793"/>
        <v>7245.38</v>
      </c>
      <c r="E1621" s="115">
        <f t="shared" si="781"/>
        <v>7276.54</v>
      </c>
      <c r="F1621" s="116">
        <f t="shared" si="782"/>
        <v>46223</v>
      </c>
      <c r="G1621" s="117">
        <f t="shared" si="786"/>
        <v>4.3006716003852752E-3</v>
      </c>
      <c r="H1621" s="118">
        <f t="shared" si="799"/>
        <v>46286</v>
      </c>
      <c r="I1621" s="118">
        <f t="shared" si="787"/>
        <v>46286</v>
      </c>
      <c r="J1621" s="119">
        <f t="shared" si="794"/>
        <v>21</v>
      </c>
      <c r="K1621" s="119">
        <f t="shared" si="783"/>
        <v>19</v>
      </c>
      <c r="L1621" s="8">
        <f t="shared" si="795"/>
        <v>1.00389028</v>
      </c>
      <c r="M1621" s="120">
        <f t="shared" si="784"/>
        <v>1.0043006699999999</v>
      </c>
      <c r="N1621" s="120">
        <f t="shared" si="778"/>
        <v>1.2429958662213152</v>
      </c>
      <c r="O1621" s="113">
        <f t="shared" si="780"/>
        <v>1.24783146</v>
      </c>
      <c r="P1621" s="113">
        <f t="shared" si="788"/>
        <v>1393.44542682</v>
      </c>
      <c r="Q1621" s="11">
        <f t="shared" si="800"/>
        <v>0</v>
      </c>
      <c r="R1621" s="30">
        <f t="shared" si="796"/>
        <v>0</v>
      </c>
      <c r="S1621" s="8">
        <f t="shared" si="789"/>
        <v>0</v>
      </c>
      <c r="T1621" s="122">
        <f t="shared" si="797"/>
        <v>0.13059999999999999</v>
      </c>
      <c r="U1621" s="121">
        <f t="shared" si="779"/>
        <v>19</v>
      </c>
      <c r="V1621" s="121">
        <v>252</v>
      </c>
      <c r="W1621" s="120">
        <f t="shared" si="790"/>
        <v>1.0092978029999999</v>
      </c>
      <c r="X1621" s="113">
        <f t="shared" si="777"/>
        <v>12.955981059999999</v>
      </c>
      <c r="Y1621" s="113">
        <f t="shared" si="791"/>
        <v>0</v>
      </c>
      <c r="Z1621" s="125" t="str">
        <f t="shared" si="801"/>
        <v>A+J=</v>
      </c>
      <c r="AA1621" s="118">
        <f t="shared" si="802"/>
        <v>46286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>
        <f t="shared" si="792"/>
        <v>46283</v>
      </c>
      <c r="B1622" s="113">
        <f t="shared" si="785"/>
        <v>1407.37420744</v>
      </c>
      <c r="C1622" s="113">
        <f t="shared" si="798"/>
        <v>1116.6936172799999</v>
      </c>
      <c r="D1622" s="114">
        <f t="shared" si="793"/>
        <v>7245.38</v>
      </c>
      <c r="E1622" s="115">
        <f t="shared" si="781"/>
        <v>7276.54</v>
      </c>
      <c r="F1622" s="116">
        <f t="shared" si="782"/>
        <v>46223</v>
      </c>
      <c r="G1622" s="117">
        <f t="shared" si="786"/>
        <v>4.3006716003852752E-3</v>
      </c>
      <c r="H1622" s="118">
        <f t="shared" si="799"/>
        <v>46286</v>
      </c>
      <c r="I1622" s="118">
        <f t="shared" si="787"/>
        <v>46286</v>
      </c>
      <c r="J1622" s="119">
        <f t="shared" si="794"/>
        <v>21</v>
      </c>
      <c r="K1622" s="119">
        <f t="shared" si="783"/>
        <v>20</v>
      </c>
      <c r="L1622" s="8">
        <f t="shared" si="795"/>
        <v>1.0040954499999999</v>
      </c>
      <c r="M1622" s="120">
        <f t="shared" si="784"/>
        <v>1.0043006699999999</v>
      </c>
      <c r="N1622" s="120">
        <f t="shared" si="778"/>
        <v>1.2429958662213152</v>
      </c>
      <c r="O1622" s="113">
        <f t="shared" si="780"/>
        <v>1.2480864899999999</v>
      </c>
      <c r="P1622" s="113">
        <f t="shared" si="788"/>
        <v>1393.7302171900001</v>
      </c>
      <c r="Q1622" s="11">
        <f t="shared" si="800"/>
        <v>0</v>
      </c>
      <c r="R1622" s="30">
        <f t="shared" si="796"/>
        <v>0</v>
      </c>
      <c r="S1622" s="8">
        <f t="shared" si="789"/>
        <v>0</v>
      </c>
      <c r="T1622" s="122">
        <f t="shared" si="797"/>
        <v>0.13059999999999999</v>
      </c>
      <c r="U1622" s="121">
        <f t="shared" si="779"/>
        <v>20</v>
      </c>
      <c r="V1622" s="121">
        <v>252</v>
      </c>
      <c r="W1622" s="120">
        <f t="shared" si="790"/>
        <v>1.009789549</v>
      </c>
      <c r="X1622" s="113">
        <f t="shared" si="777"/>
        <v>13.64399025</v>
      </c>
      <c r="Y1622" s="113">
        <f t="shared" si="791"/>
        <v>0</v>
      </c>
      <c r="Z1622" s="125" t="str">
        <f t="shared" si="801"/>
        <v>A+J=</v>
      </c>
      <c r="AA1622" s="118">
        <f t="shared" si="802"/>
        <v>46286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>
        <f t="shared" si="792"/>
        <v>46284</v>
      </c>
      <c r="B1623" s="113">
        <f t="shared" si="785"/>
        <v>1408.3476879500001</v>
      </c>
      <c r="C1623" s="113">
        <f t="shared" si="798"/>
        <v>1116.6936172799999</v>
      </c>
      <c r="D1623" s="114">
        <f t="shared" si="793"/>
        <v>7245.38</v>
      </c>
      <c r="E1623" s="115">
        <f t="shared" si="781"/>
        <v>7276.54</v>
      </c>
      <c r="F1623" s="116">
        <f t="shared" si="782"/>
        <v>46223</v>
      </c>
      <c r="G1623" s="117">
        <f t="shared" si="786"/>
        <v>4.3006716003852752E-3</v>
      </c>
      <c r="H1623" s="118">
        <f t="shared" si="799"/>
        <v>46286</v>
      </c>
      <c r="I1623" s="118">
        <f t="shared" si="787"/>
        <v>46286</v>
      </c>
      <c r="J1623" s="119">
        <f t="shared" si="794"/>
        <v>21</v>
      </c>
      <c r="K1623" s="119">
        <f t="shared" si="783"/>
        <v>21</v>
      </c>
      <c r="L1623" s="8">
        <f t="shared" si="795"/>
        <v>1.0043006699999999</v>
      </c>
      <c r="M1623" s="120">
        <f t="shared" si="784"/>
        <v>1.0043006699999999</v>
      </c>
      <c r="N1623" s="120">
        <f t="shared" si="778"/>
        <v>1.2429958662213152</v>
      </c>
      <c r="O1623" s="113">
        <f t="shared" si="780"/>
        <v>1.24834158</v>
      </c>
      <c r="P1623" s="113">
        <f t="shared" si="788"/>
        <v>1394.01507457</v>
      </c>
      <c r="Q1623" s="11">
        <f t="shared" si="800"/>
        <v>0</v>
      </c>
      <c r="R1623" s="30">
        <f t="shared" si="796"/>
        <v>0</v>
      </c>
      <c r="S1623" s="8">
        <f t="shared" si="789"/>
        <v>0</v>
      </c>
      <c r="T1623" s="122">
        <f t="shared" si="797"/>
        <v>0.13059999999999999</v>
      </c>
      <c r="U1623" s="121">
        <f t="shared" si="779"/>
        <v>21</v>
      </c>
      <c r="V1623" s="121">
        <v>252</v>
      </c>
      <c r="W1623" s="120">
        <f t="shared" si="790"/>
        <v>1.010281534</v>
      </c>
      <c r="X1623" s="113">
        <f t="shared" si="777"/>
        <v>14.33261338</v>
      </c>
      <c r="Y1623" s="113">
        <f t="shared" si="791"/>
        <v>0</v>
      </c>
      <c r="Z1623" s="125" t="str">
        <f t="shared" si="801"/>
        <v>A+J=</v>
      </c>
      <c r="AA1623" s="118">
        <f t="shared" si="802"/>
        <v>46286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>
        <f t="shared" si="792"/>
        <v>46285</v>
      </c>
      <c r="B1624" s="113">
        <f t="shared" si="785"/>
        <v>1408.3476879500001</v>
      </c>
      <c r="C1624" s="113">
        <f t="shared" si="798"/>
        <v>1116.6936172799999</v>
      </c>
      <c r="D1624" s="114">
        <f t="shared" si="793"/>
        <v>7245.38</v>
      </c>
      <c r="E1624" s="115">
        <f t="shared" si="781"/>
        <v>7276.54</v>
      </c>
      <c r="F1624" s="116">
        <f t="shared" si="782"/>
        <v>46223</v>
      </c>
      <c r="G1624" s="117">
        <f t="shared" si="786"/>
        <v>4.3006716003852752E-3</v>
      </c>
      <c r="H1624" s="118">
        <f t="shared" si="799"/>
        <v>46315</v>
      </c>
      <c r="I1624" s="118">
        <f t="shared" si="787"/>
        <v>46286</v>
      </c>
      <c r="J1624" s="119">
        <f t="shared" si="794"/>
        <v>21</v>
      </c>
      <c r="K1624" s="119">
        <f t="shared" si="783"/>
        <v>21</v>
      </c>
      <c r="L1624" s="8">
        <f t="shared" si="795"/>
        <v>1.0043006699999999</v>
      </c>
      <c r="M1624" s="120">
        <f t="shared" si="784"/>
        <v>1.0043006699999999</v>
      </c>
      <c r="N1624" s="120">
        <f t="shared" si="778"/>
        <v>1.2429958662213152</v>
      </c>
      <c r="O1624" s="113">
        <f t="shared" si="780"/>
        <v>1.24834158</v>
      </c>
      <c r="P1624" s="113">
        <f t="shared" si="788"/>
        <v>1394.01507457</v>
      </c>
      <c r="Q1624" s="11">
        <f t="shared" si="800"/>
        <v>0</v>
      </c>
      <c r="R1624" s="30">
        <f t="shared" si="796"/>
        <v>0</v>
      </c>
      <c r="S1624" s="8">
        <f t="shared" si="789"/>
        <v>0</v>
      </c>
      <c r="T1624" s="122">
        <f t="shared" si="797"/>
        <v>0.13059999999999999</v>
      </c>
      <c r="U1624" s="121">
        <f t="shared" si="779"/>
        <v>21</v>
      </c>
      <c r="V1624" s="121">
        <v>252</v>
      </c>
      <c r="W1624" s="120">
        <f t="shared" si="790"/>
        <v>1.010281534</v>
      </c>
      <c r="X1624" s="113">
        <f t="shared" si="777"/>
        <v>14.33261338</v>
      </c>
      <c r="Y1624" s="113">
        <f t="shared" si="791"/>
        <v>0</v>
      </c>
      <c r="Z1624" s="125" t="str">
        <f t="shared" si="801"/>
        <v>A+J=</v>
      </c>
      <c r="AA1624" s="118">
        <f t="shared" si="802"/>
        <v>46286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>
        <f t="shared" si="792"/>
        <v>46286</v>
      </c>
      <c r="B1625" s="113">
        <f t="shared" si="785"/>
        <v>1408.3476879500001</v>
      </c>
      <c r="C1625" s="113">
        <f t="shared" si="798"/>
        <v>1116.6936172799999</v>
      </c>
      <c r="D1625" s="114">
        <f t="shared" si="793"/>
        <v>7245.38</v>
      </c>
      <c r="E1625" s="115">
        <f t="shared" si="781"/>
        <v>7276.54</v>
      </c>
      <c r="F1625" s="116">
        <f t="shared" si="782"/>
        <v>46223</v>
      </c>
      <c r="G1625" s="117">
        <f t="shared" si="786"/>
        <v>4.3006716003852752E-3</v>
      </c>
      <c r="H1625" s="118">
        <f t="shared" si="799"/>
        <v>46315</v>
      </c>
      <c r="I1625" s="118">
        <f t="shared" si="787"/>
        <v>46286</v>
      </c>
      <c r="J1625" s="119">
        <f t="shared" si="794"/>
        <v>21</v>
      </c>
      <c r="K1625" s="119">
        <f t="shared" si="783"/>
        <v>21</v>
      </c>
      <c r="L1625" s="8">
        <f t="shared" si="795"/>
        <v>1.0043006699999999</v>
      </c>
      <c r="M1625" s="120">
        <f t="shared" si="784"/>
        <v>1.0043006699999999</v>
      </c>
      <c r="N1625" s="120">
        <f t="shared" si="778"/>
        <v>1.2429958662213152</v>
      </c>
      <c r="O1625" s="113">
        <f t="shared" si="780"/>
        <v>1.24834158</v>
      </c>
      <c r="P1625" s="113">
        <f t="shared" si="788"/>
        <v>1394.01507457</v>
      </c>
      <c r="Q1625" s="11">
        <f t="shared" si="800"/>
        <v>53</v>
      </c>
      <c r="R1625" s="30">
        <f t="shared" si="796"/>
        <v>0</v>
      </c>
      <c r="S1625" s="8">
        <f t="shared" si="789"/>
        <v>0</v>
      </c>
      <c r="T1625" s="122">
        <f t="shared" si="797"/>
        <v>0.13059999999999999</v>
      </c>
      <c r="U1625" s="121">
        <f t="shared" si="779"/>
        <v>21</v>
      </c>
      <c r="V1625" s="121">
        <v>252</v>
      </c>
      <c r="W1625" s="120">
        <f t="shared" si="790"/>
        <v>1.010281534</v>
      </c>
      <c r="X1625" s="113">
        <f t="shared" si="777"/>
        <v>14.33261338</v>
      </c>
      <c r="Y1625" s="113">
        <f t="shared" si="791"/>
        <v>14.33261338</v>
      </c>
      <c r="Z1625" s="125" t="str">
        <f t="shared" si="801"/>
        <v>A+J=</v>
      </c>
      <c r="AA1625" s="118">
        <f t="shared" si="802"/>
        <v>46286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>
        <f t="shared" si="792"/>
        <v>46287</v>
      </c>
      <c r="B1626" s="113">
        <f t="shared" si="785"/>
        <v>1394.99354664</v>
      </c>
      <c r="C1626" s="113">
        <f t="shared" si="798"/>
        <v>1116.6936172799999</v>
      </c>
      <c r="D1626" s="114">
        <f t="shared" si="793"/>
        <v>7245.38</v>
      </c>
      <c r="E1626" s="115">
        <f t="shared" si="781"/>
        <v>7276.54</v>
      </c>
      <c r="F1626" s="116">
        <f t="shared" si="782"/>
        <v>46255</v>
      </c>
      <c r="G1626" s="117">
        <f t="shared" si="786"/>
        <v>4.3006716003852752E-3</v>
      </c>
      <c r="H1626" s="118">
        <f t="shared" si="799"/>
        <v>46315</v>
      </c>
      <c r="I1626" s="118">
        <f t="shared" si="787"/>
        <v>46315</v>
      </c>
      <c r="J1626" s="119">
        <f t="shared" si="794"/>
        <v>20</v>
      </c>
      <c r="K1626" s="119">
        <f t="shared" si="783"/>
        <v>1</v>
      </c>
      <c r="L1626" s="8">
        <f t="shared" si="795"/>
        <v>1.0002145899999999</v>
      </c>
      <c r="M1626" s="120">
        <f t="shared" si="784"/>
        <v>1.0043006699999999</v>
      </c>
      <c r="N1626" s="120">
        <f t="shared" si="778"/>
        <v>1.2483415812532972</v>
      </c>
      <c r="O1626" s="113">
        <f t="shared" si="780"/>
        <v>1.2486094599999999</v>
      </c>
      <c r="P1626" s="113">
        <f t="shared" si="788"/>
        <v>1394.31421445</v>
      </c>
      <c r="Q1626" s="11">
        <f t="shared" si="800"/>
        <v>0</v>
      </c>
      <c r="R1626" s="30">
        <f t="shared" si="796"/>
        <v>0</v>
      </c>
      <c r="S1626" s="8">
        <f t="shared" si="789"/>
        <v>0</v>
      </c>
      <c r="T1626" s="122">
        <f t="shared" si="797"/>
        <v>0.13059999999999999</v>
      </c>
      <c r="U1626" s="121">
        <f t="shared" si="779"/>
        <v>1</v>
      </c>
      <c r="V1626" s="121">
        <v>252</v>
      </c>
      <c r="W1626" s="120">
        <f t="shared" si="790"/>
        <v>1.000487216</v>
      </c>
      <c r="X1626" s="113">
        <f t="shared" si="777"/>
        <v>0.67933219</v>
      </c>
      <c r="Y1626" s="113">
        <f t="shared" si="791"/>
        <v>0</v>
      </c>
      <c r="Z1626" s="125" t="str">
        <f t="shared" si="801"/>
        <v>A+J=</v>
      </c>
      <c r="AA1626" s="118">
        <f t="shared" si="802"/>
        <v>46315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>
        <f t="shared" si="792"/>
        <v>46288</v>
      </c>
      <c r="B1627" s="113">
        <f t="shared" si="785"/>
        <v>1395.9727078000001</v>
      </c>
      <c r="C1627" s="113">
        <f t="shared" si="798"/>
        <v>1116.6936172799999</v>
      </c>
      <c r="D1627" s="114">
        <f t="shared" si="793"/>
        <v>7245.38</v>
      </c>
      <c r="E1627" s="115">
        <f t="shared" si="781"/>
        <v>7276.54</v>
      </c>
      <c r="F1627" s="116">
        <f t="shared" si="782"/>
        <v>46255</v>
      </c>
      <c r="G1627" s="117">
        <f t="shared" si="786"/>
        <v>4.3006716003852752E-3</v>
      </c>
      <c r="H1627" s="118">
        <f t="shared" si="799"/>
        <v>46315</v>
      </c>
      <c r="I1627" s="118">
        <f t="shared" si="787"/>
        <v>46315</v>
      </c>
      <c r="J1627" s="119">
        <f t="shared" si="794"/>
        <v>20</v>
      </c>
      <c r="K1627" s="119">
        <f t="shared" si="783"/>
        <v>2</v>
      </c>
      <c r="L1627" s="8">
        <f t="shared" si="795"/>
        <v>1.0004292299999999</v>
      </c>
      <c r="M1627" s="120">
        <f t="shared" si="784"/>
        <v>1.0043006699999999</v>
      </c>
      <c r="N1627" s="120">
        <f t="shared" si="778"/>
        <v>1.2483415812532972</v>
      </c>
      <c r="O1627" s="113">
        <f t="shared" si="780"/>
        <v>1.2488774</v>
      </c>
      <c r="P1627" s="113">
        <f t="shared" si="788"/>
        <v>1394.6134213400001</v>
      </c>
      <c r="Q1627" s="11">
        <f t="shared" si="800"/>
        <v>0</v>
      </c>
      <c r="R1627" s="30">
        <f t="shared" si="796"/>
        <v>0</v>
      </c>
      <c r="S1627" s="8">
        <f t="shared" si="789"/>
        <v>0</v>
      </c>
      <c r="T1627" s="122">
        <f t="shared" si="797"/>
        <v>0.13059999999999999</v>
      </c>
      <c r="U1627" s="121">
        <f t="shared" si="779"/>
        <v>2</v>
      </c>
      <c r="V1627" s="121">
        <v>252</v>
      </c>
      <c r="W1627" s="120">
        <f t="shared" si="790"/>
        <v>1.0009746690000001</v>
      </c>
      <c r="X1627" s="113">
        <f t="shared" si="777"/>
        <v>1.3592864600000001</v>
      </c>
      <c r="Y1627" s="113">
        <f t="shared" si="791"/>
        <v>0</v>
      </c>
      <c r="Z1627" s="125" t="str">
        <f t="shared" si="801"/>
        <v>A+J=</v>
      </c>
      <c r="AA1627" s="118">
        <f t="shared" si="802"/>
        <v>46315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>
        <f t="shared" si="792"/>
        <v>46289</v>
      </c>
      <c r="B1628" s="113">
        <f t="shared" si="785"/>
        <v>1396.9525695499999</v>
      </c>
      <c r="C1628" s="113">
        <f t="shared" si="798"/>
        <v>1116.6936172799999</v>
      </c>
      <c r="D1628" s="114">
        <f t="shared" si="793"/>
        <v>7245.38</v>
      </c>
      <c r="E1628" s="115">
        <f t="shared" si="781"/>
        <v>7276.54</v>
      </c>
      <c r="F1628" s="116">
        <f t="shared" si="782"/>
        <v>46255</v>
      </c>
      <c r="G1628" s="117">
        <f t="shared" si="786"/>
        <v>4.3006716003852752E-3</v>
      </c>
      <c r="H1628" s="118">
        <f t="shared" si="799"/>
        <v>46315</v>
      </c>
      <c r="I1628" s="118">
        <f t="shared" si="787"/>
        <v>46315</v>
      </c>
      <c r="J1628" s="119">
        <f t="shared" si="794"/>
        <v>20</v>
      </c>
      <c r="K1628" s="119">
        <f t="shared" si="783"/>
        <v>3</v>
      </c>
      <c r="L1628" s="8">
        <f t="shared" si="795"/>
        <v>1.0006439199999999</v>
      </c>
      <c r="M1628" s="120">
        <f t="shared" si="784"/>
        <v>1.0043006699999999</v>
      </c>
      <c r="N1628" s="120">
        <f t="shared" si="778"/>
        <v>1.2483415812532972</v>
      </c>
      <c r="O1628" s="113">
        <f t="shared" si="780"/>
        <v>1.2491454099999999</v>
      </c>
      <c r="P1628" s="113">
        <f t="shared" si="788"/>
        <v>1394.9127063999999</v>
      </c>
      <c r="Q1628" s="11">
        <f t="shared" si="800"/>
        <v>0</v>
      </c>
      <c r="R1628" s="30">
        <f t="shared" si="796"/>
        <v>0</v>
      </c>
      <c r="S1628" s="8">
        <f t="shared" si="789"/>
        <v>0</v>
      </c>
      <c r="T1628" s="122">
        <f t="shared" si="797"/>
        <v>0.13059999999999999</v>
      </c>
      <c r="U1628" s="121">
        <f t="shared" si="779"/>
        <v>3</v>
      </c>
      <c r="V1628" s="121">
        <v>252</v>
      </c>
      <c r="W1628" s="120">
        <f t="shared" si="790"/>
        <v>1.001462359</v>
      </c>
      <c r="X1628" s="113">
        <f t="shared" si="777"/>
        <v>2.03986315</v>
      </c>
      <c r="Y1628" s="113">
        <f t="shared" si="791"/>
        <v>0</v>
      </c>
      <c r="Z1628" s="125" t="str">
        <f t="shared" si="801"/>
        <v>A+J=</v>
      </c>
      <c r="AA1628" s="118">
        <f t="shared" si="802"/>
        <v>46315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>
        <f t="shared" si="792"/>
        <v>46290</v>
      </c>
      <c r="B1629" s="113">
        <f t="shared" si="785"/>
        <v>1397.9331014100001</v>
      </c>
      <c r="C1629" s="113">
        <f t="shared" si="798"/>
        <v>1116.6936172799999</v>
      </c>
      <c r="D1629" s="114">
        <f t="shared" si="793"/>
        <v>7245.38</v>
      </c>
      <c r="E1629" s="115">
        <f t="shared" si="781"/>
        <v>7276.54</v>
      </c>
      <c r="F1629" s="116">
        <f t="shared" si="782"/>
        <v>46255</v>
      </c>
      <c r="G1629" s="117">
        <f t="shared" si="786"/>
        <v>4.3006716003852752E-3</v>
      </c>
      <c r="H1629" s="118">
        <f t="shared" si="799"/>
        <v>46315</v>
      </c>
      <c r="I1629" s="118">
        <f t="shared" si="787"/>
        <v>46315</v>
      </c>
      <c r="J1629" s="119">
        <f t="shared" si="794"/>
        <v>20</v>
      </c>
      <c r="K1629" s="119">
        <f t="shared" si="783"/>
        <v>4</v>
      </c>
      <c r="L1629" s="8">
        <f t="shared" si="795"/>
        <v>1.0008586500000001</v>
      </c>
      <c r="M1629" s="120">
        <f t="shared" si="784"/>
        <v>1.0043006699999999</v>
      </c>
      <c r="N1629" s="120">
        <f t="shared" si="778"/>
        <v>1.2483415812532972</v>
      </c>
      <c r="O1629" s="113">
        <f t="shared" si="780"/>
        <v>1.24941346</v>
      </c>
      <c r="P1629" s="113">
        <f t="shared" si="788"/>
        <v>1395.21203612</v>
      </c>
      <c r="Q1629" s="11">
        <f t="shared" si="800"/>
        <v>0</v>
      </c>
      <c r="R1629" s="30">
        <f t="shared" si="796"/>
        <v>0</v>
      </c>
      <c r="S1629" s="8">
        <f t="shared" si="789"/>
        <v>0</v>
      </c>
      <c r="T1629" s="122">
        <f t="shared" si="797"/>
        <v>0.13059999999999999</v>
      </c>
      <c r="U1629" s="121">
        <f t="shared" si="779"/>
        <v>4</v>
      </c>
      <c r="V1629" s="121">
        <v>252</v>
      </c>
      <c r="W1629" s="120">
        <f t="shared" si="790"/>
        <v>1.001950288</v>
      </c>
      <c r="X1629" s="113">
        <f t="shared" si="777"/>
        <v>2.7210652899999999</v>
      </c>
      <c r="Y1629" s="113">
        <f t="shared" si="791"/>
        <v>0</v>
      </c>
      <c r="Z1629" s="125" t="str">
        <f t="shared" si="801"/>
        <v>A+J=</v>
      </c>
      <c r="AA1629" s="118">
        <f t="shared" si="802"/>
        <v>46315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>
        <f t="shared" si="792"/>
        <v>46291</v>
      </c>
      <c r="B1630" s="113">
        <f t="shared" si="785"/>
        <v>1398.9143344700001</v>
      </c>
      <c r="C1630" s="113">
        <f t="shared" si="798"/>
        <v>1116.6936172799999</v>
      </c>
      <c r="D1630" s="114">
        <f t="shared" si="793"/>
        <v>7245.38</v>
      </c>
      <c r="E1630" s="115">
        <f t="shared" si="781"/>
        <v>7276.54</v>
      </c>
      <c r="F1630" s="116">
        <f t="shared" si="782"/>
        <v>46255</v>
      </c>
      <c r="G1630" s="117">
        <f t="shared" si="786"/>
        <v>4.3006716003852752E-3</v>
      </c>
      <c r="H1630" s="118">
        <f t="shared" si="799"/>
        <v>46315</v>
      </c>
      <c r="I1630" s="118">
        <f t="shared" si="787"/>
        <v>46315</v>
      </c>
      <c r="J1630" s="119">
        <f t="shared" si="794"/>
        <v>20</v>
      </c>
      <c r="K1630" s="119">
        <f t="shared" si="783"/>
        <v>5</v>
      </c>
      <c r="L1630" s="8">
        <f t="shared" si="795"/>
        <v>1.0010734299999999</v>
      </c>
      <c r="M1630" s="120">
        <f t="shared" si="784"/>
        <v>1.0043006699999999</v>
      </c>
      <c r="N1630" s="120">
        <f t="shared" si="778"/>
        <v>1.2483415812532972</v>
      </c>
      <c r="O1630" s="113">
        <f t="shared" si="780"/>
        <v>1.2496815800000001</v>
      </c>
      <c r="P1630" s="113">
        <f t="shared" si="788"/>
        <v>1395.5114440100001</v>
      </c>
      <c r="Q1630" s="11">
        <f t="shared" si="800"/>
        <v>0</v>
      </c>
      <c r="R1630" s="30">
        <f t="shared" si="796"/>
        <v>0</v>
      </c>
      <c r="S1630" s="8">
        <f t="shared" si="789"/>
        <v>0</v>
      </c>
      <c r="T1630" s="122">
        <f t="shared" si="797"/>
        <v>0.13059999999999999</v>
      </c>
      <c r="U1630" s="121">
        <f t="shared" si="779"/>
        <v>5</v>
      </c>
      <c r="V1630" s="121">
        <v>252</v>
      </c>
      <c r="W1630" s="120">
        <f t="shared" si="790"/>
        <v>1.002438454</v>
      </c>
      <c r="X1630" s="113">
        <f t="shared" ref="X1630:X1693" si="803">TRUNC((P1630*(W1630-1)),8)</f>
        <v>3.4028904600000001</v>
      </c>
      <c r="Y1630" s="113">
        <f t="shared" si="791"/>
        <v>0</v>
      </c>
      <c r="Z1630" s="125" t="str">
        <f t="shared" si="801"/>
        <v>A+J=</v>
      </c>
      <c r="AA1630" s="118">
        <f t="shared" si="802"/>
        <v>46315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>
        <f t="shared" si="792"/>
        <v>46292</v>
      </c>
      <c r="B1631" s="113">
        <f t="shared" si="785"/>
        <v>1398.9143344700001</v>
      </c>
      <c r="C1631" s="113">
        <f t="shared" si="798"/>
        <v>1116.6936172799999</v>
      </c>
      <c r="D1631" s="114">
        <f t="shared" si="793"/>
        <v>7245.38</v>
      </c>
      <c r="E1631" s="115">
        <f t="shared" si="781"/>
        <v>7276.54</v>
      </c>
      <c r="F1631" s="116">
        <f t="shared" si="782"/>
        <v>46255</v>
      </c>
      <c r="G1631" s="117">
        <f t="shared" si="786"/>
        <v>4.3006716003852752E-3</v>
      </c>
      <c r="H1631" s="118">
        <f t="shared" si="799"/>
        <v>46315</v>
      </c>
      <c r="I1631" s="118">
        <f t="shared" si="787"/>
        <v>46315</v>
      </c>
      <c r="J1631" s="119">
        <f t="shared" si="794"/>
        <v>20</v>
      </c>
      <c r="K1631" s="119">
        <f t="shared" si="783"/>
        <v>5</v>
      </c>
      <c r="L1631" s="8">
        <f t="shared" si="795"/>
        <v>1.0010734299999999</v>
      </c>
      <c r="M1631" s="120">
        <f t="shared" si="784"/>
        <v>1.0043006699999999</v>
      </c>
      <c r="N1631" s="120">
        <f t="shared" ref="N1631:N1694" si="804">IF(I1631&gt;I1630,N1630*M1631,N1630)</f>
        <v>1.2483415812532972</v>
      </c>
      <c r="O1631" s="113">
        <f t="shared" si="780"/>
        <v>1.2496815800000001</v>
      </c>
      <c r="P1631" s="113">
        <f t="shared" si="788"/>
        <v>1395.5114440100001</v>
      </c>
      <c r="Q1631" s="11">
        <f t="shared" si="800"/>
        <v>0</v>
      </c>
      <c r="R1631" s="30">
        <f t="shared" si="796"/>
        <v>0</v>
      </c>
      <c r="S1631" s="8">
        <f t="shared" si="789"/>
        <v>0</v>
      </c>
      <c r="T1631" s="122">
        <f t="shared" si="797"/>
        <v>0.13059999999999999</v>
      </c>
      <c r="U1631" s="121">
        <f t="shared" si="779"/>
        <v>5</v>
      </c>
      <c r="V1631" s="121">
        <v>252</v>
      </c>
      <c r="W1631" s="120">
        <f t="shared" si="790"/>
        <v>1.002438454</v>
      </c>
      <c r="X1631" s="113">
        <f t="shared" si="803"/>
        <v>3.4028904600000001</v>
      </c>
      <c r="Y1631" s="113">
        <f t="shared" si="791"/>
        <v>0</v>
      </c>
      <c r="Z1631" s="125" t="str">
        <f t="shared" si="801"/>
        <v>A+J=</v>
      </c>
      <c r="AA1631" s="118">
        <f t="shared" si="802"/>
        <v>46315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>
        <f t="shared" si="792"/>
        <v>46293</v>
      </c>
      <c r="B1632" s="113">
        <f t="shared" si="785"/>
        <v>1398.9143344700001</v>
      </c>
      <c r="C1632" s="113">
        <f t="shared" si="798"/>
        <v>1116.6936172799999</v>
      </c>
      <c r="D1632" s="114">
        <f t="shared" si="793"/>
        <v>7245.38</v>
      </c>
      <c r="E1632" s="115">
        <f t="shared" si="781"/>
        <v>7276.54</v>
      </c>
      <c r="F1632" s="116">
        <f t="shared" si="782"/>
        <v>46255</v>
      </c>
      <c r="G1632" s="117">
        <f t="shared" si="786"/>
        <v>4.3006716003852752E-3</v>
      </c>
      <c r="H1632" s="118">
        <f t="shared" si="799"/>
        <v>46315</v>
      </c>
      <c r="I1632" s="118">
        <f t="shared" si="787"/>
        <v>46315</v>
      </c>
      <c r="J1632" s="119">
        <f t="shared" si="794"/>
        <v>20</v>
      </c>
      <c r="K1632" s="119">
        <f t="shared" si="783"/>
        <v>5</v>
      </c>
      <c r="L1632" s="8">
        <f t="shared" si="795"/>
        <v>1.0010734299999999</v>
      </c>
      <c r="M1632" s="120">
        <f t="shared" si="784"/>
        <v>1.0043006699999999</v>
      </c>
      <c r="N1632" s="120">
        <f t="shared" si="804"/>
        <v>1.2483415812532972</v>
      </c>
      <c r="O1632" s="113">
        <f t="shared" si="780"/>
        <v>1.2496815800000001</v>
      </c>
      <c r="P1632" s="113">
        <f t="shared" si="788"/>
        <v>1395.5114440100001</v>
      </c>
      <c r="Q1632" s="11">
        <f t="shared" si="800"/>
        <v>0</v>
      </c>
      <c r="R1632" s="30">
        <f t="shared" si="796"/>
        <v>0</v>
      </c>
      <c r="S1632" s="8">
        <f t="shared" si="789"/>
        <v>0</v>
      </c>
      <c r="T1632" s="122">
        <f t="shared" si="797"/>
        <v>0.13059999999999999</v>
      </c>
      <c r="U1632" s="121">
        <f t="shared" si="779"/>
        <v>5</v>
      </c>
      <c r="V1632" s="121">
        <v>252</v>
      </c>
      <c r="W1632" s="120">
        <f t="shared" si="790"/>
        <v>1.002438454</v>
      </c>
      <c r="X1632" s="113">
        <f t="shared" si="803"/>
        <v>3.4028904600000001</v>
      </c>
      <c r="Y1632" s="113">
        <f t="shared" si="791"/>
        <v>0</v>
      </c>
      <c r="Z1632" s="125" t="str">
        <f t="shared" si="801"/>
        <v>A+J=</v>
      </c>
      <c r="AA1632" s="118">
        <f t="shared" si="802"/>
        <v>46315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>
        <f t="shared" si="792"/>
        <v>46294</v>
      </c>
      <c r="B1633" s="113">
        <f t="shared" si="785"/>
        <v>1399.8962578600001</v>
      </c>
      <c r="C1633" s="113">
        <f t="shared" si="798"/>
        <v>1116.6936172799999</v>
      </c>
      <c r="D1633" s="114">
        <f t="shared" si="793"/>
        <v>7245.38</v>
      </c>
      <c r="E1633" s="115">
        <f t="shared" si="781"/>
        <v>7276.54</v>
      </c>
      <c r="F1633" s="116">
        <f t="shared" si="782"/>
        <v>46255</v>
      </c>
      <c r="G1633" s="117">
        <f t="shared" si="786"/>
        <v>4.3006716003852752E-3</v>
      </c>
      <c r="H1633" s="118">
        <f t="shared" si="799"/>
        <v>46315</v>
      </c>
      <c r="I1633" s="118">
        <f t="shared" si="787"/>
        <v>46315</v>
      </c>
      <c r="J1633" s="119">
        <f t="shared" si="794"/>
        <v>20</v>
      </c>
      <c r="K1633" s="119">
        <f t="shared" si="783"/>
        <v>6</v>
      </c>
      <c r="L1633" s="8">
        <f t="shared" si="795"/>
        <v>1.0012882599999999</v>
      </c>
      <c r="M1633" s="120">
        <f t="shared" si="784"/>
        <v>1.0043006699999999</v>
      </c>
      <c r="N1633" s="120">
        <f t="shared" si="804"/>
        <v>1.2483415812532972</v>
      </c>
      <c r="O1633" s="113">
        <f t="shared" si="780"/>
        <v>1.24994976</v>
      </c>
      <c r="P1633" s="113">
        <f t="shared" si="788"/>
        <v>1395.8109189100001</v>
      </c>
      <c r="Q1633" s="11">
        <f t="shared" si="800"/>
        <v>0</v>
      </c>
      <c r="R1633" s="30">
        <f t="shared" si="796"/>
        <v>0</v>
      </c>
      <c r="S1633" s="8">
        <f t="shared" si="789"/>
        <v>0</v>
      </c>
      <c r="T1633" s="122">
        <f t="shared" si="797"/>
        <v>0.13059999999999999</v>
      </c>
      <c r="U1633" s="121">
        <f t="shared" si="779"/>
        <v>6</v>
      </c>
      <c r="V1633" s="121">
        <v>252</v>
      </c>
      <c r="W1633" s="120">
        <f t="shared" si="790"/>
        <v>1.0029268570000001</v>
      </c>
      <c r="X1633" s="113">
        <f t="shared" si="803"/>
        <v>4.0853389499999997</v>
      </c>
      <c r="Y1633" s="113">
        <f t="shared" si="791"/>
        <v>0</v>
      </c>
      <c r="Z1633" s="125" t="str">
        <f t="shared" si="801"/>
        <v>A+J=</v>
      </c>
      <c r="AA1633" s="118">
        <f t="shared" si="802"/>
        <v>46315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>
        <f t="shared" si="792"/>
        <v>46295</v>
      </c>
      <c r="B1634" s="113">
        <f t="shared" si="785"/>
        <v>1400.8788746800001</v>
      </c>
      <c r="C1634" s="113">
        <f t="shared" si="798"/>
        <v>1116.6936172799999</v>
      </c>
      <c r="D1634" s="114">
        <f t="shared" si="793"/>
        <v>7245.38</v>
      </c>
      <c r="E1634" s="115">
        <f t="shared" si="781"/>
        <v>7276.54</v>
      </c>
      <c r="F1634" s="116">
        <f t="shared" si="782"/>
        <v>46255</v>
      </c>
      <c r="G1634" s="117">
        <f t="shared" si="786"/>
        <v>4.3006716003852752E-3</v>
      </c>
      <c r="H1634" s="118">
        <f t="shared" si="799"/>
        <v>46315</v>
      </c>
      <c r="I1634" s="118">
        <f t="shared" si="787"/>
        <v>46315</v>
      </c>
      <c r="J1634" s="119">
        <f t="shared" si="794"/>
        <v>20</v>
      </c>
      <c r="K1634" s="119">
        <f t="shared" si="783"/>
        <v>7</v>
      </c>
      <c r="L1634" s="8">
        <f t="shared" si="795"/>
        <v>1.0015031299999999</v>
      </c>
      <c r="M1634" s="120">
        <f t="shared" si="784"/>
        <v>1.0043006699999999</v>
      </c>
      <c r="N1634" s="120">
        <f t="shared" si="804"/>
        <v>1.2483415812532972</v>
      </c>
      <c r="O1634" s="113">
        <f t="shared" si="780"/>
        <v>1.2502180000000001</v>
      </c>
      <c r="P1634" s="113">
        <f t="shared" si="788"/>
        <v>1396.1104608000001</v>
      </c>
      <c r="Q1634" s="11">
        <f t="shared" si="800"/>
        <v>0</v>
      </c>
      <c r="R1634" s="30">
        <f t="shared" si="796"/>
        <v>0</v>
      </c>
      <c r="S1634" s="8">
        <f t="shared" si="789"/>
        <v>0</v>
      </c>
      <c r="T1634" s="122">
        <f t="shared" si="797"/>
        <v>0.13059999999999999</v>
      </c>
      <c r="U1634" s="121">
        <f t="shared" si="779"/>
        <v>7</v>
      </c>
      <c r="V1634" s="121">
        <v>252</v>
      </c>
      <c r="W1634" s="120">
        <f t="shared" si="790"/>
        <v>1.0034154989999999</v>
      </c>
      <c r="X1634" s="113">
        <f t="shared" si="803"/>
        <v>4.7684138799999998</v>
      </c>
      <c r="Y1634" s="113">
        <f t="shared" si="791"/>
        <v>0</v>
      </c>
      <c r="Z1634" s="125" t="str">
        <f t="shared" si="801"/>
        <v>A+J=</v>
      </c>
      <c r="AA1634" s="118">
        <f t="shared" si="802"/>
        <v>46315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>
        <f t="shared" si="792"/>
        <v>46296</v>
      </c>
      <c r="B1635" s="113">
        <f t="shared" si="785"/>
        <v>1401.86217263</v>
      </c>
      <c r="C1635" s="113">
        <f t="shared" si="798"/>
        <v>1116.6936172799999</v>
      </c>
      <c r="D1635" s="114">
        <f t="shared" si="793"/>
        <v>7245.38</v>
      </c>
      <c r="E1635" s="115">
        <f t="shared" si="781"/>
        <v>7276.54</v>
      </c>
      <c r="F1635" s="116">
        <f t="shared" si="782"/>
        <v>46255</v>
      </c>
      <c r="G1635" s="117">
        <f t="shared" si="786"/>
        <v>4.3006716003852752E-3</v>
      </c>
      <c r="H1635" s="118">
        <f t="shared" si="799"/>
        <v>46315</v>
      </c>
      <c r="I1635" s="118">
        <f t="shared" si="787"/>
        <v>46315</v>
      </c>
      <c r="J1635" s="119">
        <f t="shared" si="794"/>
        <v>20</v>
      </c>
      <c r="K1635" s="119">
        <f t="shared" si="783"/>
        <v>8</v>
      </c>
      <c r="L1635" s="8">
        <f t="shared" si="795"/>
        <v>1.00171805</v>
      </c>
      <c r="M1635" s="120">
        <f t="shared" si="784"/>
        <v>1.0043006699999999</v>
      </c>
      <c r="N1635" s="120">
        <f t="shared" si="804"/>
        <v>1.2483415812532972</v>
      </c>
      <c r="O1635" s="113">
        <f t="shared" si="780"/>
        <v>1.25048629</v>
      </c>
      <c r="P1635" s="113">
        <f t="shared" si="788"/>
        <v>1396.41005853</v>
      </c>
      <c r="Q1635" s="11">
        <f t="shared" si="800"/>
        <v>0</v>
      </c>
      <c r="R1635" s="30">
        <f t="shared" si="796"/>
        <v>0</v>
      </c>
      <c r="S1635" s="8">
        <f t="shared" si="789"/>
        <v>0</v>
      </c>
      <c r="T1635" s="122">
        <f t="shared" si="797"/>
        <v>0.13059999999999999</v>
      </c>
      <c r="U1635" s="121">
        <f t="shared" si="779"/>
        <v>8</v>
      </c>
      <c r="V1635" s="121">
        <v>252</v>
      </c>
      <c r="W1635" s="120">
        <f t="shared" si="790"/>
        <v>1.003904379</v>
      </c>
      <c r="X1635" s="113">
        <f t="shared" si="803"/>
        <v>5.4521141000000002</v>
      </c>
      <c r="Y1635" s="113">
        <f t="shared" si="791"/>
        <v>0</v>
      </c>
      <c r="Z1635" s="125" t="str">
        <f t="shared" si="801"/>
        <v>A+J=</v>
      </c>
      <c r="AA1635" s="118">
        <f t="shared" si="802"/>
        <v>46315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>
        <f t="shared" si="792"/>
        <v>46297</v>
      </c>
      <c r="B1636" s="113">
        <f t="shared" si="785"/>
        <v>1402.8461520199999</v>
      </c>
      <c r="C1636" s="113">
        <f t="shared" si="798"/>
        <v>1116.6936172799999</v>
      </c>
      <c r="D1636" s="114">
        <f t="shared" si="793"/>
        <v>7245.38</v>
      </c>
      <c r="E1636" s="115">
        <f t="shared" si="781"/>
        <v>7276.54</v>
      </c>
      <c r="F1636" s="116">
        <f t="shared" si="782"/>
        <v>46255</v>
      </c>
      <c r="G1636" s="117">
        <f t="shared" si="786"/>
        <v>4.3006716003852752E-3</v>
      </c>
      <c r="H1636" s="118">
        <f t="shared" si="799"/>
        <v>46315</v>
      </c>
      <c r="I1636" s="118">
        <f t="shared" si="787"/>
        <v>46315</v>
      </c>
      <c r="J1636" s="119">
        <f t="shared" si="794"/>
        <v>20</v>
      </c>
      <c r="K1636" s="119">
        <f t="shared" si="783"/>
        <v>9</v>
      </c>
      <c r="L1636" s="8">
        <f t="shared" si="795"/>
        <v>1.0019330099999999</v>
      </c>
      <c r="M1636" s="120">
        <f t="shared" si="784"/>
        <v>1.0043006699999999</v>
      </c>
      <c r="N1636" s="120">
        <f t="shared" si="804"/>
        <v>1.2483415812532972</v>
      </c>
      <c r="O1636" s="113">
        <f t="shared" si="780"/>
        <v>1.2507546300000001</v>
      </c>
      <c r="P1636" s="113">
        <f t="shared" si="788"/>
        <v>1396.7097120999999</v>
      </c>
      <c r="Q1636" s="11">
        <f t="shared" si="800"/>
        <v>0</v>
      </c>
      <c r="R1636" s="30">
        <f t="shared" si="796"/>
        <v>0</v>
      </c>
      <c r="S1636" s="8">
        <f t="shared" si="789"/>
        <v>0</v>
      </c>
      <c r="T1636" s="122">
        <f t="shared" si="797"/>
        <v>0.13059999999999999</v>
      </c>
      <c r="U1636" s="121">
        <f t="shared" si="779"/>
        <v>9</v>
      </c>
      <c r="V1636" s="121">
        <v>252</v>
      </c>
      <c r="W1636" s="120">
        <f t="shared" si="790"/>
        <v>1.0043934969999999</v>
      </c>
      <c r="X1636" s="113">
        <f t="shared" si="803"/>
        <v>6.1364399199999999</v>
      </c>
      <c r="Y1636" s="113">
        <f t="shared" si="791"/>
        <v>0</v>
      </c>
      <c r="Z1636" s="125" t="str">
        <f t="shared" si="801"/>
        <v>A+J=</v>
      </c>
      <c r="AA1636" s="118">
        <f t="shared" si="802"/>
        <v>46315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>
        <f t="shared" si="792"/>
        <v>46298</v>
      </c>
      <c r="B1637" s="113">
        <f t="shared" si="785"/>
        <v>1403.83083558</v>
      </c>
      <c r="C1637" s="113">
        <f t="shared" si="798"/>
        <v>1116.6936172799999</v>
      </c>
      <c r="D1637" s="114">
        <f t="shared" si="793"/>
        <v>7245.38</v>
      </c>
      <c r="E1637" s="115">
        <f t="shared" si="781"/>
        <v>7276.54</v>
      </c>
      <c r="F1637" s="116">
        <f t="shared" si="782"/>
        <v>46255</v>
      </c>
      <c r="G1637" s="117">
        <f t="shared" si="786"/>
        <v>4.3006716003852752E-3</v>
      </c>
      <c r="H1637" s="118">
        <f t="shared" si="799"/>
        <v>46315</v>
      </c>
      <c r="I1637" s="118">
        <f t="shared" si="787"/>
        <v>46315</v>
      </c>
      <c r="J1637" s="119">
        <f t="shared" si="794"/>
        <v>20</v>
      </c>
      <c r="K1637" s="119">
        <f t="shared" si="783"/>
        <v>10</v>
      </c>
      <c r="L1637" s="8">
        <f t="shared" si="795"/>
        <v>1.0021480199999999</v>
      </c>
      <c r="M1637" s="120">
        <f t="shared" si="784"/>
        <v>1.0043006699999999</v>
      </c>
      <c r="N1637" s="120">
        <f t="shared" si="804"/>
        <v>1.2483415812532972</v>
      </c>
      <c r="O1637" s="113">
        <f t="shared" si="780"/>
        <v>1.25102304</v>
      </c>
      <c r="P1637" s="113">
        <f t="shared" si="788"/>
        <v>1397.00944383</v>
      </c>
      <c r="Q1637" s="11">
        <f t="shared" si="800"/>
        <v>0</v>
      </c>
      <c r="R1637" s="30">
        <f t="shared" si="796"/>
        <v>0</v>
      </c>
      <c r="S1637" s="8">
        <f t="shared" si="789"/>
        <v>0</v>
      </c>
      <c r="T1637" s="122">
        <f t="shared" si="797"/>
        <v>0.13059999999999999</v>
      </c>
      <c r="U1637" s="121">
        <f t="shared" ref="U1637:U1700" si="805">IF(Q1636&gt;0,1,IF(K1637=K1636,U1636,U1636+1))</f>
        <v>10</v>
      </c>
      <c r="V1637" s="121">
        <v>252</v>
      </c>
      <c r="W1637" s="120">
        <f t="shared" si="790"/>
        <v>1.004882853</v>
      </c>
      <c r="X1637" s="113">
        <f t="shared" si="803"/>
        <v>6.8213917500000001</v>
      </c>
      <c r="Y1637" s="113">
        <f t="shared" si="791"/>
        <v>0</v>
      </c>
      <c r="Z1637" s="125" t="str">
        <f t="shared" si="801"/>
        <v>A+J=</v>
      </c>
      <c r="AA1637" s="118">
        <f t="shared" si="802"/>
        <v>46315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>
        <f t="shared" si="792"/>
        <v>46299</v>
      </c>
      <c r="B1638" s="113">
        <f t="shared" si="785"/>
        <v>1403.83083558</v>
      </c>
      <c r="C1638" s="113">
        <f t="shared" si="798"/>
        <v>1116.6936172799999</v>
      </c>
      <c r="D1638" s="114">
        <f t="shared" si="793"/>
        <v>7245.38</v>
      </c>
      <c r="E1638" s="115">
        <f t="shared" si="781"/>
        <v>7276.54</v>
      </c>
      <c r="F1638" s="116">
        <f t="shared" si="782"/>
        <v>46255</v>
      </c>
      <c r="G1638" s="117">
        <f t="shared" si="786"/>
        <v>4.3006716003852752E-3</v>
      </c>
      <c r="H1638" s="118">
        <f t="shared" si="799"/>
        <v>46315</v>
      </c>
      <c r="I1638" s="118">
        <f t="shared" si="787"/>
        <v>46315</v>
      </c>
      <c r="J1638" s="119">
        <f t="shared" si="794"/>
        <v>20</v>
      </c>
      <c r="K1638" s="119">
        <f t="shared" si="783"/>
        <v>10</v>
      </c>
      <c r="L1638" s="8">
        <f t="shared" si="795"/>
        <v>1.0021480199999999</v>
      </c>
      <c r="M1638" s="120">
        <f t="shared" si="784"/>
        <v>1.0043006699999999</v>
      </c>
      <c r="N1638" s="120">
        <f t="shared" si="804"/>
        <v>1.2483415812532972</v>
      </c>
      <c r="O1638" s="113">
        <f t="shared" si="780"/>
        <v>1.25102304</v>
      </c>
      <c r="P1638" s="113">
        <f t="shared" si="788"/>
        <v>1397.00944383</v>
      </c>
      <c r="Q1638" s="11">
        <f t="shared" si="800"/>
        <v>0</v>
      </c>
      <c r="R1638" s="30">
        <f t="shared" si="796"/>
        <v>0</v>
      </c>
      <c r="S1638" s="8">
        <f t="shared" si="789"/>
        <v>0</v>
      </c>
      <c r="T1638" s="122">
        <f t="shared" si="797"/>
        <v>0.13059999999999999</v>
      </c>
      <c r="U1638" s="121">
        <f t="shared" si="805"/>
        <v>10</v>
      </c>
      <c r="V1638" s="121">
        <v>252</v>
      </c>
      <c r="W1638" s="120">
        <f t="shared" si="790"/>
        <v>1.004882853</v>
      </c>
      <c r="X1638" s="113">
        <f t="shared" si="803"/>
        <v>6.8213917500000001</v>
      </c>
      <c r="Y1638" s="113">
        <f t="shared" si="791"/>
        <v>0</v>
      </c>
      <c r="Z1638" s="125" t="str">
        <f t="shared" si="801"/>
        <v>A+J=</v>
      </c>
      <c r="AA1638" s="118">
        <f t="shared" si="802"/>
        <v>46315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>
        <f t="shared" si="792"/>
        <v>46300</v>
      </c>
      <c r="B1639" s="113">
        <f t="shared" si="785"/>
        <v>1403.83083558</v>
      </c>
      <c r="C1639" s="113">
        <f t="shared" si="798"/>
        <v>1116.6936172799999</v>
      </c>
      <c r="D1639" s="114">
        <f t="shared" si="793"/>
        <v>7245.38</v>
      </c>
      <c r="E1639" s="115">
        <f t="shared" si="781"/>
        <v>7276.54</v>
      </c>
      <c r="F1639" s="116">
        <f t="shared" si="782"/>
        <v>46255</v>
      </c>
      <c r="G1639" s="117">
        <f t="shared" si="786"/>
        <v>4.3006716003852752E-3</v>
      </c>
      <c r="H1639" s="118">
        <f t="shared" si="799"/>
        <v>46315</v>
      </c>
      <c r="I1639" s="118">
        <f t="shared" si="787"/>
        <v>46315</v>
      </c>
      <c r="J1639" s="119">
        <f t="shared" si="794"/>
        <v>20</v>
      </c>
      <c r="K1639" s="119">
        <f t="shared" si="783"/>
        <v>10</v>
      </c>
      <c r="L1639" s="8">
        <f t="shared" si="795"/>
        <v>1.0021480199999999</v>
      </c>
      <c r="M1639" s="120">
        <f t="shared" si="784"/>
        <v>1.0043006699999999</v>
      </c>
      <c r="N1639" s="120">
        <f t="shared" si="804"/>
        <v>1.2483415812532972</v>
      </c>
      <c r="O1639" s="113">
        <f t="shared" si="780"/>
        <v>1.25102304</v>
      </c>
      <c r="P1639" s="113">
        <f t="shared" si="788"/>
        <v>1397.00944383</v>
      </c>
      <c r="Q1639" s="11">
        <f t="shared" si="800"/>
        <v>0</v>
      </c>
      <c r="R1639" s="30">
        <f t="shared" si="796"/>
        <v>0</v>
      </c>
      <c r="S1639" s="8">
        <f t="shared" si="789"/>
        <v>0</v>
      </c>
      <c r="T1639" s="122">
        <f t="shared" si="797"/>
        <v>0.13059999999999999</v>
      </c>
      <c r="U1639" s="121">
        <f t="shared" si="805"/>
        <v>10</v>
      </c>
      <c r="V1639" s="121">
        <v>252</v>
      </c>
      <c r="W1639" s="120">
        <f t="shared" si="790"/>
        <v>1.004882853</v>
      </c>
      <c r="X1639" s="113">
        <f t="shared" si="803"/>
        <v>6.8213917500000001</v>
      </c>
      <c r="Y1639" s="113">
        <f t="shared" si="791"/>
        <v>0</v>
      </c>
      <c r="Z1639" s="125" t="str">
        <f t="shared" si="801"/>
        <v>A+J=</v>
      </c>
      <c r="AA1639" s="118">
        <f t="shared" si="802"/>
        <v>46315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>
        <f t="shared" si="792"/>
        <v>46301</v>
      </c>
      <c r="B1640" s="113">
        <f t="shared" si="785"/>
        <v>1404.8162138099999</v>
      </c>
      <c r="C1640" s="113">
        <f t="shared" si="798"/>
        <v>1116.6936172799999</v>
      </c>
      <c r="D1640" s="114">
        <f t="shared" si="793"/>
        <v>7245.38</v>
      </c>
      <c r="E1640" s="115">
        <f t="shared" si="781"/>
        <v>7276.54</v>
      </c>
      <c r="F1640" s="116">
        <f t="shared" si="782"/>
        <v>46255</v>
      </c>
      <c r="G1640" s="117">
        <f t="shared" si="786"/>
        <v>4.3006716003852752E-3</v>
      </c>
      <c r="H1640" s="118">
        <f t="shared" si="799"/>
        <v>46315</v>
      </c>
      <c r="I1640" s="118">
        <f t="shared" si="787"/>
        <v>46315</v>
      </c>
      <c r="J1640" s="119">
        <f t="shared" si="794"/>
        <v>20</v>
      </c>
      <c r="K1640" s="119">
        <f t="shared" si="783"/>
        <v>11</v>
      </c>
      <c r="L1640" s="8">
        <f t="shared" si="795"/>
        <v>1.0023630800000001</v>
      </c>
      <c r="M1640" s="120">
        <f t="shared" si="784"/>
        <v>1.0043006699999999</v>
      </c>
      <c r="N1640" s="120">
        <f t="shared" si="804"/>
        <v>1.2483415812532972</v>
      </c>
      <c r="O1640" s="113">
        <f t="shared" si="780"/>
        <v>1.2512915099999999</v>
      </c>
      <c r="P1640" s="113">
        <f t="shared" si="788"/>
        <v>1397.3092425699999</v>
      </c>
      <c r="Q1640" s="11">
        <f t="shared" si="800"/>
        <v>0</v>
      </c>
      <c r="R1640" s="30">
        <f t="shared" si="796"/>
        <v>0</v>
      </c>
      <c r="S1640" s="8">
        <f t="shared" si="789"/>
        <v>0</v>
      </c>
      <c r="T1640" s="122">
        <f t="shared" si="797"/>
        <v>0.13059999999999999</v>
      </c>
      <c r="U1640" s="121">
        <f t="shared" si="805"/>
        <v>11</v>
      </c>
      <c r="V1640" s="121">
        <v>252</v>
      </c>
      <c r="W1640" s="120">
        <f t="shared" si="790"/>
        <v>1.0053724479999999</v>
      </c>
      <c r="X1640" s="113">
        <f t="shared" si="803"/>
        <v>7.5069712400000004</v>
      </c>
      <c r="Y1640" s="113">
        <f t="shared" si="791"/>
        <v>0</v>
      </c>
      <c r="Z1640" s="125" t="str">
        <f t="shared" si="801"/>
        <v>A+J=</v>
      </c>
      <c r="AA1640" s="118">
        <f t="shared" si="802"/>
        <v>46315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>
        <f t="shared" si="792"/>
        <v>46302</v>
      </c>
      <c r="B1641" s="113">
        <f t="shared" si="785"/>
        <v>1405.8022743899999</v>
      </c>
      <c r="C1641" s="113">
        <f t="shared" si="798"/>
        <v>1116.6936172799999</v>
      </c>
      <c r="D1641" s="114">
        <f t="shared" si="793"/>
        <v>7245.38</v>
      </c>
      <c r="E1641" s="115">
        <f t="shared" si="781"/>
        <v>7276.54</v>
      </c>
      <c r="F1641" s="116">
        <f t="shared" si="782"/>
        <v>46255</v>
      </c>
      <c r="G1641" s="117">
        <f t="shared" si="786"/>
        <v>4.3006716003852752E-3</v>
      </c>
      <c r="H1641" s="118">
        <f t="shared" si="799"/>
        <v>46315</v>
      </c>
      <c r="I1641" s="118">
        <f t="shared" si="787"/>
        <v>46315</v>
      </c>
      <c r="J1641" s="119">
        <f t="shared" si="794"/>
        <v>20</v>
      </c>
      <c r="K1641" s="119">
        <f t="shared" si="783"/>
        <v>12</v>
      </c>
      <c r="L1641" s="8">
        <f t="shared" si="795"/>
        <v>1.00257818</v>
      </c>
      <c r="M1641" s="120">
        <f t="shared" si="784"/>
        <v>1.0043006699999999</v>
      </c>
      <c r="N1641" s="120">
        <f t="shared" si="804"/>
        <v>1.2483415812532972</v>
      </c>
      <c r="O1641" s="113">
        <f t="shared" ref="O1641:O1704" si="806">TRUNC(TRUNC((L1641*N1641),15),8)</f>
        <v>1.25156003</v>
      </c>
      <c r="P1641" s="113">
        <f t="shared" si="788"/>
        <v>1397.6090971399999</v>
      </c>
      <c r="Q1641" s="11">
        <f t="shared" si="800"/>
        <v>0</v>
      </c>
      <c r="R1641" s="30">
        <f t="shared" si="796"/>
        <v>0</v>
      </c>
      <c r="S1641" s="8">
        <f t="shared" si="789"/>
        <v>0</v>
      </c>
      <c r="T1641" s="122">
        <f t="shared" si="797"/>
        <v>0.13059999999999999</v>
      </c>
      <c r="U1641" s="121">
        <f t="shared" si="805"/>
        <v>12</v>
      </c>
      <c r="V1641" s="121">
        <v>252</v>
      </c>
      <c r="W1641" s="120">
        <f t="shared" si="790"/>
        <v>1.005862281</v>
      </c>
      <c r="X1641" s="113">
        <f t="shared" si="803"/>
        <v>8.1931772499999997</v>
      </c>
      <c r="Y1641" s="113">
        <f t="shared" si="791"/>
        <v>0</v>
      </c>
      <c r="Z1641" s="125" t="str">
        <f t="shared" si="801"/>
        <v>A+J=</v>
      </c>
      <c r="AA1641" s="118">
        <f t="shared" si="802"/>
        <v>46315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>
        <f t="shared" si="792"/>
        <v>46303</v>
      </c>
      <c r="B1642" s="113">
        <f t="shared" si="785"/>
        <v>1406.78903025</v>
      </c>
      <c r="C1642" s="113">
        <f t="shared" si="798"/>
        <v>1116.6936172799999</v>
      </c>
      <c r="D1642" s="114">
        <f t="shared" si="793"/>
        <v>7245.38</v>
      </c>
      <c r="E1642" s="115">
        <f t="shared" ref="E1642:E1705" si="807">IF($K1642=1,VLOOKUP($A1641,$AO$10:$AS$131,4),E1641)</f>
        <v>7276.54</v>
      </c>
      <c r="F1642" s="116">
        <f t="shared" ref="F1642:F1705" si="808">IF($K1642=1,VLOOKUP($A1641,$AO$10:$AS$131,5),F1641)</f>
        <v>46255</v>
      </c>
      <c r="G1642" s="117">
        <f t="shared" si="786"/>
        <v>4.3006716003852752E-3</v>
      </c>
      <c r="H1642" s="118">
        <f t="shared" si="799"/>
        <v>46315</v>
      </c>
      <c r="I1642" s="118">
        <f t="shared" si="787"/>
        <v>46315</v>
      </c>
      <c r="J1642" s="119">
        <f t="shared" si="794"/>
        <v>20</v>
      </c>
      <c r="K1642" s="119">
        <f t="shared" ref="K1642:K1705" si="809">(J1642-(NETWORKDAYS(A1642,I1642,AD$176:AD$502)-1))</f>
        <v>13</v>
      </c>
      <c r="L1642" s="8">
        <f t="shared" si="795"/>
        <v>1.00279333</v>
      </c>
      <c r="M1642" s="120">
        <f t="shared" ref="M1642:M1705" si="810">IF(I1642&gt;I1641,L1641,M1641)</f>
        <v>1.0043006699999999</v>
      </c>
      <c r="N1642" s="120">
        <f t="shared" si="804"/>
        <v>1.2483415812532972</v>
      </c>
      <c r="O1642" s="113">
        <f t="shared" si="806"/>
        <v>1.25182861</v>
      </c>
      <c r="P1642" s="113">
        <f t="shared" si="788"/>
        <v>1397.9090187100001</v>
      </c>
      <c r="Q1642" s="11">
        <f t="shared" si="800"/>
        <v>0</v>
      </c>
      <c r="R1642" s="30">
        <f t="shared" si="796"/>
        <v>0</v>
      </c>
      <c r="S1642" s="8">
        <f t="shared" si="789"/>
        <v>0</v>
      </c>
      <c r="T1642" s="122">
        <f t="shared" si="797"/>
        <v>0.13059999999999999</v>
      </c>
      <c r="U1642" s="121">
        <f t="shared" si="805"/>
        <v>13</v>
      </c>
      <c r="V1642" s="121">
        <v>252</v>
      </c>
      <c r="W1642" s="120">
        <f t="shared" si="790"/>
        <v>1.006352353</v>
      </c>
      <c r="X1642" s="113">
        <f t="shared" si="803"/>
        <v>8.8800115399999999</v>
      </c>
      <c r="Y1642" s="113">
        <f t="shared" si="791"/>
        <v>0</v>
      </c>
      <c r="Z1642" s="125" t="str">
        <f t="shared" si="801"/>
        <v>A+J=</v>
      </c>
      <c r="AA1642" s="118">
        <f t="shared" si="802"/>
        <v>46315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>
        <f t="shared" si="792"/>
        <v>46304</v>
      </c>
      <c r="B1643" s="113">
        <f t="shared" si="785"/>
        <v>1407.7764817099999</v>
      </c>
      <c r="C1643" s="113">
        <f t="shared" si="798"/>
        <v>1116.6936172799999</v>
      </c>
      <c r="D1643" s="114">
        <f t="shared" si="793"/>
        <v>7245.38</v>
      </c>
      <c r="E1643" s="115">
        <f t="shared" si="807"/>
        <v>7276.54</v>
      </c>
      <c r="F1643" s="116">
        <f t="shared" si="808"/>
        <v>46255</v>
      </c>
      <c r="G1643" s="117">
        <f t="shared" si="786"/>
        <v>4.3006716003852752E-3</v>
      </c>
      <c r="H1643" s="118">
        <f t="shared" si="799"/>
        <v>46315</v>
      </c>
      <c r="I1643" s="118">
        <f t="shared" si="787"/>
        <v>46315</v>
      </c>
      <c r="J1643" s="119">
        <f t="shared" si="794"/>
        <v>20</v>
      </c>
      <c r="K1643" s="119">
        <f t="shared" si="809"/>
        <v>14</v>
      </c>
      <c r="L1643" s="8">
        <f t="shared" si="795"/>
        <v>1.00300853</v>
      </c>
      <c r="M1643" s="120">
        <f t="shared" si="810"/>
        <v>1.0043006699999999</v>
      </c>
      <c r="N1643" s="120">
        <f t="shared" si="804"/>
        <v>1.2483415812532972</v>
      </c>
      <c r="O1643" s="113">
        <f t="shared" si="806"/>
        <v>1.2520972500000001</v>
      </c>
      <c r="P1643" s="113">
        <f t="shared" si="788"/>
        <v>1398.2090072799999</v>
      </c>
      <c r="Q1643" s="11">
        <f t="shared" si="800"/>
        <v>0</v>
      </c>
      <c r="R1643" s="30">
        <f t="shared" si="796"/>
        <v>0</v>
      </c>
      <c r="S1643" s="8">
        <f t="shared" si="789"/>
        <v>0</v>
      </c>
      <c r="T1643" s="122">
        <f t="shared" si="797"/>
        <v>0.13059999999999999</v>
      </c>
      <c r="U1643" s="121">
        <f t="shared" si="805"/>
        <v>14</v>
      </c>
      <c r="V1643" s="121">
        <v>252</v>
      </c>
      <c r="W1643" s="120">
        <f t="shared" si="790"/>
        <v>1.0068426640000001</v>
      </c>
      <c r="X1643" s="113">
        <f t="shared" si="803"/>
        <v>9.5674744300000008</v>
      </c>
      <c r="Y1643" s="113">
        <f t="shared" si="791"/>
        <v>0</v>
      </c>
      <c r="Z1643" s="125" t="str">
        <f t="shared" si="801"/>
        <v>A+J=</v>
      </c>
      <c r="AA1643" s="118">
        <f t="shared" si="802"/>
        <v>46315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>
        <f t="shared" si="792"/>
        <v>46305</v>
      </c>
      <c r="B1644" s="113">
        <f t="shared" si="785"/>
        <v>1408.7646164400001</v>
      </c>
      <c r="C1644" s="113">
        <f t="shared" si="798"/>
        <v>1116.6936172799999</v>
      </c>
      <c r="D1644" s="114">
        <f t="shared" si="793"/>
        <v>7245.38</v>
      </c>
      <c r="E1644" s="115">
        <f t="shared" si="807"/>
        <v>7276.54</v>
      </c>
      <c r="F1644" s="116">
        <f t="shared" si="808"/>
        <v>46255</v>
      </c>
      <c r="G1644" s="117">
        <f t="shared" si="786"/>
        <v>4.3006716003852752E-3</v>
      </c>
      <c r="H1644" s="118">
        <f t="shared" si="799"/>
        <v>46315</v>
      </c>
      <c r="I1644" s="118">
        <f t="shared" si="787"/>
        <v>46315</v>
      </c>
      <c r="J1644" s="119">
        <f t="shared" si="794"/>
        <v>20</v>
      </c>
      <c r="K1644" s="119">
        <f t="shared" si="809"/>
        <v>15</v>
      </c>
      <c r="L1644" s="8">
        <f t="shared" si="795"/>
        <v>1.00322377</v>
      </c>
      <c r="M1644" s="120">
        <f t="shared" si="810"/>
        <v>1.0043006699999999</v>
      </c>
      <c r="N1644" s="120">
        <f t="shared" si="804"/>
        <v>1.2483415812532972</v>
      </c>
      <c r="O1644" s="113">
        <f t="shared" si="806"/>
        <v>1.25236594</v>
      </c>
      <c r="P1644" s="113">
        <f t="shared" si="788"/>
        <v>1398.50905169</v>
      </c>
      <c r="Q1644" s="11">
        <f t="shared" si="800"/>
        <v>0</v>
      </c>
      <c r="R1644" s="30">
        <f t="shared" si="796"/>
        <v>0</v>
      </c>
      <c r="S1644" s="8">
        <f t="shared" si="789"/>
        <v>0</v>
      </c>
      <c r="T1644" s="122">
        <f t="shared" si="797"/>
        <v>0.13059999999999999</v>
      </c>
      <c r="U1644" s="121">
        <f t="shared" si="805"/>
        <v>15</v>
      </c>
      <c r="V1644" s="121">
        <v>252</v>
      </c>
      <c r="W1644" s="120">
        <f t="shared" si="790"/>
        <v>1.0073332129999999</v>
      </c>
      <c r="X1644" s="113">
        <f t="shared" si="803"/>
        <v>10.25556475</v>
      </c>
      <c r="Y1644" s="113">
        <f t="shared" si="791"/>
        <v>0</v>
      </c>
      <c r="Z1644" s="125" t="str">
        <f t="shared" si="801"/>
        <v>A+J=</v>
      </c>
      <c r="AA1644" s="118">
        <f t="shared" si="802"/>
        <v>46315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>
        <f t="shared" si="792"/>
        <v>46306</v>
      </c>
      <c r="B1645" s="113">
        <f t="shared" si="785"/>
        <v>1408.7646164400001</v>
      </c>
      <c r="C1645" s="113">
        <f t="shared" si="798"/>
        <v>1116.6936172799999</v>
      </c>
      <c r="D1645" s="114">
        <f t="shared" si="793"/>
        <v>7245.38</v>
      </c>
      <c r="E1645" s="115">
        <f t="shared" si="807"/>
        <v>7276.54</v>
      </c>
      <c r="F1645" s="116">
        <f t="shared" si="808"/>
        <v>46255</v>
      </c>
      <c r="G1645" s="117">
        <f t="shared" si="786"/>
        <v>4.3006716003852752E-3</v>
      </c>
      <c r="H1645" s="118">
        <f t="shared" si="799"/>
        <v>46315</v>
      </c>
      <c r="I1645" s="118">
        <f t="shared" si="787"/>
        <v>46315</v>
      </c>
      <c r="J1645" s="119">
        <f t="shared" si="794"/>
        <v>20</v>
      </c>
      <c r="K1645" s="119">
        <f t="shared" si="809"/>
        <v>15</v>
      </c>
      <c r="L1645" s="8">
        <f t="shared" si="795"/>
        <v>1.00322377</v>
      </c>
      <c r="M1645" s="120">
        <f t="shared" si="810"/>
        <v>1.0043006699999999</v>
      </c>
      <c r="N1645" s="120">
        <f t="shared" si="804"/>
        <v>1.2483415812532972</v>
      </c>
      <c r="O1645" s="113">
        <f t="shared" si="806"/>
        <v>1.25236594</v>
      </c>
      <c r="P1645" s="113">
        <f t="shared" si="788"/>
        <v>1398.50905169</v>
      </c>
      <c r="Q1645" s="11">
        <f t="shared" si="800"/>
        <v>0</v>
      </c>
      <c r="R1645" s="30">
        <f t="shared" si="796"/>
        <v>0</v>
      </c>
      <c r="S1645" s="8">
        <f t="shared" si="789"/>
        <v>0</v>
      </c>
      <c r="T1645" s="122">
        <f t="shared" si="797"/>
        <v>0.13059999999999999</v>
      </c>
      <c r="U1645" s="121">
        <f t="shared" si="805"/>
        <v>15</v>
      </c>
      <c r="V1645" s="121">
        <v>252</v>
      </c>
      <c r="W1645" s="120">
        <f t="shared" si="790"/>
        <v>1.0073332129999999</v>
      </c>
      <c r="X1645" s="113">
        <f t="shared" si="803"/>
        <v>10.25556475</v>
      </c>
      <c r="Y1645" s="113">
        <f t="shared" si="791"/>
        <v>0</v>
      </c>
      <c r="Z1645" s="125" t="str">
        <f t="shared" si="801"/>
        <v>A+J=</v>
      </c>
      <c r="AA1645" s="118">
        <f t="shared" si="802"/>
        <v>46315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>
        <f t="shared" si="792"/>
        <v>46307</v>
      </c>
      <c r="B1646" s="113">
        <f t="shared" si="785"/>
        <v>1408.7646164400001</v>
      </c>
      <c r="C1646" s="113">
        <f t="shared" si="798"/>
        <v>1116.6936172799999</v>
      </c>
      <c r="D1646" s="114">
        <f t="shared" si="793"/>
        <v>7245.38</v>
      </c>
      <c r="E1646" s="115">
        <f t="shared" si="807"/>
        <v>7276.54</v>
      </c>
      <c r="F1646" s="116">
        <f t="shared" si="808"/>
        <v>46255</v>
      </c>
      <c r="G1646" s="117">
        <f t="shared" si="786"/>
        <v>4.3006716003852752E-3</v>
      </c>
      <c r="H1646" s="118">
        <f t="shared" si="799"/>
        <v>46315</v>
      </c>
      <c r="I1646" s="118">
        <f t="shared" si="787"/>
        <v>46315</v>
      </c>
      <c r="J1646" s="119">
        <f t="shared" si="794"/>
        <v>20</v>
      </c>
      <c r="K1646" s="119">
        <f t="shared" si="809"/>
        <v>15</v>
      </c>
      <c r="L1646" s="8">
        <f t="shared" si="795"/>
        <v>1.00322377</v>
      </c>
      <c r="M1646" s="120">
        <f t="shared" si="810"/>
        <v>1.0043006699999999</v>
      </c>
      <c r="N1646" s="120">
        <f t="shared" si="804"/>
        <v>1.2483415812532972</v>
      </c>
      <c r="O1646" s="113">
        <f t="shared" si="806"/>
        <v>1.25236594</v>
      </c>
      <c r="P1646" s="113">
        <f t="shared" si="788"/>
        <v>1398.50905169</v>
      </c>
      <c r="Q1646" s="11">
        <f t="shared" si="800"/>
        <v>0</v>
      </c>
      <c r="R1646" s="30">
        <f t="shared" si="796"/>
        <v>0</v>
      </c>
      <c r="S1646" s="8">
        <f t="shared" si="789"/>
        <v>0</v>
      </c>
      <c r="T1646" s="122">
        <f t="shared" si="797"/>
        <v>0.13059999999999999</v>
      </c>
      <c r="U1646" s="121">
        <f t="shared" si="805"/>
        <v>15</v>
      </c>
      <c r="V1646" s="121">
        <v>252</v>
      </c>
      <c r="W1646" s="120">
        <f t="shared" si="790"/>
        <v>1.0073332129999999</v>
      </c>
      <c r="X1646" s="113">
        <f t="shared" si="803"/>
        <v>10.25556475</v>
      </c>
      <c r="Y1646" s="113">
        <f t="shared" si="791"/>
        <v>0</v>
      </c>
      <c r="Z1646" s="125" t="str">
        <f t="shared" si="801"/>
        <v>A+J=</v>
      </c>
      <c r="AA1646" s="118">
        <f t="shared" si="802"/>
        <v>46315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>
        <f t="shared" si="792"/>
        <v>46308</v>
      </c>
      <c r="B1647" s="113">
        <f t="shared" si="785"/>
        <v>1408.7646164400001</v>
      </c>
      <c r="C1647" s="113">
        <f t="shared" si="798"/>
        <v>1116.6936172799999</v>
      </c>
      <c r="D1647" s="114">
        <f t="shared" si="793"/>
        <v>7245.38</v>
      </c>
      <c r="E1647" s="115">
        <f t="shared" si="807"/>
        <v>7276.54</v>
      </c>
      <c r="F1647" s="116">
        <f t="shared" si="808"/>
        <v>46255</v>
      </c>
      <c r="G1647" s="117">
        <f t="shared" si="786"/>
        <v>4.3006716003852752E-3</v>
      </c>
      <c r="H1647" s="118">
        <f t="shared" si="799"/>
        <v>46315</v>
      </c>
      <c r="I1647" s="118">
        <f t="shared" si="787"/>
        <v>46315</v>
      </c>
      <c r="J1647" s="119">
        <f t="shared" si="794"/>
        <v>20</v>
      </c>
      <c r="K1647" s="119">
        <f t="shared" si="809"/>
        <v>15</v>
      </c>
      <c r="L1647" s="8">
        <f t="shared" si="795"/>
        <v>1.00322377</v>
      </c>
      <c r="M1647" s="120">
        <f t="shared" si="810"/>
        <v>1.0043006699999999</v>
      </c>
      <c r="N1647" s="120">
        <f t="shared" si="804"/>
        <v>1.2483415812532972</v>
      </c>
      <c r="O1647" s="113">
        <f t="shared" si="806"/>
        <v>1.25236594</v>
      </c>
      <c r="P1647" s="113">
        <f t="shared" si="788"/>
        <v>1398.50905169</v>
      </c>
      <c r="Q1647" s="11">
        <f t="shared" si="800"/>
        <v>0</v>
      </c>
      <c r="R1647" s="30">
        <f t="shared" si="796"/>
        <v>0</v>
      </c>
      <c r="S1647" s="8">
        <f t="shared" si="789"/>
        <v>0</v>
      </c>
      <c r="T1647" s="122">
        <f t="shared" si="797"/>
        <v>0.13059999999999999</v>
      </c>
      <c r="U1647" s="121">
        <f t="shared" si="805"/>
        <v>15</v>
      </c>
      <c r="V1647" s="121">
        <v>252</v>
      </c>
      <c r="W1647" s="120">
        <f t="shared" si="790"/>
        <v>1.0073332129999999</v>
      </c>
      <c r="X1647" s="113">
        <f t="shared" si="803"/>
        <v>10.25556475</v>
      </c>
      <c r="Y1647" s="113">
        <f t="shared" si="791"/>
        <v>0</v>
      </c>
      <c r="Z1647" s="125" t="str">
        <f t="shared" si="801"/>
        <v>A+J=</v>
      </c>
      <c r="AA1647" s="118">
        <f t="shared" si="802"/>
        <v>46315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>
        <f t="shared" si="792"/>
        <v>46309</v>
      </c>
      <c r="B1648" s="113">
        <f t="shared" si="785"/>
        <v>1409.7534600400002</v>
      </c>
      <c r="C1648" s="113">
        <f t="shared" si="798"/>
        <v>1116.6936172799999</v>
      </c>
      <c r="D1648" s="114">
        <f t="shared" si="793"/>
        <v>7245.38</v>
      </c>
      <c r="E1648" s="115">
        <f t="shared" si="807"/>
        <v>7276.54</v>
      </c>
      <c r="F1648" s="116">
        <f t="shared" si="808"/>
        <v>46255</v>
      </c>
      <c r="G1648" s="117">
        <f t="shared" si="786"/>
        <v>4.3006716003852752E-3</v>
      </c>
      <c r="H1648" s="118">
        <f t="shared" si="799"/>
        <v>46315</v>
      </c>
      <c r="I1648" s="118">
        <f t="shared" si="787"/>
        <v>46315</v>
      </c>
      <c r="J1648" s="119">
        <f t="shared" si="794"/>
        <v>20</v>
      </c>
      <c r="K1648" s="119">
        <f t="shared" si="809"/>
        <v>16</v>
      </c>
      <c r="L1648" s="8">
        <f t="shared" si="795"/>
        <v>1.00343906</v>
      </c>
      <c r="M1648" s="120">
        <f t="shared" si="810"/>
        <v>1.0043006699999999</v>
      </c>
      <c r="N1648" s="120">
        <f t="shared" si="804"/>
        <v>1.2483415812532972</v>
      </c>
      <c r="O1648" s="113">
        <f t="shared" si="806"/>
        <v>1.2526347</v>
      </c>
      <c r="P1648" s="113">
        <f t="shared" si="788"/>
        <v>1398.8091742700001</v>
      </c>
      <c r="Q1648" s="11">
        <f t="shared" si="800"/>
        <v>0</v>
      </c>
      <c r="R1648" s="30">
        <f t="shared" si="796"/>
        <v>0</v>
      </c>
      <c r="S1648" s="8">
        <f t="shared" si="789"/>
        <v>0</v>
      </c>
      <c r="T1648" s="122">
        <f t="shared" si="797"/>
        <v>0.13059999999999999</v>
      </c>
      <c r="U1648" s="121">
        <f t="shared" si="805"/>
        <v>16</v>
      </c>
      <c r="V1648" s="121">
        <v>252</v>
      </c>
      <c r="W1648" s="120">
        <f t="shared" si="790"/>
        <v>1.007824002</v>
      </c>
      <c r="X1648" s="113">
        <f t="shared" si="803"/>
        <v>10.94428577</v>
      </c>
      <c r="Y1648" s="113">
        <f t="shared" si="791"/>
        <v>0</v>
      </c>
      <c r="Z1648" s="125" t="str">
        <f t="shared" si="801"/>
        <v>A+J=</v>
      </c>
      <c r="AA1648" s="118">
        <f t="shared" si="802"/>
        <v>46315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>
        <f t="shared" si="792"/>
        <v>46310</v>
      </c>
      <c r="B1649" s="113">
        <f t="shared" si="785"/>
        <v>1410.7429776499998</v>
      </c>
      <c r="C1649" s="113">
        <f t="shared" si="798"/>
        <v>1116.6936172799999</v>
      </c>
      <c r="D1649" s="114">
        <f t="shared" si="793"/>
        <v>7245.38</v>
      </c>
      <c r="E1649" s="115">
        <f t="shared" si="807"/>
        <v>7276.54</v>
      </c>
      <c r="F1649" s="116">
        <f t="shared" si="808"/>
        <v>46255</v>
      </c>
      <c r="G1649" s="117">
        <f t="shared" si="786"/>
        <v>4.3006716003852752E-3</v>
      </c>
      <c r="H1649" s="118">
        <f t="shared" si="799"/>
        <v>46315</v>
      </c>
      <c r="I1649" s="118">
        <f t="shared" si="787"/>
        <v>46315</v>
      </c>
      <c r="J1649" s="119">
        <f t="shared" si="794"/>
        <v>20</v>
      </c>
      <c r="K1649" s="119">
        <f t="shared" si="809"/>
        <v>17</v>
      </c>
      <c r="L1649" s="8">
        <f t="shared" si="795"/>
        <v>1.0036543899999999</v>
      </c>
      <c r="M1649" s="120">
        <f t="shared" si="810"/>
        <v>1.0043006699999999</v>
      </c>
      <c r="N1649" s="120">
        <f t="shared" si="804"/>
        <v>1.2483415812532972</v>
      </c>
      <c r="O1649" s="113">
        <f t="shared" si="806"/>
        <v>1.2529034999999999</v>
      </c>
      <c r="P1649" s="113">
        <f t="shared" si="788"/>
        <v>1399.1093415099999</v>
      </c>
      <c r="Q1649" s="11">
        <f t="shared" si="800"/>
        <v>0</v>
      </c>
      <c r="R1649" s="30">
        <f t="shared" si="796"/>
        <v>0</v>
      </c>
      <c r="S1649" s="8">
        <f t="shared" si="789"/>
        <v>0</v>
      </c>
      <c r="T1649" s="122">
        <f t="shared" si="797"/>
        <v>0.13059999999999999</v>
      </c>
      <c r="U1649" s="121">
        <f t="shared" si="805"/>
        <v>17</v>
      </c>
      <c r="V1649" s="121">
        <v>252</v>
      </c>
      <c r="W1649" s="120">
        <f t="shared" si="790"/>
        <v>1.0083150299999999</v>
      </c>
      <c r="X1649" s="113">
        <f t="shared" si="803"/>
        <v>11.63363614</v>
      </c>
      <c r="Y1649" s="113">
        <f t="shared" si="791"/>
        <v>0</v>
      </c>
      <c r="Z1649" s="125" t="str">
        <f t="shared" si="801"/>
        <v>A+J=</v>
      </c>
      <c r="AA1649" s="118">
        <f t="shared" si="802"/>
        <v>46315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>
        <f t="shared" si="792"/>
        <v>46311</v>
      </c>
      <c r="B1650" s="113">
        <f t="shared" si="785"/>
        <v>1411.73320337</v>
      </c>
      <c r="C1650" s="113">
        <f t="shared" si="798"/>
        <v>1116.6936172799999</v>
      </c>
      <c r="D1650" s="114">
        <f t="shared" si="793"/>
        <v>7245.38</v>
      </c>
      <c r="E1650" s="115">
        <f t="shared" si="807"/>
        <v>7276.54</v>
      </c>
      <c r="F1650" s="116">
        <f t="shared" si="808"/>
        <v>46255</v>
      </c>
      <c r="G1650" s="117">
        <f t="shared" si="786"/>
        <v>4.3006716003852752E-3</v>
      </c>
      <c r="H1650" s="118">
        <f t="shared" si="799"/>
        <v>46315</v>
      </c>
      <c r="I1650" s="118">
        <f t="shared" si="787"/>
        <v>46315</v>
      </c>
      <c r="J1650" s="119">
        <f t="shared" si="794"/>
        <v>20</v>
      </c>
      <c r="K1650" s="119">
        <f t="shared" si="809"/>
        <v>18</v>
      </c>
      <c r="L1650" s="8">
        <f t="shared" si="795"/>
        <v>1.0038697700000001</v>
      </c>
      <c r="M1650" s="120">
        <f t="shared" si="810"/>
        <v>1.0043006699999999</v>
      </c>
      <c r="N1650" s="120">
        <f t="shared" si="804"/>
        <v>1.2483415812532972</v>
      </c>
      <c r="O1650" s="113">
        <f t="shared" si="806"/>
        <v>1.2531723699999999</v>
      </c>
      <c r="P1650" s="113">
        <f t="shared" si="788"/>
        <v>1399.4095869299999</v>
      </c>
      <c r="Q1650" s="11">
        <f t="shared" si="800"/>
        <v>0</v>
      </c>
      <c r="R1650" s="30">
        <f t="shared" si="796"/>
        <v>0</v>
      </c>
      <c r="S1650" s="8">
        <f t="shared" si="789"/>
        <v>0</v>
      </c>
      <c r="T1650" s="122">
        <f t="shared" si="797"/>
        <v>0.13059999999999999</v>
      </c>
      <c r="U1650" s="121">
        <f t="shared" si="805"/>
        <v>18</v>
      </c>
      <c r="V1650" s="121">
        <v>252</v>
      </c>
      <c r="W1650" s="120">
        <f t="shared" si="790"/>
        <v>1.008806297</v>
      </c>
      <c r="X1650" s="113">
        <f t="shared" si="803"/>
        <v>12.32361644</v>
      </c>
      <c r="Y1650" s="113">
        <f t="shared" si="791"/>
        <v>0</v>
      </c>
      <c r="Z1650" s="125" t="str">
        <f t="shared" si="801"/>
        <v>A+J=</v>
      </c>
      <c r="AA1650" s="118">
        <f t="shared" si="802"/>
        <v>46315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>
        <f t="shared" si="792"/>
        <v>46312</v>
      </c>
      <c r="B1651" s="113">
        <f t="shared" si="785"/>
        <v>1412.7241149600002</v>
      </c>
      <c r="C1651" s="113">
        <f t="shared" si="798"/>
        <v>1116.6936172799999</v>
      </c>
      <c r="D1651" s="114">
        <f t="shared" si="793"/>
        <v>7245.38</v>
      </c>
      <c r="E1651" s="115">
        <f t="shared" si="807"/>
        <v>7276.54</v>
      </c>
      <c r="F1651" s="116">
        <f t="shared" si="808"/>
        <v>46255</v>
      </c>
      <c r="G1651" s="117">
        <f t="shared" si="786"/>
        <v>4.3006716003852752E-3</v>
      </c>
      <c r="H1651" s="118">
        <f t="shared" si="799"/>
        <v>46315</v>
      </c>
      <c r="I1651" s="118">
        <f t="shared" si="787"/>
        <v>46315</v>
      </c>
      <c r="J1651" s="119">
        <f t="shared" si="794"/>
        <v>20</v>
      </c>
      <c r="K1651" s="119">
        <f t="shared" si="809"/>
        <v>19</v>
      </c>
      <c r="L1651" s="8">
        <f t="shared" si="795"/>
        <v>1.0040851900000001</v>
      </c>
      <c r="M1651" s="120">
        <f t="shared" si="810"/>
        <v>1.0043006699999999</v>
      </c>
      <c r="N1651" s="120">
        <f t="shared" si="804"/>
        <v>1.2483415812532972</v>
      </c>
      <c r="O1651" s="113">
        <f t="shared" si="806"/>
        <v>1.25344129</v>
      </c>
      <c r="P1651" s="113">
        <f t="shared" si="788"/>
        <v>1399.7098881700001</v>
      </c>
      <c r="Q1651" s="11">
        <f t="shared" si="800"/>
        <v>0</v>
      </c>
      <c r="R1651" s="30">
        <f t="shared" si="796"/>
        <v>0</v>
      </c>
      <c r="S1651" s="8">
        <f t="shared" si="789"/>
        <v>0</v>
      </c>
      <c r="T1651" s="122">
        <f t="shared" si="797"/>
        <v>0.13059999999999999</v>
      </c>
      <c r="U1651" s="121">
        <f t="shared" si="805"/>
        <v>19</v>
      </c>
      <c r="V1651" s="121">
        <v>252</v>
      </c>
      <c r="W1651" s="120">
        <f t="shared" si="790"/>
        <v>1.0092978029999999</v>
      </c>
      <c r="X1651" s="113">
        <f t="shared" si="803"/>
        <v>13.01422679</v>
      </c>
      <c r="Y1651" s="113">
        <f t="shared" si="791"/>
        <v>0</v>
      </c>
      <c r="Z1651" s="125" t="str">
        <f t="shared" si="801"/>
        <v>A+J=</v>
      </c>
      <c r="AA1651" s="118">
        <f t="shared" si="802"/>
        <v>46315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>
        <f t="shared" si="792"/>
        <v>46313</v>
      </c>
      <c r="B1652" s="113">
        <f t="shared" si="785"/>
        <v>1412.7241149600002</v>
      </c>
      <c r="C1652" s="113">
        <f t="shared" si="798"/>
        <v>1116.6936172799999</v>
      </c>
      <c r="D1652" s="114">
        <f t="shared" si="793"/>
        <v>7245.38</v>
      </c>
      <c r="E1652" s="115">
        <f t="shared" si="807"/>
        <v>7276.54</v>
      </c>
      <c r="F1652" s="116">
        <f t="shared" si="808"/>
        <v>46255</v>
      </c>
      <c r="G1652" s="117">
        <f t="shared" si="786"/>
        <v>4.3006716003852752E-3</v>
      </c>
      <c r="H1652" s="118">
        <f t="shared" si="799"/>
        <v>46315</v>
      </c>
      <c r="I1652" s="118">
        <f t="shared" si="787"/>
        <v>46315</v>
      </c>
      <c r="J1652" s="119">
        <f t="shared" si="794"/>
        <v>20</v>
      </c>
      <c r="K1652" s="119">
        <f t="shared" si="809"/>
        <v>19</v>
      </c>
      <c r="L1652" s="8">
        <f t="shared" si="795"/>
        <v>1.0040851900000001</v>
      </c>
      <c r="M1652" s="120">
        <f t="shared" si="810"/>
        <v>1.0043006699999999</v>
      </c>
      <c r="N1652" s="120">
        <f t="shared" si="804"/>
        <v>1.2483415812532972</v>
      </c>
      <c r="O1652" s="113">
        <f t="shared" si="806"/>
        <v>1.25344129</v>
      </c>
      <c r="P1652" s="113">
        <f t="shared" si="788"/>
        <v>1399.7098881700001</v>
      </c>
      <c r="Q1652" s="11">
        <f t="shared" si="800"/>
        <v>0</v>
      </c>
      <c r="R1652" s="30">
        <f t="shared" si="796"/>
        <v>0</v>
      </c>
      <c r="S1652" s="8">
        <f t="shared" si="789"/>
        <v>0</v>
      </c>
      <c r="T1652" s="122">
        <f t="shared" si="797"/>
        <v>0.13059999999999999</v>
      </c>
      <c r="U1652" s="121">
        <f t="shared" si="805"/>
        <v>19</v>
      </c>
      <c r="V1652" s="121">
        <v>252</v>
      </c>
      <c r="W1652" s="120">
        <f t="shared" si="790"/>
        <v>1.0092978029999999</v>
      </c>
      <c r="X1652" s="113">
        <f t="shared" si="803"/>
        <v>13.01422679</v>
      </c>
      <c r="Y1652" s="113">
        <f t="shared" si="791"/>
        <v>0</v>
      </c>
      <c r="Z1652" s="125" t="str">
        <f t="shared" si="801"/>
        <v>A+J=</v>
      </c>
      <c r="AA1652" s="118">
        <f t="shared" si="802"/>
        <v>46315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>
        <f t="shared" si="792"/>
        <v>46314</v>
      </c>
      <c r="B1653" s="113">
        <f t="shared" si="785"/>
        <v>1412.7241149600002</v>
      </c>
      <c r="C1653" s="113">
        <f t="shared" si="798"/>
        <v>1116.6936172799999</v>
      </c>
      <c r="D1653" s="114">
        <f t="shared" si="793"/>
        <v>7245.38</v>
      </c>
      <c r="E1653" s="115">
        <f t="shared" si="807"/>
        <v>7276.54</v>
      </c>
      <c r="F1653" s="116">
        <f t="shared" si="808"/>
        <v>46255</v>
      </c>
      <c r="G1653" s="117">
        <f t="shared" si="786"/>
        <v>4.3006716003852752E-3</v>
      </c>
      <c r="H1653" s="118">
        <f t="shared" si="799"/>
        <v>46315</v>
      </c>
      <c r="I1653" s="118">
        <f t="shared" si="787"/>
        <v>46315</v>
      </c>
      <c r="J1653" s="119">
        <f t="shared" si="794"/>
        <v>20</v>
      </c>
      <c r="K1653" s="119">
        <f t="shared" si="809"/>
        <v>19</v>
      </c>
      <c r="L1653" s="8">
        <f t="shared" si="795"/>
        <v>1.0040851900000001</v>
      </c>
      <c r="M1653" s="120">
        <f t="shared" si="810"/>
        <v>1.0043006699999999</v>
      </c>
      <c r="N1653" s="120">
        <f t="shared" si="804"/>
        <v>1.2483415812532972</v>
      </c>
      <c r="O1653" s="113">
        <f t="shared" si="806"/>
        <v>1.25344129</v>
      </c>
      <c r="P1653" s="113">
        <f t="shared" si="788"/>
        <v>1399.7098881700001</v>
      </c>
      <c r="Q1653" s="11">
        <f t="shared" si="800"/>
        <v>0</v>
      </c>
      <c r="R1653" s="30">
        <f t="shared" si="796"/>
        <v>0</v>
      </c>
      <c r="S1653" s="8">
        <f t="shared" si="789"/>
        <v>0</v>
      </c>
      <c r="T1653" s="122">
        <f t="shared" si="797"/>
        <v>0.13059999999999999</v>
      </c>
      <c r="U1653" s="121">
        <f t="shared" si="805"/>
        <v>19</v>
      </c>
      <c r="V1653" s="121">
        <v>252</v>
      </c>
      <c r="W1653" s="120">
        <f t="shared" si="790"/>
        <v>1.0092978029999999</v>
      </c>
      <c r="X1653" s="113">
        <f t="shared" si="803"/>
        <v>13.01422679</v>
      </c>
      <c r="Y1653" s="113">
        <f t="shared" si="791"/>
        <v>0</v>
      </c>
      <c r="Z1653" s="125" t="str">
        <f t="shared" si="801"/>
        <v>A+J=</v>
      </c>
      <c r="AA1653" s="118">
        <f t="shared" si="802"/>
        <v>46315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>
        <f t="shared" si="792"/>
        <v>46315</v>
      </c>
      <c r="B1654" s="113">
        <f t="shared" si="785"/>
        <v>1413.7157367</v>
      </c>
      <c r="C1654" s="113">
        <f t="shared" si="798"/>
        <v>1116.6936172799999</v>
      </c>
      <c r="D1654" s="114">
        <f t="shared" si="793"/>
        <v>7245.38</v>
      </c>
      <c r="E1654" s="115">
        <f t="shared" si="807"/>
        <v>7276.54</v>
      </c>
      <c r="F1654" s="116">
        <f t="shared" si="808"/>
        <v>46255</v>
      </c>
      <c r="G1654" s="117">
        <f t="shared" si="786"/>
        <v>4.3006716003852752E-3</v>
      </c>
      <c r="H1654" s="118">
        <f t="shared" si="799"/>
        <v>46349</v>
      </c>
      <c r="I1654" s="118">
        <f t="shared" si="787"/>
        <v>46315</v>
      </c>
      <c r="J1654" s="119">
        <f t="shared" si="794"/>
        <v>20</v>
      </c>
      <c r="K1654" s="119">
        <f t="shared" si="809"/>
        <v>20</v>
      </c>
      <c r="L1654" s="8">
        <f t="shared" si="795"/>
        <v>1.0043006699999999</v>
      </c>
      <c r="M1654" s="120">
        <f t="shared" si="810"/>
        <v>1.0043006699999999</v>
      </c>
      <c r="N1654" s="120">
        <f t="shared" si="804"/>
        <v>1.2483415812532972</v>
      </c>
      <c r="O1654" s="113">
        <f t="shared" si="806"/>
        <v>1.25371028</v>
      </c>
      <c r="P1654" s="113">
        <f t="shared" si="788"/>
        <v>1400.01026759</v>
      </c>
      <c r="Q1654" s="11">
        <f t="shared" si="800"/>
        <v>54</v>
      </c>
      <c r="R1654" s="30">
        <f t="shared" si="796"/>
        <v>0</v>
      </c>
      <c r="S1654" s="8">
        <f t="shared" si="789"/>
        <v>0</v>
      </c>
      <c r="T1654" s="122">
        <f t="shared" si="797"/>
        <v>0.13059999999999999</v>
      </c>
      <c r="U1654" s="121">
        <f t="shared" si="805"/>
        <v>20</v>
      </c>
      <c r="V1654" s="121">
        <v>252</v>
      </c>
      <c r="W1654" s="120">
        <f t="shared" si="790"/>
        <v>1.009789549</v>
      </c>
      <c r="X1654" s="113">
        <f t="shared" si="803"/>
        <v>13.705469109999999</v>
      </c>
      <c r="Y1654" s="113">
        <f t="shared" si="791"/>
        <v>13.705469109999999</v>
      </c>
      <c r="Z1654" s="125" t="str">
        <f t="shared" si="801"/>
        <v>A+J=</v>
      </c>
      <c r="AA1654" s="118">
        <f t="shared" si="802"/>
        <v>46315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>
        <f t="shared" si="792"/>
        <v>46316</v>
      </c>
      <c r="B1655" s="113">
        <f t="shared" si="785"/>
        <v>1400.9656289799998</v>
      </c>
      <c r="C1655" s="113">
        <f t="shared" si="798"/>
        <v>1116.6936172799999</v>
      </c>
      <c r="D1655" s="114">
        <f t="shared" si="793"/>
        <v>7245.38</v>
      </c>
      <c r="E1655" s="115">
        <f t="shared" si="807"/>
        <v>7276.54</v>
      </c>
      <c r="F1655" s="116">
        <f t="shared" si="808"/>
        <v>46285</v>
      </c>
      <c r="G1655" s="117">
        <f t="shared" si="786"/>
        <v>4.3006716003852752E-3</v>
      </c>
      <c r="H1655" s="118">
        <f t="shared" si="799"/>
        <v>46349</v>
      </c>
      <c r="I1655" s="118">
        <f t="shared" si="787"/>
        <v>46349</v>
      </c>
      <c r="J1655" s="119">
        <f t="shared" si="794"/>
        <v>22</v>
      </c>
      <c r="K1655" s="119">
        <f t="shared" si="809"/>
        <v>1</v>
      </c>
      <c r="L1655" s="8">
        <f t="shared" si="795"/>
        <v>1.0001950799999999</v>
      </c>
      <c r="M1655" s="120">
        <f t="shared" si="810"/>
        <v>1.0043006699999999</v>
      </c>
      <c r="N1655" s="120">
        <f t="shared" si="804"/>
        <v>1.2537102864415457</v>
      </c>
      <c r="O1655" s="113">
        <f t="shared" si="806"/>
        <v>1.2539548599999999</v>
      </c>
      <c r="P1655" s="113">
        <f t="shared" si="788"/>
        <v>1400.2833885099999</v>
      </c>
      <c r="Q1655" s="11">
        <f t="shared" si="800"/>
        <v>0</v>
      </c>
      <c r="R1655" s="30">
        <f t="shared" si="796"/>
        <v>0</v>
      </c>
      <c r="S1655" s="8">
        <f t="shared" si="789"/>
        <v>0</v>
      </c>
      <c r="T1655" s="122">
        <f t="shared" si="797"/>
        <v>0.13059999999999999</v>
      </c>
      <c r="U1655" s="121">
        <f t="shared" si="805"/>
        <v>1</v>
      </c>
      <c r="V1655" s="121">
        <v>252</v>
      </c>
      <c r="W1655" s="120">
        <f t="shared" si="790"/>
        <v>1.000487216</v>
      </c>
      <c r="X1655" s="113">
        <f t="shared" si="803"/>
        <v>0.68224046999999999</v>
      </c>
      <c r="Y1655" s="113">
        <f t="shared" si="791"/>
        <v>0</v>
      </c>
      <c r="Z1655" s="125" t="str">
        <f t="shared" si="801"/>
        <v>A+J=</v>
      </c>
      <c r="AA1655" s="118">
        <f t="shared" si="802"/>
        <v>46349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>
        <f t="shared" si="792"/>
        <v>46317</v>
      </c>
      <c r="B1656" s="113">
        <f t="shared" si="785"/>
        <v>1401.9216331600001</v>
      </c>
      <c r="C1656" s="113">
        <f t="shared" si="798"/>
        <v>1116.6936172799999</v>
      </c>
      <c r="D1656" s="114">
        <f t="shared" si="793"/>
        <v>7245.38</v>
      </c>
      <c r="E1656" s="115">
        <f t="shared" si="807"/>
        <v>7276.54</v>
      </c>
      <c r="F1656" s="116">
        <f t="shared" si="808"/>
        <v>46285</v>
      </c>
      <c r="G1656" s="117">
        <f t="shared" si="786"/>
        <v>4.3006716003852752E-3</v>
      </c>
      <c r="H1656" s="118">
        <f t="shared" si="799"/>
        <v>46349</v>
      </c>
      <c r="I1656" s="118">
        <f t="shared" si="787"/>
        <v>46349</v>
      </c>
      <c r="J1656" s="119">
        <f t="shared" si="794"/>
        <v>22</v>
      </c>
      <c r="K1656" s="119">
        <f t="shared" si="809"/>
        <v>2</v>
      </c>
      <c r="L1656" s="8">
        <f t="shared" si="795"/>
        <v>1.0003902</v>
      </c>
      <c r="M1656" s="120">
        <f t="shared" si="810"/>
        <v>1.0043006699999999</v>
      </c>
      <c r="N1656" s="120">
        <f t="shared" si="804"/>
        <v>1.2537102864415457</v>
      </c>
      <c r="O1656" s="113">
        <f t="shared" si="806"/>
        <v>1.25419948</v>
      </c>
      <c r="P1656" s="113">
        <f t="shared" si="788"/>
        <v>1400.55655411</v>
      </c>
      <c r="Q1656" s="11">
        <f t="shared" si="800"/>
        <v>0</v>
      </c>
      <c r="R1656" s="30">
        <f t="shared" si="796"/>
        <v>0</v>
      </c>
      <c r="S1656" s="8">
        <f t="shared" si="789"/>
        <v>0</v>
      </c>
      <c r="T1656" s="122">
        <f t="shared" si="797"/>
        <v>0.13059999999999999</v>
      </c>
      <c r="U1656" s="121">
        <f t="shared" si="805"/>
        <v>2</v>
      </c>
      <c r="V1656" s="121">
        <v>252</v>
      </c>
      <c r="W1656" s="120">
        <f t="shared" si="790"/>
        <v>1.0009746690000001</v>
      </c>
      <c r="X1656" s="113">
        <f t="shared" si="803"/>
        <v>1.3650790500000001</v>
      </c>
      <c r="Y1656" s="113">
        <f t="shared" si="791"/>
        <v>0</v>
      </c>
      <c r="Z1656" s="125" t="str">
        <f t="shared" si="801"/>
        <v>A+J=</v>
      </c>
      <c r="AA1656" s="118">
        <f t="shared" si="802"/>
        <v>46349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>
        <f t="shared" si="792"/>
        <v>46318</v>
      </c>
      <c r="B1657" s="113">
        <f t="shared" si="785"/>
        <v>1402.8782915500001</v>
      </c>
      <c r="C1657" s="113">
        <f t="shared" si="798"/>
        <v>1116.6936172799999</v>
      </c>
      <c r="D1657" s="114">
        <f t="shared" si="793"/>
        <v>7245.38</v>
      </c>
      <c r="E1657" s="115">
        <f t="shared" si="807"/>
        <v>7276.54</v>
      </c>
      <c r="F1657" s="116">
        <f t="shared" si="808"/>
        <v>46285</v>
      </c>
      <c r="G1657" s="117">
        <f t="shared" si="786"/>
        <v>4.3006716003852752E-3</v>
      </c>
      <c r="H1657" s="118">
        <f t="shared" si="799"/>
        <v>46349</v>
      </c>
      <c r="I1657" s="118">
        <f t="shared" si="787"/>
        <v>46349</v>
      </c>
      <c r="J1657" s="119">
        <f t="shared" si="794"/>
        <v>22</v>
      </c>
      <c r="K1657" s="119">
        <f t="shared" si="809"/>
        <v>3</v>
      </c>
      <c r="L1657" s="8">
        <f t="shared" si="795"/>
        <v>1.0005853600000001</v>
      </c>
      <c r="M1657" s="120">
        <f t="shared" si="810"/>
        <v>1.0043006699999999</v>
      </c>
      <c r="N1657" s="120">
        <f t="shared" si="804"/>
        <v>1.2537102864415457</v>
      </c>
      <c r="O1657" s="113">
        <f t="shared" si="806"/>
        <v>1.2544441500000001</v>
      </c>
      <c r="P1657" s="113">
        <f t="shared" si="788"/>
        <v>1400.82977553</v>
      </c>
      <c r="Q1657" s="11">
        <f t="shared" si="800"/>
        <v>0</v>
      </c>
      <c r="R1657" s="30">
        <f t="shared" si="796"/>
        <v>0</v>
      </c>
      <c r="S1657" s="8">
        <f t="shared" si="789"/>
        <v>0</v>
      </c>
      <c r="T1657" s="122">
        <f t="shared" si="797"/>
        <v>0.13059999999999999</v>
      </c>
      <c r="U1657" s="121">
        <f t="shared" si="805"/>
        <v>3</v>
      </c>
      <c r="V1657" s="121">
        <v>252</v>
      </c>
      <c r="W1657" s="120">
        <f t="shared" si="790"/>
        <v>1.001462359</v>
      </c>
      <c r="X1657" s="113">
        <f t="shared" si="803"/>
        <v>2.0485160200000001</v>
      </c>
      <c r="Y1657" s="113">
        <f t="shared" si="791"/>
        <v>0</v>
      </c>
      <c r="Z1657" s="125" t="str">
        <f t="shared" si="801"/>
        <v>A+J=</v>
      </c>
      <c r="AA1657" s="118">
        <f t="shared" si="802"/>
        <v>46349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>
        <f t="shared" si="792"/>
        <v>46319</v>
      </c>
      <c r="B1658" s="113">
        <f t="shared" si="785"/>
        <v>1403.8356184500001</v>
      </c>
      <c r="C1658" s="113">
        <f t="shared" si="798"/>
        <v>1116.6936172799999</v>
      </c>
      <c r="D1658" s="114">
        <f t="shared" si="793"/>
        <v>7245.38</v>
      </c>
      <c r="E1658" s="115">
        <f t="shared" si="807"/>
        <v>7276.54</v>
      </c>
      <c r="F1658" s="116">
        <f t="shared" si="808"/>
        <v>46285</v>
      </c>
      <c r="G1658" s="117">
        <f t="shared" si="786"/>
        <v>4.3006716003852752E-3</v>
      </c>
      <c r="H1658" s="118">
        <f t="shared" si="799"/>
        <v>46349</v>
      </c>
      <c r="I1658" s="118">
        <f t="shared" si="787"/>
        <v>46349</v>
      </c>
      <c r="J1658" s="119">
        <f t="shared" si="794"/>
        <v>22</v>
      </c>
      <c r="K1658" s="119">
        <f t="shared" si="809"/>
        <v>4</v>
      </c>
      <c r="L1658" s="8">
        <f t="shared" si="795"/>
        <v>1.0007805599999999</v>
      </c>
      <c r="M1658" s="120">
        <f t="shared" si="810"/>
        <v>1.0043006699999999</v>
      </c>
      <c r="N1658" s="120">
        <f t="shared" si="804"/>
        <v>1.2537102864415457</v>
      </c>
      <c r="O1658" s="113">
        <f t="shared" si="806"/>
        <v>1.25468888</v>
      </c>
      <c r="P1658" s="113">
        <f t="shared" si="788"/>
        <v>1401.1030639600001</v>
      </c>
      <c r="Q1658" s="11">
        <f t="shared" si="800"/>
        <v>0</v>
      </c>
      <c r="R1658" s="30">
        <f t="shared" si="796"/>
        <v>0</v>
      </c>
      <c r="S1658" s="8">
        <f t="shared" si="789"/>
        <v>0</v>
      </c>
      <c r="T1658" s="122">
        <f t="shared" si="797"/>
        <v>0.13059999999999999</v>
      </c>
      <c r="U1658" s="121">
        <f t="shared" si="805"/>
        <v>4</v>
      </c>
      <c r="V1658" s="121">
        <v>252</v>
      </c>
      <c r="W1658" s="120">
        <f t="shared" si="790"/>
        <v>1.001950288</v>
      </c>
      <c r="X1658" s="113">
        <f t="shared" si="803"/>
        <v>2.7325544900000001</v>
      </c>
      <c r="Y1658" s="113">
        <f t="shared" si="791"/>
        <v>0</v>
      </c>
      <c r="Z1658" s="125" t="str">
        <f t="shared" si="801"/>
        <v>A+J=</v>
      </c>
      <c r="AA1658" s="118">
        <f t="shared" si="802"/>
        <v>46349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>
        <f t="shared" si="792"/>
        <v>46320</v>
      </c>
      <c r="B1659" s="113">
        <f t="shared" si="785"/>
        <v>1403.8356184500001</v>
      </c>
      <c r="C1659" s="113">
        <f t="shared" si="798"/>
        <v>1116.6936172799999</v>
      </c>
      <c r="D1659" s="114">
        <f t="shared" si="793"/>
        <v>7245.38</v>
      </c>
      <c r="E1659" s="115">
        <f t="shared" si="807"/>
        <v>7276.54</v>
      </c>
      <c r="F1659" s="116">
        <f t="shared" si="808"/>
        <v>46285</v>
      </c>
      <c r="G1659" s="117">
        <f t="shared" si="786"/>
        <v>4.3006716003852752E-3</v>
      </c>
      <c r="H1659" s="118">
        <f t="shared" si="799"/>
        <v>46349</v>
      </c>
      <c r="I1659" s="118">
        <f t="shared" si="787"/>
        <v>46349</v>
      </c>
      <c r="J1659" s="119">
        <f t="shared" si="794"/>
        <v>22</v>
      </c>
      <c r="K1659" s="119">
        <f t="shared" si="809"/>
        <v>4</v>
      </c>
      <c r="L1659" s="8">
        <f t="shared" si="795"/>
        <v>1.0007805599999999</v>
      </c>
      <c r="M1659" s="120">
        <f t="shared" si="810"/>
        <v>1.0043006699999999</v>
      </c>
      <c r="N1659" s="120">
        <f t="shared" si="804"/>
        <v>1.2537102864415457</v>
      </c>
      <c r="O1659" s="113">
        <f t="shared" si="806"/>
        <v>1.25468888</v>
      </c>
      <c r="P1659" s="113">
        <f t="shared" si="788"/>
        <v>1401.1030639600001</v>
      </c>
      <c r="Q1659" s="11">
        <f t="shared" si="800"/>
        <v>0</v>
      </c>
      <c r="R1659" s="30">
        <f t="shared" si="796"/>
        <v>0</v>
      </c>
      <c r="S1659" s="8">
        <f t="shared" si="789"/>
        <v>0</v>
      </c>
      <c r="T1659" s="122">
        <f t="shared" si="797"/>
        <v>0.13059999999999999</v>
      </c>
      <c r="U1659" s="121">
        <f t="shared" si="805"/>
        <v>4</v>
      </c>
      <c r="V1659" s="121">
        <v>252</v>
      </c>
      <c r="W1659" s="120">
        <f t="shared" si="790"/>
        <v>1.001950288</v>
      </c>
      <c r="X1659" s="113">
        <f t="shared" si="803"/>
        <v>2.7325544900000001</v>
      </c>
      <c r="Y1659" s="113">
        <f t="shared" si="791"/>
        <v>0</v>
      </c>
      <c r="Z1659" s="125" t="str">
        <f t="shared" si="801"/>
        <v>A+J=</v>
      </c>
      <c r="AA1659" s="118">
        <f t="shared" si="802"/>
        <v>46349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>
        <f t="shared" si="792"/>
        <v>46321</v>
      </c>
      <c r="B1660" s="113">
        <f t="shared" si="785"/>
        <v>1403.8356184500001</v>
      </c>
      <c r="C1660" s="113">
        <f t="shared" si="798"/>
        <v>1116.6936172799999</v>
      </c>
      <c r="D1660" s="114">
        <f t="shared" si="793"/>
        <v>7245.38</v>
      </c>
      <c r="E1660" s="115">
        <f t="shared" si="807"/>
        <v>7276.54</v>
      </c>
      <c r="F1660" s="116">
        <f t="shared" si="808"/>
        <v>46285</v>
      </c>
      <c r="G1660" s="117">
        <f t="shared" si="786"/>
        <v>4.3006716003852752E-3</v>
      </c>
      <c r="H1660" s="118">
        <f t="shared" si="799"/>
        <v>46349</v>
      </c>
      <c r="I1660" s="118">
        <f t="shared" si="787"/>
        <v>46349</v>
      </c>
      <c r="J1660" s="119">
        <f t="shared" si="794"/>
        <v>22</v>
      </c>
      <c r="K1660" s="119">
        <f t="shared" si="809"/>
        <v>4</v>
      </c>
      <c r="L1660" s="8">
        <f t="shared" si="795"/>
        <v>1.0007805599999999</v>
      </c>
      <c r="M1660" s="120">
        <f t="shared" si="810"/>
        <v>1.0043006699999999</v>
      </c>
      <c r="N1660" s="120">
        <f t="shared" si="804"/>
        <v>1.2537102864415457</v>
      </c>
      <c r="O1660" s="113">
        <f t="shared" si="806"/>
        <v>1.25468888</v>
      </c>
      <c r="P1660" s="113">
        <f t="shared" si="788"/>
        <v>1401.1030639600001</v>
      </c>
      <c r="Q1660" s="11">
        <f t="shared" si="800"/>
        <v>0</v>
      </c>
      <c r="R1660" s="30">
        <f t="shared" si="796"/>
        <v>0</v>
      </c>
      <c r="S1660" s="8">
        <f t="shared" si="789"/>
        <v>0</v>
      </c>
      <c r="T1660" s="122">
        <f t="shared" si="797"/>
        <v>0.13059999999999999</v>
      </c>
      <c r="U1660" s="121">
        <f t="shared" si="805"/>
        <v>4</v>
      </c>
      <c r="V1660" s="121">
        <v>252</v>
      </c>
      <c r="W1660" s="120">
        <f t="shared" si="790"/>
        <v>1.001950288</v>
      </c>
      <c r="X1660" s="113">
        <f t="shared" si="803"/>
        <v>2.7325544900000001</v>
      </c>
      <c r="Y1660" s="113">
        <f t="shared" si="791"/>
        <v>0</v>
      </c>
      <c r="Z1660" s="125" t="str">
        <f t="shared" si="801"/>
        <v>A+J=</v>
      </c>
      <c r="AA1660" s="118">
        <f t="shared" si="802"/>
        <v>46349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>
        <f t="shared" si="792"/>
        <v>46322</v>
      </c>
      <c r="B1661" s="113">
        <f t="shared" si="785"/>
        <v>1404.7935889400001</v>
      </c>
      <c r="C1661" s="113">
        <f t="shared" si="798"/>
        <v>1116.6936172799999</v>
      </c>
      <c r="D1661" s="114">
        <f t="shared" si="793"/>
        <v>7245.38</v>
      </c>
      <c r="E1661" s="115">
        <f t="shared" si="807"/>
        <v>7276.54</v>
      </c>
      <c r="F1661" s="116">
        <f t="shared" si="808"/>
        <v>46285</v>
      </c>
      <c r="G1661" s="117">
        <f t="shared" si="786"/>
        <v>4.3006716003852752E-3</v>
      </c>
      <c r="H1661" s="118">
        <f t="shared" si="799"/>
        <v>46349</v>
      </c>
      <c r="I1661" s="118">
        <f t="shared" si="787"/>
        <v>46349</v>
      </c>
      <c r="J1661" s="119">
        <f t="shared" si="794"/>
        <v>22</v>
      </c>
      <c r="K1661" s="119">
        <f t="shared" si="809"/>
        <v>5</v>
      </c>
      <c r="L1661" s="8">
        <f t="shared" si="795"/>
        <v>1.0009758</v>
      </c>
      <c r="M1661" s="120">
        <f t="shared" si="810"/>
        <v>1.0043006699999999</v>
      </c>
      <c r="N1661" s="120">
        <f t="shared" si="804"/>
        <v>1.2537102864415457</v>
      </c>
      <c r="O1661" s="113">
        <f t="shared" si="806"/>
        <v>1.2549336499999999</v>
      </c>
      <c r="P1661" s="113">
        <f t="shared" si="788"/>
        <v>1401.37639706</v>
      </c>
      <c r="Q1661" s="11">
        <f t="shared" si="800"/>
        <v>0</v>
      </c>
      <c r="R1661" s="30">
        <f t="shared" si="796"/>
        <v>0</v>
      </c>
      <c r="S1661" s="8">
        <f t="shared" si="789"/>
        <v>0</v>
      </c>
      <c r="T1661" s="122">
        <f t="shared" si="797"/>
        <v>0.13059999999999999</v>
      </c>
      <c r="U1661" s="121">
        <f t="shared" si="805"/>
        <v>5</v>
      </c>
      <c r="V1661" s="121">
        <v>252</v>
      </c>
      <c r="W1661" s="120">
        <f t="shared" si="790"/>
        <v>1.002438454</v>
      </c>
      <c r="X1661" s="113">
        <f t="shared" si="803"/>
        <v>3.4171918799999998</v>
      </c>
      <c r="Y1661" s="113">
        <f t="shared" si="791"/>
        <v>0</v>
      </c>
      <c r="Z1661" s="125" t="str">
        <f t="shared" si="801"/>
        <v>A+J=</v>
      </c>
      <c r="AA1661" s="118">
        <f t="shared" si="802"/>
        <v>46349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>
        <f t="shared" si="792"/>
        <v>46323</v>
      </c>
      <c r="B1662" s="113">
        <f t="shared" si="785"/>
        <v>1405.75222568</v>
      </c>
      <c r="C1662" s="113">
        <f t="shared" si="798"/>
        <v>1116.6936172799999</v>
      </c>
      <c r="D1662" s="114">
        <f t="shared" si="793"/>
        <v>7245.38</v>
      </c>
      <c r="E1662" s="115">
        <f t="shared" si="807"/>
        <v>7276.54</v>
      </c>
      <c r="F1662" s="116">
        <f t="shared" si="808"/>
        <v>46285</v>
      </c>
      <c r="G1662" s="117">
        <f t="shared" si="786"/>
        <v>4.3006716003852752E-3</v>
      </c>
      <c r="H1662" s="118">
        <f t="shared" si="799"/>
        <v>46349</v>
      </c>
      <c r="I1662" s="118">
        <f t="shared" si="787"/>
        <v>46349</v>
      </c>
      <c r="J1662" s="119">
        <f t="shared" si="794"/>
        <v>22</v>
      </c>
      <c r="K1662" s="119">
        <f t="shared" si="809"/>
        <v>6</v>
      </c>
      <c r="L1662" s="8">
        <f t="shared" si="795"/>
        <v>1.00117108</v>
      </c>
      <c r="M1662" s="120">
        <f t="shared" si="810"/>
        <v>1.0043006699999999</v>
      </c>
      <c r="N1662" s="120">
        <f t="shared" si="804"/>
        <v>1.2537102864415457</v>
      </c>
      <c r="O1662" s="113">
        <f t="shared" si="806"/>
        <v>1.2551784800000001</v>
      </c>
      <c r="P1662" s="113">
        <f t="shared" si="788"/>
        <v>1401.6497971599999</v>
      </c>
      <c r="Q1662" s="11">
        <f t="shared" si="800"/>
        <v>0</v>
      </c>
      <c r="R1662" s="30">
        <f t="shared" si="796"/>
        <v>0</v>
      </c>
      <c r="S1662" s="8">
        <f t="shared" si="789"/>
        <v>0</v>
      </c>
      <c r="T1662" s="122">
        <f t="shared" si="797"/>
        <v>0.13059999999999999</v>
      </c>
      <c r="U1662" s="121">
        <f t="shared" si="805"/>
        <v>6</v>
      </c>
      <c r="V1662" s="121">
        <v>252</v>
      </c>
      <c r="W1662" s="120">
        <f t="shared" si="790"/>
        <v>1.0029268570000001</v>
      </c>
      <c r="X1662" s="113">
        <f t="shared" si="803"/>
        <v>4.1024285200000001</v>
      </c>
      <c r="Y1662" s="113">
        <f t="shared" si="791"/>
        <v>0</v>
      </c>
      <c r="Z1662" s="125" t="str">
        <f t="shared" si="801"/>
        <v>A+J=</v>
      </c>
      <c r="AA1662" s="118">
        <f t="shared" si="802"/>
        <v>46349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>
        <f t="shared" si="792"/>
        <v>46324</v>
      </c>
      <c r="B1663" s="113">
        <f t="shared" si="785"/>
        <v>1406.7114981500001</v>
      </c>
      <c r="C1663" s="113">
        <f t="shared" si="798"/>
        <v>1116.6936172799999</v>
      </c>
      <c r="D1663" s="114">
        <f t="shared" si="793"/>
        <v>7245.38</v>
      </c>
      <c r="E1663" s="115">
        <f t="shared" si="807"/>
        <v>7276.54</v>
      </c>
      <c r="F1663" s="116">
        <f t="shared" si="808"/>
        <v>46285</v>
      </c>
      <c r="G1663" s="117">
        <f t="shared" si="786"/>
        <v>4.3006716003852752E-3</v>
      </c>
      <c r="H1663" s="118">
        <f t="shared" si="799"/>
        <v>46349</v>
      </c>
      <c r="I1663" s="118">
        <f t="shared" si="787"/>
        <v>46349</v>
      </c>
      <c r="J1663" s="119">
        <f t="shared" si="794"/>
        <v>22</v>
      </c>
      <c r="K1663" s="119">
        <f t="shared" si="809"/>
        <v>7</v>
      </c>
      <c r="L1663" s="8">
        <f t="shared" si="795"/>
        <v>1.0013663900000001</v>
      </c>
      <c r="M1663" s="120">
        <f t="shared" si="810"/>
        <v>1.0043006699999999</v>
      </c>
      <c r="N1663" s="120">
        <f t="shared" si="804"/>
        <v>1.2537102864415457</v>
      </c>
      <c r="O1663" s="113">
        <f t="shared" si="806"/>
        <v>1.2554233400000001</v>
      </c>
      <c r="P1663" s="113">
        <f t="shared" si="788"/>
        <v>1401.92323076</v>
      </c>
      <c r="Q1663" s="11">
        <f t="shared" si="800"/>
        <v>0</v>
      </c>
      <c r="R1663" s="30">
        <f t="shared" si="796"/>
        <v>0</v>
      </c>
      <c r="S1663" s="8">
        <f t="shared" si="789"/>
        <v>0</v>
      </c>
      <c r="T1663" s="122">
        <f t="shared" si="797"/>
        <v>0.13059999999999999</v>
      </c>
      <c r="U1663" s="121">
        <f t="shared" si="805"/>
        <v>7</v>
      </c>
      <c r="V1663" s="121">
        <v>252</v>
      </c>
      <c r="W1663" s="120">
        <f t="shared" si="790"/>
        <v>1.0034154989999999</v>
      </c>
      <c r="X1663" s="113">
        <f t="shared" si="803"/>
        <v>4.7882673899999997</v>
      </c>
      <c r="Y1663" s="113">
        <f t="shared" si="791"/>
        <v>0</v>
      </c>
      <c r="Z1663" s="125" t="str">
        <f t="shared" si="801"/>
        <v>A+J=</v>
      </c>
      <c r="AA1663" s="118">
        <f t="shared" si="802"/>
        <v>46349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>
        <f t="shared" si="792"/>
        <v>46325</v>
      </c>
      <c r="B1664" s="113">
        <f t="shared" si="785"/>
        <v>1407.6714276099999</v>
      </c>
      <c r="C1664" s="113">
        <f t="shared" si="798"/>
        <v>1116.6936172799999</v>
      </c>
      <c r="D1664" s="114">
        <f t="shared" si="793"/>
        <v>7245.38</v>
      </c>
      <c r="E1664" s="115">
        <f t="shared" si="807"/>
        <v>7276.54</v>
      </c>
      <c r="F1664" s="116">
        <f t="shared" si="808"/>
        <v>46285</v>
      </c>
      <c r="G1664" s="117">
        <f t="shared" si="786"/>
        <v>4.3006716003852752E-3</v>
      </c>
      <c r="H1664" s="118">
        <f t="shared" si="799"/>
        <v>46349</v>
      </c>
      <c r="I1664" s="118">
        <f t="shared" si="787"/>
        <v>46349</v>
      </c>
      <c r="J1664" s="119">
        <f t="shared" si="794"/>
        <v>22</v>
      </c>
      <c r="K1664" s="119">
        <f t="shared" si="809"/>
        <v>8</v>
      </c>
      <c r="L1664" s="8">
        <f t="shared" si="795"/>
        <v>1.0015617400000001</v>
      </c>
      <c r="M1664" s="120">
        <f t="shared" si="810"/>
        <v>1.0043006699999999</v>
      </c>
      <c r="N1664" s="120">
        <f t="shared" si="804"/>
        <v>1.2537102864415457</v>
      </c>
      <c r="O1664" s="113">
        <f t="shared" si="806"/>
        <v>1.25566825</v>
      </c>
      <c r="P1664" s="113">
        <f t="shared" si="788"/>
        <v>1402.19672019</v>
      </c>
      <c r="Q1664" s="11">
        <f t="shared" si="800"/>
        <v>0</v>
      </c>
      <c r="R1664" s="30">
        <f t="shared" si="796"/>
        <v>0</v>
      </c>
      <c r="S1664" s="8">
        <f t="shared" si="789"/>
        <v>0</v>
      </c>
      <c r="T1664" s="122">
        <f t="shared" si="797"/>
        <v>0.13059999999999999</v>
      </c>
      <c r="U1664" s="121">
        <f t="shared" si="805"/>
        <v>8</v>
      </c>
      <c r="V1664" s="121">
        <v>252</v>
      </c>
      <c r="W1664" s="120">
        <f t="shared" si="790"/>
        <v>1.003904379</v>
      </c>
      <c r="X1664" s="113">
        <f t="shared" si="803"/>
        <v>5.4747074199999997</v>
      </c>
      <c r="Y1664" s="113">
        <f t="shared" si="791"/>
        <v>0</v>
      </c>
      <c r="Z1664" s="125" t="str">
        <f t="shared" si="801"/>
        <v>A+J=</v>
      </c>
      <c r="AA1664" s="118">
        <f t="shared" si="802"/>
        <v>46349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>
        <f t="shared" si="792"/>
        <v>46326</v>
      </c>
      <c r="B1665" s="113">
        <f t="shared" si="785"/>
        <v>1408.6320143600001</v>
      </c>
      <c r="C1665" s="113">
        <f t="shared" si="798"/>
        <v>1116.6936172799999</v>
      </c>
      <c r="D1665" s="114">
        <f t="shared" si="793"/>
        <v>7245.38</v>
      </c>
      <c r="E1665" s="115">
        <f t="shared" si="807"/>
        <v>7276.54</v>
      </c>
      <c r="F1665" s="116">
        <f t="shared" si="808"/>
        <v>46285</v>
      </c>
      <c r="G1665" s="117">
        <f t="shared" si="786"/>
        <v>4.3006716003852752E-3</v>
      </c>
      <c r="H1665" s="118">
        <f t="shared" si="799"/>
        <v>46349</v>
      </c>
      <c r="I1665" s="118">
        <f t="shared" si="787"/>
        <v>46349</v>
      </c>
      <c r="J1665" s="119">
        <f t="shared" si="794"/>
        <v>22</v>
      </c>
      <c r="K1665" s="119">
        <f t="shared" si="809"/>
        <v>9</v>
      </c>
      <c r="L1665" s="8">
        <f t="shared" si="795"/>
        <v>1.0017571300000001</v>
      </c>
      <c r="M1665" s="120">
        <f t="shared" si="810"/>
        <v>1.0043006699999999</v>
      </c>
      <c r="N1665" s="120">
        <f t="shared" si="804"/>
        <v>1.2537102864415457</v>
      </c>
      <c r="O1665" s="113">
        <f t="shared" si="806"/>
        <v>1.2559132099999999</v>
      </c>
      <c r="P1665" s="113">
        <f t="shared" si="788"/>
        <v>1402.4702654600001</v>
      </c>
      <c r="Q1665" s="11">
        <f t="shared" si="800"/>
        <v>0</v>
      </c>
      <c r="R1665" s="30">
        <f t="shared" si="796"/>
        <v>0</v>
      </c>
      <c r="S1665" s="8">
        <f t="shared" si="789"/>
        <v>0</v>
      </c>
      <c r="T1665" s="122">
        <f t="shared" si="797"/>
        <v>0.13059999999999999</v>
      </c>
      <c r="U1665" s="121">
        <f t="shared" si="805"/>
        <v>9</v>
      </c>
      <c r="V1665" s="121">
        <v>252</v>
      </c>
      <c r="W1665" s="120">
        <f t="shared" si="790"/>
        <v>1.0043934969999999</v>
      </c>
      <c r="X1665" s="113">
        <f t="shared" si="803"/>
        <v>6.1617489000000001</v>
      </c>
      <c r="Y1665" s="113">
        <f t="shared" si="791"/>
        <v>0</v>
      </c>
      <c r="Z1665" s="125" t="str">
        <f t="shared" si="801"/>
        <v>A+J=</v>
      </c>
      <c r="AA1665" s="118">
        <f t="shared" si="802"/>
        <v>46349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>
        <f t="shared" si="792"/>
        <v>46327</v>
      </c>
      <c r="B1666" s="113">
        <f t="shared" si="785"/>
        <v>1408.6320143600001</v>
      </c>
      <c r="C1666" s="113">
        <f t="shared" si="798"/>
        <v>1116.6936172799999</v>
      </c>
      <c r="D1666" s="114">
        <f t="shared" si="793"/>
        <v>7245.38</v>
      </c>
      <c r="E1666" s="115">
        <f t="shared" si="807"/>
        <v>7276.54</v>
      </c>
      <c r="F1666" s="116">
        <f t="shared" si="808"/>
        <v>46285</v>
      </c>
      <c r="G1666" s="117">
        <f t="shared" si="786"/>
        <v>4.3006716003852752E-3</v>
      </c>
      <c r="H1666" s="118">
        <f t="shared" si="799"/>
        <v>46349</v>
      </c>
      <c r="I1666" s="118">
        <f t="shared" si="787"/>
        <v>46349</v>
      </c>
      <c r="J1666" s="119">
        <f t="shared" si="794"/>
        <v>22</v>
      </c>
      <c r="K1666" s="119">
        <f t="shared" si="809"/>
        <v>9</v>
      </c>
      <c r="L1666" s="8">
        <f t="shared" si="795"/>
        <v>1.0017571300000001</v>
      </c>
      <c r="M1666" s="120">
        <f t="shared" si="810"/>
        <v>1.0043006699999999</v>
      </c>
      <c r="N1666" s="120">
        <f t="shared" si="804"/>
        <v>1.2537102864415457</v>
      </c>
      <c r="O1666" s="113">
        <f t="shared" si="806"/>
        <v>1.2559132099999999</v>
      </c>
      <c r="P1666" s="113">
        <f t="shared" si="788"/>
        <v>1402.4702654600001</v>
      </c>
      <c r="Q1666" s="11">
        <f t="shared" si="800"/>
        <v>0</v>
      </c>
      <c r="R1666" s="30">
        <f t="shared" si="796"/>
        <v>0</v>
      </c>
      <c r="S1666" s="8">
        <f t="shared" si="789"/>
        <v>0</v>
      </c>
      <c r="T1666" s="122">
        <f t="shared" si="797"/>
        <v>0.13059999999999999</v>
      </c>
      <c r="U1666" s="121">
        <f t="shared" si="805"/>
        <v>9</v>
      </c>
      <c r="V1666" s="121">
        <v>252</v>
      </c>
      <c r="W1666" s="120">
        <f t="shared" si="790"/>
        <v>1.0043934969999999</v>
      </c>
      <c r="X1666" s="113">
        <f t="shared" si="803"/>
        <v>6.1617489000000001</v>
      </c>
      <c r="Y1666" s="113">
        <f t="shared" si="791"/>
        <v>0</v>
      </c>
      <c r="Z1666" s="125" t="str">
        <f t="shared" si="801"/>
        <v>A+J=</v>
      </c>
      <c r="AA1666" s="118">
        <f t="shared" si="802"/>
        <v>46349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>
        <f t="shared" si="792"/>
        <v>46328</v>
      </c>
      <c r="B1667" s="113">
        <f t="shared" si="785"/>
        <v>1408.6320143600001</v>
      </c>
      <c r="C1667" s="113">
        <f t="shared" si="798"/>
        <v>1116.6936172799999</v>
      </c>
      <c r="D1667" s="114">
        <f t="shared" si="793"/>
        <v>7245.38</v>
      </c>
      <c r="E1667" s="115">
        <f t="shared" si="807"/>
        <v>7276.54</v>
      </c>
      <c r="F1667" s="116">
        <f t="shared" si="808"/>
        <v>46285</v>
      </c>
      <c r="G1667" s="117">
        <f t="shared" si="786"/>
        <v>4.3006716003852752E-3</v>
      </c>
      <c r="H1667" s="118">
        <f t="shared" si="799"/>
        <v>46349</v>
      </c>
      <c r="I1667" s="118">
        <f t="shared" si="787"/>
        <v>46349</v>
      </c>
      <c r="J1667" s="119">
        <f t="shared" si="794"/>
        <v>22</v>
      </c>
      <c r="K1667" s="119">
        <f t="shared" si="809"/>
        <v>9</v>
      </c>
      <c r="L1667" s="8">
        <f t="shared" si="795"/>
        <v>1.0017571300000001</v>
      </c>
      <c r="M1667" s="120">
        <f t="shared" si="810"/>
        <v>1.0043006699999999</v>
      </c>
      <c r="N1667" s="120">
        <f t="shared" si="804"/>
        <v>1.2537102864415457</v>
      </c>
      <c r="O1667" s="113">
        <f t="shared" si="806"/>
        <v>1.2559132099999999</v>
      </c>
      <c r="P1667" s="113">
        <f t="shared" si="788"/>
        <v>1402.4702654600001</v>
      </c>
      <c r="Q1667" s="11">
        <f t="shared" si="800"/>
        <v>0</v>
      </c>
      <c r="R1667" s="30">
        <f t="shared" si="796"/>
        <v>0</v>
      </c>
      <c r="S1667" s="8">
        <f t="shared" si="789"/>
        <v>0</v>
      </c>
      <c r="T1667" s="122">
        <f t="shared" si="797"/>
        <v>0.13059999999999999</v>
      </c>
      <c r="U1667" s="121">
        <f t="shared" si="805"/>
        <v>9</v>
      </c>
      <c r="V1667" s="121">
        <v>252</v>
      </c>
      <c r="W1667" s="120">
        <f t="shared" si="790"/>
        <v>1.0043934969999999</v>
      </c>
      <c r="X1667" s="113">
        <f t="shared" si="803"/>
        <v>6.1617489000000001</v>
      </c>
      <c r="Y1667" s="113">
        <f t="shared" si="791"/>
        <v>0</v>
      </c>
      <c r="Z1667" s="125" t="str">
        <f t="shared" si="801"/>
        <v>A+J=</v>
      </c>
      <c r="AA1667" s="118">
        <f t="shared" si="802"/>
        <v>46349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>
        <f t="shared" si="792"/>
        <v>46329</v>
      </c>
      <c r="B1668" s="113">
        <f t="shared" si="785"/>
        <v>1408.6320143600001</v>
      </c>
      <c r="C1668" s="113">
        <f t="shared" si="798"/>
        <v>1116.6936172799999</v>
      </c>
      <c r="D1668" s="114">
        <f t="shared" si="793"/>
        <v>7245.38</v>
      </c>
      <c r="E1668" s="115">
        <f t="shared" si="807"/>
        <v>7276.54</v>
      </c>
      <c r="F1668" s="116">
        <f t="shared" si="808"/>
        <v>46285</v>
      </c>
      <c r="G1668" s="117">
        <f t="shared" si="786"/>
        <v>4.3006716003852752E-3</v>
      </c>
      <c r="H1668" s="118">
        <f t="shared" si="799"/>
        <v>46349</v>
      </c>
      <c r="I1668" s="118">
        <f t="shared" si="787"/>
        <v>46349</v>
      </c>
      <c r="J1668" s="119">
        <f t="shared" si="794"/>
        <v>22</v>
      </c>
      <c r="K1668" s="119">
        <f t="shared" si="809"/>
        <v>9</v>
      </c>
      <c r="L1668" s="8">
        <f t="shared" si="795"/>
        <v>1.0017571300000001</v>
      </c>
      <c r="M1668" s="120">
        <f t="shared" si="810"/>
        <v>1.0043006699999999</v>
      </c>
      <c r="N1668" s="120">
        <f t="shared" si="804"/>
        <v>1.2537102864415457</v>
      </c>
      <c r="O1668" s="113">
        <f t="shared" si="806"/>
        <v>1.2559132099999999</v>
      </c>
      <c r="P1668" s="113">
        <f t="shared" si="788"/>
        <v>1402.4702654600001</v>
      </c>
      <c r="Q1668" s="11">
        <f t="shared" si="800"/>
        <v>0</v>
      </c>
      <c r="R1668" s="30">
        <f t="shared" si="796"/>
        <v>0</v>
      </c>
      <c r="S1668" s="8">
        <f t="shared" si="789"/>
        <v>0</v>
      </c>
      <c r="T1668" s="122">
        <f t="shared" si="797"/>
        <v>0.13059999999999999</v>
      </c>
      <c r="U1668" s="121">
        <f t="shared" si="805"/>
        <v>9</v>
      </c>
      <c r="V1668" s="121">
        <v>252</v>
      </c>
      <c r="W1668" s="120">
        <f t="shared" si="790"/>
        <v>1.0043934969999999</v>
      </c>
      <c r="X1668" s="113">
        <f t="shared" si="803"/>
        <v>6.1617489000000001</v>
      </c>
      <c r="Y1668" s="113">
        <f t="shared" si="791"/>
        <v>0</v>
      </c>
      <c r="Z1668" s="125" t="str">
        <f t="shared" si="801"/>
        <v>A+J=</v>
      </c>
      <c r="AA1668" s="118">
        <f t="shared" si="802"/>
        <v>46349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>
        <f t="shared" si="792"/>
        <v>46330</v>
      </c>
      <c r="B1669" s="113">
        <f t="shared" si="785"/>
        <v>1409.59326988</v>
      </c>
      <c r="C1669" s="113">
        <f t="shared" si="798"/>
        <v>1116.6936172799999</v>
      </c>
      <c r="D1669" s="114">
        <f t="shared" si="793"/>
        <v>7245.38</v>
      </c>
      <c r="E1669" s="115">
        <f t="shared" si="807"/>
        <v>7276.54</v>
      </c>
      <c r="F1669" s="116">
        <f t="shared" si="808"/>
        <v>46285</v>
      </c>
      <c r="G1669" s="117">
        <f t="shared" si="786"/>
        <v>4.3006716003852752E-3</v>
      </c>
      <c r="H1669" s="118">
        <f t="shared" si="799"/>
        <v>46349</v>
      </c>
      <c r="I1669" s="118">
        <f t="shared" si="787"/>
        <v>46349</v>
      </c>
      <c r="J1669" s="119">
        <f t="shared" si="794"/>
        <v>22</v>
      </c>
      <c r="K1669" s="119">
        <f t="shared" si="809"/>
        <v>10</v>
      </c>
      <c r="L1669" s="8">
        <f t="shared" si="795"/>
        <v>1.0019525600000001</v>
      </c>
      <c r="M1669" s="120">
        <f t="shared" si="810"/>
        <v>1.0043006699999999</v>
      </c>
      <c r="N1669" s="120">
        <f t="shared" si="804"/>
        <v>1.2537102864415457</v>
      </c>
      <c r="O1669" s="113">
        <f t="shared" si="806"/>
        <v>1.25615823</v>
      </c>
      <c r="P1669" s="113">
        <f t="shared" si="788"/>
        <v>1402.7438777299999</v>
      </c>
      <c r="Q1669" s="11">
        <f t="shared" si="800"/>
        <v>0</v>
      </c>
      <c r="R1669" s="30">
        <f t="shared" si="796"/>
        <v>0</v>
      </c>
      <c r="S1669" s="8">
        <f t="shared" si="789"/>
        <v>0</v>
      </c>
      <c r="T1669" s="122">
        <f t="shared" si="797"/>
        <v>0.13059999999999999</v>
      </c>
      <c r="U1669" s="121">
        <f t="shared" si="805"/>
        <v>10</v>
      </c>
      <c r="V1669" s="121">
        <v>252</v>
      </c>
      <c r="W1669" s="120">
        <f t="shared" si="790"/>
        <v>1.004882853</v>
      </c>
      <c r="X1669" s="113">
        <f t="shared" si="803"/>
        <v>6.8493921499999999</v>
      </c>
      <c r="Y1669" s="113">
        <f t="shared" si="791"/>
        <v>0</v>
      </c>
      <c r="Z1669" s="125" t="str">
        <f t="shared" si="801"/>
        <v>A+J=</v>
      </c>
      <c r="AA1669" s="118">
        <f t="shared" si="802"/>
        <v>46349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>
        <f t="shared" si="792"/>
        <v>46331</v>
      </c>
      <c r="B1670" s="113">
        <f t="shared" si="785"/>
        <v>1410.55516218</v>
      </c>
      <c r="C1670" s="113">
        <f t="shared" si="798"/>
        <v>1116.6936172799999</v>
      </c>
      <c r="D1670" s="114">
        <f t="shared" si="793"/>
        <v>7245.38</v>
      </c>
      <c r="E1670" s="115">
        <f t="shared" si="807"/>
        <v>7276.54</v>
      </c>
      <c r="F1670" s="116">
        <f t="shared" si="808"/>
        <v>46285</v>
      </c>
      <c r="G1670" s="117">
        <f t="shared" si="786"/>
        <v>4.3006716003852752E-3</v>
      </c>
      <c r="H1670" s="118">
        <f t="shared" si="799"/>
        <v>46349</v>
      </c>
      <c r="I1670" s="118">
        <f t="shared" si="787"/>
        <v>46349</v>
      </c>
      <c r="J1670" s="119">
        <f t="shared" si="794"/>
        <v>22</v>
      </c>
      <c r="K1670" s="119">
        <f t="shared" si="809"/>
        <v>11</v>
      </c>
      <c r="L1670" s="8">
        <f t="shared" si="795"/>
        <v>1.0021480199999999</v>
      </c>
      <c r="M1670" s="120">
        <f t="shared" si="810"/>
        <v>1.0043006699999999</v>
      </c>
      <c r="N1670" s="120">
        <f t="shared" si="804"/>
        <v>1.2537102864415457</v>
      </c>
      <c r="O1670" s="113">
        <f t="shared" si="806"/>
        <v>1.25640328</v>
      </c>
      <c r="P1670" s="113">
        <f t="shared" si="788"/>
        <v>1403.0175234999999</v>
      </c>
      <c r="Q1670" s="11">
        <f t="shared" si="800"/>
        <v>0</v>
      </c>
      <c r="R1670" s="30">
        <f t="shared" si="796"/>
        <v>0</v>
      </c>
      <c r="S1670" s="8">
        <f t="shared" si="789"/>
        <v>0</v>
      </c>
      <c r="T1670" s="122">
        <f t="shared" si="797"/>
        <v>0.13059999999999999</v>
      </c>
      <c r="U1670" s="121">
        <f t="shared" si="805"/>
        <v>11</v>
      </c>
      <c r="V1670" s="121">
        <v>252</v>
      </c>
      <c r="W1670" s="120">
        <f t="shared" si="790"/>
        <v>1.0053724479999999</v>
      </c>
      <c r="X1670" s="113">
        <f t="shared" si="803"/>
        <v>7.5376386799999997</v>
      </c>
      <c r="Y1670" s="113">
        <f t="shared" si="791"/>
        <v>0</v>
      </c>
      <c r="Z1670" s="125" t="str">
        <f t="shared" si="801"/>
        <v>A+J=</v>
      </c>
      <c r="AA1670" s="118">
        <f t="shared" si="802"/>
        <v>46349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>
        <f t="shared" si="792"/>
        <v>46332</v>
      </c>
      <c r="B1671" s="113">
        <f t="shared" si="785"/>
        <v>1411.5177238199999</v>
      </c>
      <c r="C1671" s="113">
        <f t="shared" si="798"/>
        <v>1116.6936172799999</v>
      </c>
      <c r="D1671" s="114">
        <f t="shared" si="793"/>
        <v>7245.38</v>
      </c>
      <c r="E1671" s="115">
        <f t="shared" si="807"/>
        <v>7276.54</v>
      </c>
      <c r="F1671" s="116">
        <f t="shared" si="808"/>
        <v>46285</v>
      </c>
      <c r="G1671" s="117">
        <f t="shared" si="786"/>
        <v>4.3006716003852752E-3</v>
      </c>
      <c r="H1671" s="118">
        <f t="shared" si="799"/>
        <v>46349</v>
      </c>
      <c r="I1671" s="118">
        <f t="shared" si="787"/>
        <v>46349</v>
      </c>
      <c r="J1671" s="119">
        <f t="shared" si="794"/>
        <v>22</v>
      </c>
      <c r="K1671" s="119">
        <f t="shared" si="809"/>
        <v>12</v>
      </c>
      <c r="L1671" s="8">
        <f t="shared" si="795"/>
        <v>1.0023435300000001</v>
      </c>
      <c r="M1671" s="120">
        <f t="shared" si="810"/>
        <v>1.0043006699999999</v>
      </c>
      <c r="N1671" s="120">
        <f t="shared" si="804"/>
        <v>1.2537102864415457</v>
      </c>
      <c r="O1671" s="113">
        <f t="shared" si="806"/>
        <v>1.2566483900000001</v>
      </c>
      <c r="P1671" s="113">
        <f t="shared" si="788"/>
        <v>1403.2912362699999</v>
      </c>
      <c r="Q1671" s="11">
        <f t="shared" si="800"/>
        <v>0</v>
      </c>
      <c r="R1671" s="30">
        <f t="shared" si="796"/>
        <v>0</v>
      </c>
      <c r="S1671" s="8">
        <f t="shared" si="789"/>
        <v>0</v>
      </c>
      <c r="T1671" s="122">
        <f t="shared" si="797"/>
        <v>0.13059999999999999</v>
      </c>
      <c r="U1671" s="121">
        <f t="shared" si="805"/>
        <v>12</v>
      </c>
      <c r="V1671" s="121">
        <v>252</v>
      </c>
      <c r="W1671" s="120">
        <f t="shared" si="790"/>
        <v>1.005862281</v>
      </c>
      <c r="X1671" s="113">
        <f t="shared" si="803"/>
        <v>8.2264875499999999</v>
      </c>
      <c r="Y1671" s="113">
        <f t="shared" si="791"/>
        <v>0</v>
      </c>
      <c r="Z1671" s="125" t="str">
        <f t="shared" si="801"/>
        <v>A+J=</v>
      </c>
      <c r="AA1671" s="118">
        <f t="shared" si="802"/>
        <v>46349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>
        <f t="shared" si="792"/>
        <v>46333</v>
      </c>
      <c r="B1672" s="113">
        <f t="shared" si="785"/>
        <v>1412.4809339999999</v>
      </c>
      <c r="C1672" s="113">
        <f t="shared" si="798"/>
        <v>1116.6936172799999</v>
      </c>
      <c r="D1672" s="114">
        <f t="shared" si="793"/>
        <v>7245.38</v>
      </c>
      <c r="E1672" s="115">
        <f t="shared" si="807"/>
        <v>7276.54</v>
      </c>
      <c r="F1672" s="116">
        <f t="shared" si="808"/>
        <v>46285</v>
      </c>
      <c r="G1672" s="117">
        <f t="shared" si="786"/>
        <v>4.3006716003852752E-3</v>
      </c>
      <c r="H1672" s="118">
        <f t="shared" si="799"/>
        <v>46349</v>
      </c>
      <c r="I1672" s="118">
        <f t="shared" si="787"/>
        <v>46349</v>
      </c>
      <c r="J1672" s="119">
        <f t="shared" si="794"/>
        <v>22</v>
      </c>
      <c r="K1672" s="119">
        <f t="shared" si="809"/>
        <v>13</v>
      </c>
      <c r="L1672" s="8">
        <f t="shared" si="795"/>
        <v>1.0025390700000001</v>
      </c>
      <c r="M1672" s="120">
        <f t="shared" si="810"/>
        <v>1.0043006699999999</v>
      </c>
      <c r="N1672" s="120">
        <f t="shared" si="804"/>
        <v>1.2537102864415457</v>
      </c>
      <c r="O1672" s="113">
        <f t="shared" si="806"/>
        <v>1.2568935400000001</v>
      </c>
      <c r="P1672" s="113">
        <f t="shared" si="788"/>
        <v>1403.56499371</v>
      </c>
      <c r="Q1672" s="11">
        <f t="shared" si="800"/>
        <v>0</v>
      </c>
      <c r="R1672" s="30">
        <f t="shared" si="796"/>
        <v>0</v>
      </c>
      <c r="S1672" s="8">
        <f t="shared" si="789"/>
        <v>0</v>
      </c>
      <c r="T1672" s="122">
        <f t="shared" si="797"/>
        <v>0.13059999999999999</v>
      </c>
      <c r="U1672" s="121">
        <f t="shared" si="805"/>
        <v>13</v>
      </c>
      <c r="V1672" s="121">
        <v>252</v>
      </c>
      <c r="W1672" s="120">
        <f t="shared" si="790"/>
        <v>1.006352353</v>
      </c>
      <c r="X1672" s="113">
        <f t="shared" si="803"/>
        <v>8.91594029</v>
      </c>
      <c r="Y1672" s="113">
        <f t="shared" si="791"/>
        <v>0</v>
      </c>
      <c r="Z1672" s="125" t="str">
        <f t="shared" si="801"/>
        <v>A+J=</v>
      </c>
      <c r="AA1672" s="118">
        <f t="shared" si="802"/>
        <v>46349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>
        <f t="shared" si="792"/>
        <v>46334</v>
      </c>
      <c r="B1673" s="113">
        <f t="shared" si="785"/>
        <v>1412.4809339999999</v>
      </c>
      <c r="C1673" s="113">
        <f t="shared" si="798"/>
        <v>1116.6936172799999</v>
      </c>
      <c r="D1673" s="114">
        <f t="shared" si="793"/>
        <v>7245.38</v>
      </c>
      <c r="E1673" s="115">
        <f t="shared" si="807"/>
        <v>7276.54</v>
      </c>
      <c r="F1673" s="116">
        <f t="shared" si="808"/>
        <v>46285</v>
      </c>
      <c r="G1673" s="117">
        <f t="shared" si="786"/>
        <v>4.3006716003852752E-3</v>
      </c>
      <c r="H1673" s="118">
        <f t="shared" si="799"/>
        <v>46349</v>
      </c>
      <c r="I1673" s="118">
        <f t="shared" si="787"/>
        <v>46349</v>
      </c>
      <c r="J1673" s="119">
        <f t="shared" si="794"/>
        <v>22</v>
      </c>
      <c r="K1673" s="119">
        <f t="shared" si="809"/>
        <v>13</v>
      </c>
      <c r="L1673" s="8">
        <f t="shared" si="795"/>
        <v>1.0025390700000001</v>
      </c>
      <c r="M1673" s="120">
        <f t="shared" si="810"/>
        <v>1.0043006699999999</v>
      </c>
      <c r="N1673" s="120">
        <f t="shared" si="804"/>
        <v>1.2537102864415457</v>
      </c>
      <c r="O1673" s="113">
        <f t="shared" si="806"/>
        <v>1.2568935400000001</v>
      </c>
      <c r="P1673" s="113">
        <f t="shared" si="788"/>
        <v>1403.56499371</v>
      </c>
      <c r="Q1673" s="11">
        <f t="shared" si="800"/>
        <v>0</v>
      </c>
      <c r="R1673" s="30">
        <f t="shared" si="796"/>
        <v>0</v>
      </c>
      <c r="S1673" s="8">
        <f t="shared" si="789"/>
        <v>0</v>
      </c>
      <c r="T1673" s="122">
        <f t="shared" si="797"/>
        <v>0.13059999999999999</v>
      </c>
      <c r="U1673" s="121">
        <f t="shared" si="805"/>
        <v>13</v>
      </c>
      <c r="V1673" s="121">
        <v>252</v>
      </c>
      <c r="W1673" s="120">
        <f t="shared" si="790"/>
        <v>1.006352353</v>
      </c>
      <c r="X1673" s="113">
        <f t="shared" si="803"/>
        <v>8.91594029</v>
      </c>
      <c r="Y1673" s="113">
        <f t="shared" si="791"/>
        <v>0</v>
      </c>
      <c r="Z1673" s="125" t="str">
        <f t="shared" si="801"/>
        <v>A+J=</v>
      </c>
      <c r="AA1673" s="118">
        <f t="shared" si="802"/>
        <v>46349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>
        <f t="shared" si="792"/>
        <v>46335</v>
      </c>
      <c r="B1674" s="113">
        <f t="shared" ref="B1674:B1737" si="811">(P1674+X1674)</f>
        <v>1412.4809339999999</v>
      </c>
      <c r="C1674" s="113">
        <f t="shared" si="798"/>
        <v>1116.6936172799999</v>
      </c>
      <c r="D1674" s="114">
        <f t="shared" si="793"/>
        <v>7245.38</v>
      </c>
      <c r="E1674" s="115">
        <f t="shared" si="807"/>
        <v>7276.54</v>
      </c>
      <c r="F1674" s="116">
        <f t="shared" si="808"/>
        <v>46285</v>
      </c>
      <c r="G1674" s="117">
        <f t="shared" ref="G1674:G1737" si="812">(E1674/D1674)-1</f>
        <v>4.3006716003852752E-3</v>
      </c>
      <c r="H1674" s="118">
        <f t="shared" si="799"/>
        <v>46349</v>
      </c>
      <c r="I1674" s="118">
        <f t="shared" ref="I1674:I1737" si="813">IF(A1674&gt;I1673,H1674,I1673)</f>
        <v>46349</v>
      </c>
      <c r="J1674" s="119">
        <f t="shared" si="794"/>
        <v>22</v>
      </c>
      <c r="K1674" s="119">
        <f t="shared" si="809"/>
        <v>13</v>
      </c>
      <c r="L1674" s="8">
        <f t="shared" si="795"/>
        <v>1.0025390700000001</v>
      </c>
      <c r="M1674" s="120">
        <f t="shared" si="810"/>
        <v>1.0043006699999999</v>
      </c>
      <c r="N1674" s="120">
        <f t="shared" si="804"/>
        <v>1.2537102864415457</v>
      </c>
      <c r="O1674" s="113">
        <f t="shared" si="806"/>
        <v>1.2568935400000001</v>
      </c>
      <c r="P1674" s="113">
        <f t="shared" ref="P1674:P1737" si="814">TRUNC(C1674*O1674,8)</f>
        <v>1403.56499371</v>
      </c>
      <c r="Q1674" s="11">
        <f t="shared" si="800"/>
        <v>0</v>
      </c>
      <c r="R1674" s="30">
        <f t="shared" si="796"/>
        <v>0</v>
      </c>
      <c r="S1674" s="8">
        <f t="shared" ref="S1674:S1737" si="815">IF(R1674&gt;0,TRUNC(R1674*P1674,8),0)</f>
        <v>0</v>
      </c>
      <c r="T1674" s="122">
        <f t="shared" si="797"/>
        <v>0.13059999999999999</v>
      </c>
      <c r="U1674" s="121">
        <f t="shared" si="805"/>
        <v>13</v>
      </c>
      <c r="V1674" s="121">
        <v>252</v>
      </c>
      <c r="W1674" s="120">
        <f t="shared" ref="W1674:W1737" si="816">ROUND((1+T1674)^TRUNC((U1674/V1674),9),9)</f>
        <v>1.006352353</v>
      </c>
      <c r="X1674" s="113">
        <f t="shared" si="803"/>
        <v>8.91594029</v>
      </c>
      <c r="Y1674" s="113">
        <f t="shared" ref="Y1674:Y1737" si="817">IF(Q1674&gt;0,S1674+X1674,0)</f>
        <v>0</v>
      </c>
      <c r="Z1674" s="125" t="str">
        <f t="shared" si="801"/>
        <v>A+J=</v>
      </c>
      <c r="AA1674" s="118">
        <f t="shared" si="802"/>
        <v>46349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>
        <f t="shared" ref="A1675:A1738" si="818">(A1674+1)</f>
        <v>46336</v>
      </c>
      <c r="B1675" s="113">
        <f t="shared" si="811"/>
        <v>1413.4448042500001</v>
      </c>
      <c r="C1675" s="113">
        <f t="shared" si="798"/>
        <v>1116.6936172799999</v>
      </c>
      <c r="D1675" s="114">
        <f t="shared" ref="D1675:D1738" si="819">IF(E1675=E1674,D1674,E1674)</f>
        <v>7245.38</v>
      </c>
      <c r="E1675" s="115">
        <f t="shared" si="807"/>
        <v>7276.54</v>
      </c>
      <c r="F1675" s="116">
        <f t="shared" si="808"/>
        <v>46285</v>
      </c>
      <c r="G1675" s="117">
        <f t="shared" si="812"/>
        <v>4.3006716003852752E-3</v>
      </c>
      <c r="H1675" s="118">
        <f t="shared" si="799"/>
        <v>46349</v>
      </c>
      <c r="I1675" s="118">
        <f t="shared" si="813"/>
        <v>46349</v>
      </c>
      <c r="J1675" s="119">
        <f t="shared" ref="J1675:J1738" si="820">IF(I1675=I1674,J1674,NETWORKDAYS(I1674,I1675,$AD$176:$AD$502)-1)</f>
        <v>22</v>
      </c>
      <c r="K1675" s="119">
        <f t="shared" si="809"/>
        <v>14</v>
      </c>
      <c r="L1675" s="8">
        <f t="shared" ref="L1675:L1738" si="821">IF(E1675&lt;D1675,1,TRUNC((E1675/D1675)^TRUNC((K1675/J1675),9),8))</f>
        <v>1.0027346500000001</v>
      </c>
      <c r="M1675" s="120">
        <f t="shared" si="810"/>
        <v>1.0043006699999999</v>
      </c>
      <c r="N1675" s="120">
        <f t="shared" si="804"/>
        <v>1.2537102864415457</v>
      </c>
      <c r="O1675" s="113">
        <f t="shared" si="806"/>
        <v>1.25713874</v>
      </c>
      <c r="P1675" s="113">
        <f t="shared" si="814"/>
        <v>1403.83880699</v>
      </c>
      <c r="Q1675" s="11">
        <f t="shared" si="800"/>
        <v>0</v>
      </c>
      <c r="R1675" s="30">
        <f t="shared" ref="R1675:R1738" si="822">IF(Q1675&gt;0,VLOOKUP($A1675,$AD$10:$AI$170,6),0)</f>
        <v>0</v>
      </c>
      <c r="S1675" s="8">
        <f t="shared" si="815"/>
        <v>0</v>
      </c>
      <c r="T1675" s="122">
        <f t="shared" ref="T1675:T1738" si="823">(T1674)</f>
        <v>0.13059999999999999</v>
      </c>
      <c r="U1675" s="121">
        <f t="shared" si="805"/>
        <v>14</v>
      </c>
      <c r="V1675" s="121">
        <v>252</v>
      </c>
      <c r="W1675" s="120">
        <f t="shared" si="816"/>
        <v>1.0068426640000001</v>
      </c>
      <c r="X1675" s="113">
        <f t="shared" si="803"/>
        <v>9.6059972600000005</v>
      </c>
      <c r="Y1675" s="113">
        <f t="shared" si="817"/>
        <v>0</v>
      </c>
      <c r="Z1675" s="125" t="str">
        <f t="shared" si="801"/>
        <v>A+J=</v>
      </c>
      <c r="AA1675" s="118">
        <f t="shared" si="802"/>
        <v>46349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>
        <f t="shared" si="818"/>
        <v>46337</v>
      </c>
      <c r="B1676" s="113">
        <f t="shared" si="811"/>
        <v>1414.4093334199999</v>
      </c>
      <c r="C1676" s="113">
        <f t="shared" ref="C1676:C1739" si="824">TRUNC(IF(Q1675&gt;0,VLOOKUP(A1675,$AD$12:$AE$170,2),C1675),8)</f>
        <v>1116.6936172799999</v>
      </c>
      <c r="D1676" s="114">
        <f t="shared" si="819"/>
        <v>7245.38</v>
      </c>
      <c r="E1676" s="115">
        <f t="shared" si="807"/>
        <v>7276.54</v>
      </c>
      <c r="F1676" s="116">
        <f t="shared" si="808"/>
        <v>46285</v>
      </c>
      <c r="G1676" s="117">
        <f t="shared" si="812"/>
        <v>4.3006716003852752E-3</v>
      </c>
      <c r="H1676" s="118">
        <f t="shared" ref="H1676:H1739" si="825">IF(DAY(A1676)=H$9,VLOOKUP(A1676,AH$118:AN$450,4),H1675)</f>
        <v>46349</v>
      </c>
      <c r="I1676" s="118">
        <f t="shared" si="813"/>
        <v>46349</v>
      </c>
      <c r="J1676" s="119">
        <f t="shared" si="820"/>
        <v>22</v>
      </c>
      <c r="K1676" s="119">
        <f t="shared" si="809"/>
        <v>15</v>
      </c>
      <c r="L1676" s="8">
        <f t="shared" si="821"/>
        <v>1.00293027</v>
      </c>
      <c r="M1676" s="120">
        <f t="shared" si="810"/>
        <v>1.0043006699999999</v>
      </c>
      <c r="N1676" s="120">
        <f t="shared" si="804"/>
        <v>1.2537102864415457</v>
      </c>
      <c r="O1676" s="113">
        <f t="shared" si="806"/>
        <v>1.2573839899999999</v>
      </c>
      <c r="P1676" s="113">
        <f t="shared" si="814"/>
        <v>1404.1126761</v>
      </c>
      <c r="Q1676" s="11">
        <f t="shared" ref="Q1676:Q1739" si="826">IF(VLOOKUP(A1676,AD$10:AK$170,8)=VLOOKUP(A1675,AD$10:AK$170,8),0,VLOOKUP(A1676,AD$10:AK$170,8))</f>
        <v>0</v>
      </c>
      <c r="R1676" s="30">
        <f t="shared" si="822"/>
        <v>0</v>
      </c>
      <c r="S1676" s="8">
        <f t="shared" si="815"/>
        <v>0</v>
      </c>
      <c r="T1676" s="122">
        <f t="shared" si="823"/>
        <v>0.13059999999999999</v>
      </c>
      <c r="U1676" s="121">
        <f t="shared" si="805"/>
        <v>15</v>
      </c>
      <c r="V1676" s="121">
        <v>252</v>
      </c>
      <c r="W1676" s="120">
        <f t="shared" si="816"/>
        <v>1.0073332129999999</v>
      </c>
      <c r="X1676" s="113">
        <f t="shared" si="803"/>
        <v>10.29665732</v>
      </c>
      <c r="Y1676" s="113">
        <f t="shared" si="817"/>
        <v>0</v>
      </c>
      <c r="Z1676" s="125" t="str">
        <f t="shared" ref="Z1676:Z1739" si="827">IF($Q1675&gt;0,VLOOKUP($A1675,$AD$10:$AM$170,9),Z1675)</f>
        <v>A+J=</v>
      </c>
      <c r="AA1676" s="118">
        <f t="shared" ref="AA1676:AA1739" si="828">IF($Q1675&gt;0,VLOOKUP($A1675,$AD$10:$AM$170,10),AA1675)</f>
        <v>46349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>
        <f t="shared" si="818"/>
        <v>46338</v>
      </c>
      <c r="B1677" s="113">
        <f t="shared" si="811"/>
        <v>1415.37452461</v>
      </c>
      <c r="C1677" s="113">
        <f t="shared" si="824"/>
        <v>1116.6936172799999</v>
      </c>
      <c r="D1677" s="114">
        <f t="shared" si="819"/>
        <v>7245.38</v>
      </c>
      <c r="E1677" s="115">
        <f t="shared" si="807"/>
        <v>7276.54</v>
      </c>
      <c r="F1677" s="116">
        <f t="shared" si="808"/>
        <v>46285</v>
      </c>
      <c r="G1677" s="117">
        <f t="shared" si="812"/>
        <v>4.3006716003852752E-3</v>
      </c>
      <c r="H1677" s="118">
        <f t="shared" si="825"/>
        <v>46349</v>
      </c>
      <c r="I1677" s="118">
        <f t="shared" si="813"/>
        <v>46349</v>
      </c>
      <c r="J1677" s="119">
        <f t="shared" si="820"/>
        <v>22</v>
      </c>
      <c r="K1677" s="119">
        <f t="shared" si="809"/>
        <v>16</v>
      </c>
      <c r="L1677" s="8">
        <f t="shared" si="821"/>
        <v>1.0031259299999999</v>
      </c>
      <c r="M1677" s="120">
        <f t="shared" si="810"/>
        <v>1.0043006699999999</v>
      </c>
      <c r="N1677" s="120">
        <f t="shared" si="804"/>
        <v>1.2537102864415457</v>
      </c>
      <c r="O1677" s="113">
        <f t="shared" si="806"/>
        <v>1.2576292899999999</v>
      </c>
      <c r="P1677" s="113">
        <f t="shared" si="814"/>
        <v>1404.38660104</v>
      </c>
      <c r="Q1677" s="11">
        <f t="shared" si="826"/>
        <v>0</v>
      </c>
      <c r="R1677" s="30">
        <f t="shared" si="822"/>
        <v>0</v>
      </c>
      <c r="S1677" s="8">
        <f t="shared" si="815"/>
        <v>0</v>
      </c>
      <c r="T1677" s="122">
        <f t="shared" si="823"/>
        <v>0.13059999999999999</v>
      </c>
      <c r="U1677" s="121">
        <f t="shared" si="805"/>
        <v>16</v>
      </c>
      <c r="V1677" s="121">
        <v>252</v>
      </c>
      <c r="W1677" s="120">
        <f t="shared" si="816"/>
        <v>1.007824002</v>
      </c>
      <c r="X1677" s="113">
        <f t="shared" si="803"/>
        <v>10.98792357</v>
      </c>
      <c r="Y1677" s="113">
        <f t="shared" si="817"/>
        <v>0</v>
      </c>
      <c r="Z1677" s="125" t="str">
        <f t="shared" si="827"/>
        <v>A+J=</v>
      </c>
      <c r="AA1677" s="118">
        <f t="shared" si="828"/>
        <v>46349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>
        <f t="shared" si="818"/>
        <v>46339</v>
      </c>
      <c r="B1678" s="113">
        <f t="shared" si="811"/>
        <v>1416.34036543</v>
      </c>
      <c r="C1678" s="113">
        <f t="shared" si="824"/>
        <v>1116.6936172799999</v>
      </c>
      <c r="D1678" s="114">
        <f t="shared" si="819"/>
        <v>7245.38</v>
      </c>
      <c r="E1678" s="115">
        <f t="shared" si="807"/>
        <v>7276.54</v>
      </c>
      <c r="F1678" s="116">
        <f t="shared" si="808"/>
        <v>46285</v>
      </c>
      <c r="G1678" s="117">
        <f t="shared" si="812"/>
        <v>4.3006716003852752E-3</v>
      </c>
      <c r="H1678" s="118">
        <f t="shared" si="825"/>
        <v>46349</v>
      </c>
      <c r="I1678" s="118">
        <f t="shared" si="813"/>
        <v>46349</v>
      </c>
      <c r="J1678" s="119">
        <f t="shared" si="820"/>
        <v>22</v>
      </c>
      <c r="K1678" s="119">
        <f t="shared" si="809"/>
        <v>17</v>
      </c>
      <c r="L1678" s="8">
        <f t="shared" si="821"/>
        <v>1.0033216199999999</v>
      </c>
      <c r="M1678" s="120">
        <f t="shared" si="810"/>
        <v>1.0043006699999999</v>
      </c>
      <c r="N1678" s="120">
        <f t="shared" si="804"/>
        <v>1.2537102864415457</v>
      </c>
      <c r="O1678" s="113">
        <f t="shared" si="806"/>
        <v>1.2578746300000001</v>
      </c>
      <c r="P1678" s="113">
        <f t="shared" si="814"/>
        <v>1404.66057065</v>
      </c>
      <c r="Q1678" s="11">
        <f t="shared" si="826"/>
        <v>0</v>
      </c>
      <c r="R1678" s="30">
        <f t="shared" si="822"/>
        <v>0</v>
      </c>
      <c r="S1678" s="8">
        <f t="shared" si="815"/>
        <v>0</v>
      </c>
      <c r="T1678" s="122">
        <f t="shared" si="823"/>
        <v>0.13059999999999999</v>
      </c>
      <c r="U1678" s="121">
        <f t="shared" si="805"/>
        <v>17</v>
      </c>
      <c r="V1678" s="121">
        <v>252</v>
      </c>
      <c r="W1678" s="120">
        <f t="shared" si="816"/>
        <v>1.0083150299999999</v>
      </c>
      <c r="X1678" s="113">
        <f t="shared" si="803"/>
        <v>11.67979478</v>
      </c>
      <c r="Y1678" s="113">
        <f t="shared" si="817"/>
        <v>0</v>
      </c>
      <c r="Z1678" s="125" t="str">
        <f t="shared" si="827"/>
        <v>A+J=</v>
      </c>
      <c r="AA1678" s="118">
        <f t="shared" si="828"/>
        <v>46349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>
        <f t="shared" si="818"/>
        <v>46340</v>
      </c>
      <c r="B1679" s="113">
        <f t="shared" si="811"/>
        <v>1417.30686741</v>
      </c>
      <c r="C1679" s="113">
        <f t="shared" si="824"/>
        <v>1116.6936172799999</v>
      </c>
      <c r="D1679" s="114">
        <f t="shared" si="819"/>
        <v>7245.38</v>
      </c>
      <c r="E1679" s="115">
        <f t="shared" si="807"/>
        <v>7276.54</v>
      </c>
      <c r="F1679" s="116">
        <f t="shared" si="808"/>
        <v>46285</v>
      </c>
      <c r="G1679" s="117">
        <f t="shared" si="812"/>
        <v>4.3006716003852752E-3</v>
      </c>
      <c r="H1679" s="118">
        <f t="shared" si="825"/>
        <v>46349</v>
      </c>
      <c r="I1679" s="118">
        <f t="shared" si="813"/>
        <v>46349</v>
      </c>
      <c r="J1679" s="119">
        <f t="shared" si="820"/>
        <v>22</v>
      </c>
      <c r="K1679" s="119">
        <f t="shared" si="809"/>
        <v>18</v>
      </c>
      <c r="L1679" s="8">
        <f t="shared" si="821"/>
        <v>1.0035173500000001</v>
      </c>
      <c r="M1679" s="120">
        <f t="shared" si="810"/>
        <v>1.0043006699999999</v>
      </c>
      <c r="N1679" s="120">
        <f t="shared" si="804"/>
        <v>1.2537102864415457</v>
      </c>
      <c r="O1679" s="113">
        <f t="shared" si="806"/>
        <v>1.25812002</v>
      </c>
      <c r="P1679" s="113">
        <f t="shared" si="814"/>
        <v>1404.9345960999999</v>
      </c>
      <c r="Q1679" s="11">
        <f t="shared" si="826"/>
        <v>0</v>
      </c>
      <c r="R1679" s="30">
        <f t="shared" si="822"/>
        <v>0</v>
      </c>
      <c r="S1679" s="8">
        <f t="shared" si="815"/>
        <v>0</v>
      </c>
      <c r="T1679" s="122">
        <f t="shared" si="823"/>
        <v>0.13059999999999999</v>
      </c>
      <c r="U1679" s="121">
        <f t="shared" si="805"/>
        <v>18</v>
      </c>
      <c r="V1679" s="121">
        <v>252</v>
      </c>
      <c r="W1679" s="120">
        <f t="shared" si="816"/>
        <v>1.008806297</v>
      </c>
      <c r="X1679" s="113">
        <f t="shared" si="803"/>
        <v>12.37227131</v>
      </c>
      <c r="Y1679" s="113">
        <f t="shared" si="817"/>
        <v>0</v>
      </c>
      <c r="Z1679" s="125" t="str">
        <f t="shared" si="827"/>
        <v>A+J=</v>
      </c>
      <c r="AA1679" s="118">
        <f t="shared" si="828"/>
        <v>46349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>
        <f t="shared" si="818"/>
        <v>46341</v>
      </c>
      <c r="B1680" s="113">
        <f t="shared" si="811"/>
        <v>1417.30686741</v>
      </c>
      <c r="C1680" s="113">
        <f t="shared" si="824"/>
        <v>1116.6936172799999</v>
      </c>
      <c r="D1680" s="114">
        <f t="shared" si="819"/>
        <v>7245.38</v>
      </c>
      <c r="E1680" s="115">
        <f t="shared" si="807"/>
        <v>7276.54</v>
      </c>
      <c r="F1680" s="116">
        <f t="shared" si="808"/>
        <v>46285</v>
      </c>
      <c r="G1680" s="117">
        <f t="shared" si="812"/>
        <v>4.3006716003852752E-3</v>
      </c>
      <c r="H1680" s="118">
        <f t="shared" si="825"/>
        <v>46349</v>
      </c>
      <c r="I1680" s="118">
        <f t="shared" si="813"/>
        <v>46349</v>
      </c>
      <c r="J1680" s="119">
        <f t="shared" si="820"/>
        <v>22</v>
      </c>
      <c r="K1680" s="119">
        <f t="shared" si="809"/>
        <v>18</v>
      </c>
      <c r="L1680" s="8">
        <f t="shared" si="821"/>
        <v>1.0035173500000001</v>
      </c>
      <c r="M1680" s="120">
        <f t="shared" si="810"/>
        <v>1.0043006699999999</v>
      </c>
      <c r="N1680" s="120">
        <f t="shared" si="804"/>
        <v>1.2537102864415457</v>
      </c>
      <c r="O1680" s="113">
        <f t="shared" si="806"/>
        <v>1.25812002</v>
      </c>
      <c r="P1680" s="113">
        <f t="shared" si="814"/>
        <v>1404.9345960999999</v>
      </c>
      <c r="Q1680" s="11">
        <f t="shared" si="826"/>
        <v>0</v>
      </c>
      <c r="R1680" s="30">
        <f t="shared" si="822"/>
        <v>0</v>
      </c>
      <c r="S1680" s="8">
        <f t="shared" si="815"/>
        <v>0</v>
      </c>
      <c r="T1680" s="122">
        <f t="shared" si="823"/>
        <v>0.13059999999999999</v>
      </c>
      <c r="U1680" s="121">
        <f t="shared" si="805"/>
        <v>18</v>
      </c>
      <c r="V1680" s="121">
        <v>252</v>
      </c>
      <c r="W1680" s="120">
        <f t="shared" si="816"/>
        <v>1.008806297</v>
      </c>
      <c r="X1680" s="113">
        <f t="shared" si="803"/>
        <v>12.37227131</v>
      </c>
      <c r="Y1680" s="113">
        <f t="shared" si="817"/>
        <v>0</v>
      </c>
      <c r="Z1680" s="125" t="str">
        <f t="shared" si="827"/>
        <v>A+J=</v>
      </c>
      <c r="AA1680" s="118">
        <f t="shared" si="828"/>
        <v>46349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>
        <f t="shared" si="818"/>
        <v>46342</v>
      </c>
      <c r="B1681" s="113">
        <f t="shared" si="811"/>
        <v>1417.30686741</v>
      </c>
      <c r="C1681" s="113">
        <f t="shared" si="824"/>
        <v>1116.6936172799999</v>
      </c>
      <c r="D1681" s="114">
        <f t="shared" si="819"/>
        <v>7245.38</v>
      </c>
      <c r="E1681" s="115">
        <f t="shared" si="807"/>
        <v>7276.54</v>
      </c>
      <c r="F1681" s="116">
        <f t="shared" si="808"/>
        <v>46285</v>
      </c>
      <c r="G1681" s="117">
        <f t="shared" si="812"/>
        <v>4.3006716003852752E-3</v>
      </c>
      <c r="H1681" s="118">
        <f t="shared" si="825"/>
        <v>46349</v>
      </c>
      <c r="I1681" s="118">
        <f t="shared" si="813"/>
        <v>46349</v>
      </c>
      <c r="J1681" s="119">
        <f t="shared" si="820"/>
        <v>22</v>
      </c>
      <c r="K1681" s="119">
        <f t="shared" si="809"/>
        <v>18</v>
      </c>
      <c r="L1681" s="8">
        <f t="shared" si="821"/>
        <v>1.0035173500000001</v>
      </c>
      <c r="M1681" s="120">
        <f t="shared" si="810"/>
        <v>1.0043006699999999</v>
      </c>
      <c r="N1681" s="120">
        <f t="shared" si="804"/>
        <v>1.2537102864415457</v>
      </c>
      <c r="O1681" s="113">
        <f t="shared" si="806"/>
        <v>1.25812002</v>
      </c>
      <c r="P1681" s="113">
        <f t="shared" si="814"/>
        <v>1404.9345960999999</v>
      </c>
      <c r="Q1681" s="11">
        <f t="shared" si="826"/>
        <v>0</v>
      </c>
      <c r="R1681" s="30">
        <f t="shared" si="822"/>
        <v>0</v>
      </c>
      <c r="S1681" s="8">
        <f t="shared" si="815"/>
        <v>0</v>
      </c>
      <c r="T1681" s="122">
        <f t="shared" si="823"/>
        <v>0.13059999999999999</v>
      </c>
      <c r="U1681" s="121">
        <f t="shared" si="805"/>
        <v>18</v>
      </c>
      <c r="V1681" s="121">
        <v>252</v>
      </c>
      <c r="W1681" s="120">
        <f t="shared" si="816"/>
        <v>1.008806297</v>
      </c>
      <c r="X1681" s="113">
        <f t="shared" si="803"/>
        <v>12.37227131</v>
      </c>
      <c r="Y1681" s="113">
        <f t="shared" si="817"/>
        <v>0</v>
      </c>
      <c r="Z1681" s="125" t="str">
        <f t="shared" si="827"/>
        <v>A+J=</v>
      </c>
      <c r="AA1681" s="118">
        <f t="shared" si="828"/>
        <v>46349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>
        <f t="shared" si="818"/>
        <v>46343</v>
      </c>
      <c r="B1682" s="113">
        <f t="shared" si="811"/>
        <v>1418.2740308299999</v>
      </c>
      <c r="C1682" s="113">
        <f t="shared" si="824"/>
        <v>1116.6936172799999</v>
      </c>
      <c r="D1682" s="114">
        <f t="shared" si="819"/>
        <v>7245.38</v>
      </c>
      <c r="E1682" s="115">
        <f t="shared" si="807"/>
        <v>7276.54</v>
      </c>
      <c r="F1682" s="116">
        <f t="shared" si="808"/>
        <v>46285</v>
      </c>
      <c r="G1682" s="117">
        <f t="shared" si="812"/>
        <v>4.3006716003852752E-3</v>
      </c>
      <c r="H1682" s="118">
        <f t="shared" si="825"/>
        <v>46349</v>
      </c>
      <c r="I1682" s="118">
        <f t="shared" si="813"/>
        <v>46349</v>
      </c>
      <c r="J1682" s="119">
        <f t="shared" si="820"/>
        <v>22</v>
      </c>
      <c r="K1682" s="119">
        <f t="shared" si="809"/>
        <v>19</v>
      </c>
      <c r="L1682" s="8">
        <f t="shared" si="821"/>
        <v>1.00371312</v>
      </c>
      <c r="M1682" s="120">
        <f t="shared" si="810"/>
        <v>1.0043006699999999</v>
      </c>
      <c r="N1682" s="120">
        <f t="shared" si="804"/>
        <v>1.2537102864415457</v>
      </c>
      <c r="O1682" s="113">
        <f t="shared" si="806"/>
        <v>1.25836546</v>
      </c>
      <c r="P1682" s="113">
        <f t="shared" si="814"/>
        <v>1405.2086773799999</v>
      </c>
      <c r="Q1682" s="11">
        <f t="shared" si="826"/>
        <v>0</v>
      </c>
      <c r="R1682" s="30">
        <f t="shared" si="822"/>
        <v>0</v>
      </c>
      <c r="S1682" s="8">
        <f t="shared" si="815"/>
        <v>0</v>
      </c>
      <c r="T1682" s="122">
        <f t="shared" si="823"/>
        <v>0.13059999999999999</v>
      </c>
      <c r="U1682" s="121">
        <f t="shared" si="805"/>
        <v>19</v>
      </c>
      <c r="V1682" s="121">
        <v>252</v>
      </c>
      <c r="W1682" s="120">
        <f t="shared" si="816"/>
        <v>1.0092978029999999</v>
      </c>
      <c r="X1682" s="113">
        <f t="shared" si="803"/>
        <v>13.06535345</v>
      </c>
      <c r="Y1682" s="113">
        <f t="shared" si="817"/>
        <v>0</v>
      </c>
      <c r="Z1682" s="125" t="str">
        <f t="shared" si="827"/>
        <v>A+J=</v>
      </c>
      <c r="AA1682" s="118">
        <f t="shared" si="828"/>
        <v>46349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>
        <f t="shared" si="818"/>
        <v>46344</v>
      </c>
      <c r="B1683" s="113">
        <f t="shared" si="811"/>
        <v>1419.2418573799998</v>
      </c>
      <c r="C1683" s="113">
        <f t="shared" si="824"/>
        <v>1116.6936172799999</v>
      </c>
      <c r="D1683" s="114">
        <f t="shared" si="819"/>
        <v>7245.38</v>
      </c>
      <c r="E1683" s="115">
        <f t="shared" si="807"/>
        <v>7276.54</v>
      </c>
      <c r="F1683" s="116">
        <f t="shared" si="808"/>
        <v>46285</v>
      </c>
      <c r="G1683" s="117">
        <f t="shared" si="812"/>
        <v>4.3006716003852752E-3</v>
      </c>
      <c r="H1683" s="118">
        <f t="shared" si="825"/>
        <v>46349</v>
      </c>
      <c r="I1683" s="118">
        <f t="shared" si="813"/>
        <v>46349</v>
      </c>
      <c r="J1683" s="119">
        <f t="shared" si="820"/>
        <v>22</v>
      </c>
      <c r="K1683" s="119">
        <f t="shared" si="809"/>
        <v>20</v>
      </c>
      <c r="L1683" s="8">
        <f t="shared" si="821"/>
        <v>1.0039089299999999</v>
      </c>
      <c r="M1683" s="120">
        <f t="shared" si="810"/>
        <v>1.0043006699999999</v>
      </c>
      <c r="N1683" s="120">
        <f t="shared" si="804"/>
        <v>1.2537102864415457</v>
      </c>
      <c r="O1683" s="113">
        <f t="shared" si="806"/>
        <v>1.25861095</v>
      </c>
      <c r="P1683" s="113">
        <f t="shared" si="814"/>
        <v>1405.4828144999999</v>
      </c>
      <c r="Q1683" s="11">
        <f t="shared" si="826"/>
        <v>0</v>
      </c>
      <c r="R1683" s="30">
        <f t="shared" si="822"/>
        <v>0</v>
      </c>
      <c r="S1683" s="8">
        <f t="shared" si="815"/>
        <v>0</v>
      </c>
      <c r="T1683" s="122">
        <f t="shared" si="823"/>
        <v>0.13059999999999999</v>
      </c>
      <c r="U1683" s="121">
        <f t="shared" si="805"/>
        <v>20</v>
      </c>
      <c r="V1683" s="121">
        <v>252</v>
      </c>
      <c r="W1683" s="120">
        <f t="shared" si="816"/>
        <v>1.009789549</v>
      </c>
      <c r="X1683" s="113">
        <f t="shared" si="803"/>
        <v>13.759042880000001</v>
      </c>
      <c r="Y1683" s="113">
        <f t="shared" si="817"/>
        <v>0</v>
      </c>
      <c r="Z1683" s="125" t="str">
        <f t="shared" si="827"/>
        <v>A+J=</v>
      </c>
      <c r="AA1683" s="118">
        <f t="shared" si="828"/>
        <v>46349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>
        <f t="shared" si="818"/>
        <v>46345</v>
      </c>
      <c r="B1684" s="113">
        <f t="shared" si="811"/>
        <v>1420.2103459099999</v>
      </c>
      <c r="C1684" s="113">
        <f t="shared" si="824"/>
        <v>1116.6936172799999</v>
      </c>
      <c r="D1684" s="114">
        <f t="shared" si="819"/>
        <v>7245.38</v>
      </c>
      <c r="E1684" s="115">
        <f t="shared" si="807"/>
        <v>7276.54</v>
      </c>
      <c r="F1684" s="116">
        <f t="shared" si="808"/>
        <v>46285</v>
      </c>
      <c r="G1684" s="117">
        <f t="shared" si="812"/>
        <v>4.3006716003852752E-3</v>
      </c>
      <c r="H1684" s="118">
        <f t="shared" si="825"/>
        <v>46349</v>
      </c>
      <c r="I1684" s="118">
        <f t="shared" si="813"/>
        <v>46349</v>
      </c>
      <c r="J1684" s="119">
        <f t="shared" si="820"/>
        <v>22</v>
      </c>
      <c r="K1684" s="119">
        <f t="shared" si="809"/>
        <v>21</v>
      </c>
      <c r="L1684" s="8">
        <f t="shared" si="821"/>
        <v>1.00410478</v>
      </c>
      <c r="M1684" s="120">
        <f t="shared" si="810"/>
        <v>1.0043006699999999</v>
      </c>
      <c r="N1684" s="120">
        <f t="shared" si="804"/>
        <v>1.2537102864415457</v>
      </c>
      <c r="O1684" s="113">
        <f t="shared" si="806"/>
        <v>1.2588564900000001</v>
      </c>
      <c r="P1684" s="113">
        <f t="shared" si="814"/>
        <v>1405.7570074499999</v>
      </c>
      <c r="Q1684" s="11">
        <f t="shared" si="826"/>
        <v>0</v>
      </c>
      <c r="R1684" s="30">
        <f t="shared" si="822"/>
        <v>0</v>
      </c>
      <c r="S1684" s="8">
        <f t="shared" si="815"/>
        <v>0</v>
      </c>
      <c r="T1684" s="122">
        <f t="shared" si="823"/>
        <v>0.13059999999999999</v>
      </c>
      <c r="U1684" s="121">
        <f t="shared" si="805"/>
        <v>21</v>
      </c>
      <c r="V1684" s="121">
        <v>252</v>
      </c>
      <c r="W1684" s="120">
        <f t="shared" si="816"/>
        <v>1.010281534</v>
      </c>
      <c r="X1684" s="113">
        <f t="shared" si="803"/>
        <v>14.453338459999999</v>
      </c>
      <c r="Y1684" s="113">
        <f t="shared" si="817"/>
        <v>0</v>
      </c>
      <c r="Z1684" s="125" t="str">
        <f t="shared" si="827"/>
        <v>A+J=</v>
      </c>
      <c r="AA1684" s="118">
        <f t="shared" si="828"/>
        <v>46349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>
        <f t="shared" si="818"/>
        <v>46346</v>
      </c>
      <c r="B1685" s="113">
        <f t="shared" si="811"/>
        <v>1421.17949813</v>
      </c>
      <c r="C1685" s="113">
        <f t="shared" si="824"/>
        <v>1116.6936172799999</v>
      </c>
      <c r="D1685" s="114">
        <f t="shared" si="819"/>
        <v>7245.38</v>
      </c>
      <c r="E1685" s="115">
        <f t="shared" si="807"/>
        <v>7276.54</v>
      </c>
      <c r="F1685" s="116">
        <f t="shared" si="808"/>
        <v>46285</v>
      </c>
      <c r="G1685" s="117">
        <f t="shared" si="812"/>
        <v>4.3006716003852752E-3</v>
      </c>
      <c r="H1685" s="118">
        <f t="shared" si="825"/>
        <v>46377</v>
      </c>
      <c r="I1685" s="118">
        <f t="shared" si="813"/>
        <v>46349</v>
      </c>
      <c r="J1685" s="119">
        <f t="shared" si="820"/>
        <v>22</v>
      </c>
      <c r="K1685" s="119">
        <f t="shared" si="809"/>
        <v>22</v>
      </c>
      <c r="L1685" s="8">
        <f t="shared" si="821"/>
        <v>1.0043006699999999</v>
      </c>
      <c r="M1685" s="120">
        <f t="shared" si="810"/>
        <v>1.0043006699999999</v>
      </c>
      <c r="N1685" s="120">
        <f t="shared" si="804"/>
        <v>1.2537102864415457</v>
      </c>
      <c r="O1685" s="113">
        <f t="shared" si="806"/>
        <v>1.2591020799999999</v>
      </c>
      <c r="P1685" s="113">
        <f t="shared" si="814"/>
        <v>1406.0312562300001</v>
      </c>
      <c r="Q1685" s="11">
        <f t="shared" si="826"/>
        <v>0</v>
      </c>
      <c r="R1685" s="30">
        <f t="shared" si="822"/>
        <v>0</v>
      </c>
      <c r="S1685" s="8">
        <f t="shared" si="815"/>
        <v>0</v>
      </c>
      <c r="T1685" s="122">
        <f t="shared" si="823"/>
        <v>0.13059999999999999</v>
      </c>
      <c r="U1685" s="121">
        <f t="shared" si="805"/>
        <v>22</v>
      </c>
      <c r="V1685" s="121">
        <v>252</v>
      </c>
      <c r="W1685" s="120">
        <f t="shared" si="816"/>
        <v>1.0107737590000001</v>
      </c>
      <c r="X1685" s="113">
        <f t="shared" si="803"/>
        <v>15.1482419</v>
      </c>
      <c r="Y1685" s="113">
        <f t="shared" si="817"/>
        <v>0</v>
      </c>
      <c r="Z1685" s="125" t="str">
        <f t="shared" si="827"/>
        <v>A+J=</v>
      </c>
      <c r="AA1685" s="118">
        <f t="shared" si="828"/>
        <v>46349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>
        <f t="shared" si="818"/>
        <v>46347</v>
      </c>
      <c r="B1686" s="113">
        <f t="shared" si="811"/>
        <v>1421.17949813</v>
      </c>
      <c r="C1686" s="113">
        <f t="shared" si="824"/>
        <v>1116.6936172799999</v>
      </c>
      <c r="D1686" s="114">
        <f t="shared" si="819"/>
        <v>7245.38</v>
      </c>
      <c r="E1686" s="115">
        <f t="shared" si="807"/>
        <v>7276.54</v>
      </c>
      <c r="F1686" s="116">
        <f t="shared" si="808"/>
        <v>46285</v>
      </c>
      <c r="G1686" s="117">
        <f t="shared" si="812"/>
        <v>4.3006716003852752E-3</v>
      </c>
      <c r="H1686" s="118">
        <f t="shared" si="825"/>
        <v>46377</v>
      </c>
      <c r="I1686" s="118">
        <f t="shared" si="813"/>
        <v>46349</v>
      </c>
      <c r="J1686" s="119">
        <f t="shared" si="820"/>
        <v>22</v>
      </c>
      <c r="K1686" s="119">
        <f t="shared" si="809"/>
        <v>22</v>
      </c>
      <c r="L1686" s="8">
        <f t="shared" si="821"/>
        <v>1.0043006699999999</v>
      </c>
      <c r="M1686" s="120">
        <f t="shared" si="810"/>
        <v>1.0043006699999999</v>
      </c>
      <c r="N1686" s="120">
        <f t="shared" si="804"/>
        <v>1.2537102864415457</v>
      </c>
      <c r="O1686" s="113">
        <f t="shared" si="806"/>
        <v>1.2591020799999999</v>
      </c>
      <c r="P1686" s="113">
        <f t="shared" si="814"/>
        <v>1406.0312562300001</v>
      </c>
      <c r="Q1686" s="11">
        <f t="shared" si="826"/>
        <v>0</v>
      </c>
      <c r="R1686" s="30">
        <f t="shared" si="822"/>
        <v>0</v>
      </c>
      <c r="S1686" s="8">
        <f t="shared" si="815"/>
        <v>0</v>
      </c>
      <c r="T1686" s="122">
        <f t="shared" si="823"/>
        <v>0.13059999999999999</v>
      </c>
      <c r="U1686" s="121">
        <f t="shared" si="805"/>
        <v>22</v>
      </c>
      <c r="V1686" s="121">
        <v>252</v>
      </c>
      <c r="W1686" s="120">
        <f t="shared" si="816"/>
        <v>1.0107737590000001</v>
      </c>
      <c r="X1686" s="113">
        <f t="shared" si="803"/>
        <v>15.1482419</v>
      </c>
      <c r="Y1686" s="113">
        <f t="shared" si="817"/>
        <v>0</v>
      </c>
      <c r="Z1686" s="125" t="str">
        <f t="shared" si="827"/>
        <v>A+J=</v>
      </c>
      <c r="AA1686" s="118">
        <f t="shared" si="828"/>
        <v>46349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>
        <f t="shared" si="818"/>
        <v>46348</v>
      </c>
      <c r="B1687" s="113">
        <f t="shared" si="811"/>
        <v>1421.17949813</v>
      </c>
      <c r="C1687" s="113">
        <f t="shared" si="824"/>
        <v>1116.6936172799999</v>
      </c>
      <c r="D1687" s="114">
        <f t="shared" si="819"/>
        <v>7245.38</v>
      </c>
      <c r="E1687" s="115">
        <f t="shared" si="807"/>
        <v>7276.54</v>
      </c>
      <c r="F1687" s="116">
        <f t="shared" si="808"/>
        <v>46285</v>
      </c>
      <c r="G1687" s="117">
        <f t="shared" si="812"/>
        <v>4.3006716003852752E-3</v>
      </c>
      <c r="H1687" s="118">
        <f t="shared" si="825"/>
        <v>46377</v>
      </c>
      <c r="I1687" s="118">
        <f t="shared" si="813"/>
        <v>46349</v>
      </c>
      <c r="J1687" s="119">
        <f t="shared" si="820"/>
        <v>22</v>
      </c>
      <c r="K1687" s="119">
        <f t="shared" si="809"/>
        <v>22</v>
      </c>
      <c r="L1687" s="8">
        <f t="shared" si="821"/>
        <v>1.0043006699999999</v>
      </c>
      <c r="M1687" s="120">
        <f t="shared" si="810"/>
        <v>1.0043006699999999</v>
      </c>
      <c r="N1687" s="120">
        <f t="shared" si="804"/>
        <v>1.2537102864415457</v>
      </c>
      <c r="O1687" s="113">
        <f t="shared" si="806"/>
        <v>1.2591020799999999</v>
      </c>
      <c r="P1687" s="113">
        <f t="shared" si="814"/>
        <v>1406.0312562300001</v>
      </c>
      <c r="Q1687" s="11">
        <f t="shared" si="826"/>
        <v>0</v>
      </c>
      <c r="R1687" s="30">
        <f t="shared" si="822"/>
        <v>0</v>
      </c>
      <c r="S1687" s="8">
        <f t="shared" si="815"/>
        <v>0</v>
      </c>
      <c r="T1687" s="122">
        <f t="shared" si="823"/>
        <v>0.13059999999999999</v>
      </c>
      <c r="U1687" s="121">
        <f t="shared" si="805"/>
        <v>22</v>
      </c>
      <c r="V1687" s="121">
        <v>252</v>
      </c>
      <c r="W1687" s="120">
        <f t="shared" si="816"/>
        <v>1.0107737590000001</v>
      </c>
      <c r="X1687" s="113">
        <f t="shared" si="803"/>
        <v>15.1482419</v>
      </c>
      <c r="Y1687" s="113">
        <f t="shared" si="817"/>
        <v>0</v>
      </c>
      <c r="Z1687" s="125" t="str">
        <f t="shared" si="827"/>
        <v>A+J=</v>
      </c>
      <c r="AA1687" s="118">
        <f t="shared" si="828"/>
        <v>46349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>
        <f t="shared" si="818"/>
        <v>46349</v>
      </c>
      <c r="B1688" s="113">
        <f t="shared" si="811"/>
        <v>1421.17949813</v>
      </c>
      <c r="C1688" s="113">
        <f t="shared" si="824"/>
        <v>1116.6936172799999</v>
      </c>
      <c r="D1688" s="114">
        <f t="shared" si="819"/>
        <v>7245.38</v>
      </c>
      <c r="E1688" s="115">
        <f t="shared" si="807"/>
        <v>7276.54</v>
      </c>
      <c r="F1688" s="116">
        <f t="shared" si="808"/>
        <v>46285</v>
      </c>
      <c r="G1688" s="117">
        <f t="shared" si="812"/>
        <v>4.3006716003852752E-3</v>
      </c>
      <c r="H1688" s="118">
        <f t="shared" si="825"/>
        <v>46377</v>
      </c>
      <c r="I1688" s="118">
        <f t="shared" si="813"/>
        <v>46349</v>
      </c>
      <c r="J1688" s="119">
        <f t="shared" si="820"/>
        <v>22</v>
      </c>
      <c r="K1688" s="119">
        <f t="shared" si="809"/>
        <v>22</v>
      </c>
      <c r="L1688" s="8">
        <f t="shared" si="821"/>
        <v>1.0043006699999999</v>
      </c>
      <c r="M1688" s="120">
        <f t="shared" si="810"/>
        <v>1.0043006699999999</v>
      </c>
      <c r="N1688" s="120">
        <f t="shared" si="804"/>
        <v>1.2537102864415457</v>
      </c>
      <c r="O1688" s="113">
        <f t="shared" si="806"/>
        <v>1.2591020799999999</v>
      </c>
      <c r="P1688" s="113">
        <f t="shared" si="814"/>
        <v>1406.0312562300001</v>
      </c>
      <c r="Q1688" s="11">
        <f t="shared" si="826"/>
        <v>55</v>
      </c>
      <c r="R1688" s="30">
        <f t="shared" si="822"/>
        <v>0</v>
      </c>
      <c r="S1688" s="8">
        <f t="shared" si="815"/>
        <v>0</v>
      </c>
      <c r="T1688" s="122">
        <f t="shared" si="823"/>
        <v>0.13059999999999999</v>
      </c>
      <c r="U1688" s="121">
        <f t="shared" si="805"/>
        <v>22</v>
      </c>
      <c r="V1688" s="121">
        <v>252</v>
      </c>
      <c r="W1688" s="120">
        <f t="shared" si="816"/>
        <v>1.0107737590000001</v>
      </c>
      <c r="X1688" s="113">
        <f t="shared" si="803"/>
        <v>15.1482419</v>
      </c>
      <c r="Y1688" s="113">
        <f t="shared" si="817"/>
        <v>15.1482419</v>
      </c>
      <c r="Z1688" s="125" t="str">
        <f t="shared" si="827"/>
        <v>A+J=</v>
      </c>
      <c r="AA1688" s="118">
        <f t="shared" si="828"/>
        <v>46349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>
        <f t="shared" si="818"/>
        <v>46350</v>
      </c>
      <c r="B1689" s="113">
        <f t="shared" si="811"/>
        <v>1407.0181636</v>
      </c>
      <c r="C1689" s="113">
        <f t="shared" si="824"/>
        <v>1116.6936172799999</v>
      </c>
      <c r="D1689" s="114">
        <f t="shared" si="819"/>
        <v>7245.38</v>
      </c>
      <c r="E1689" s="115">
        <f t="shared" si="807"/>
        <v>7276.54</v>
      </c>
      <c r="F1689" s="116">
        <f t="shared" si="808"/>
        <v>46318</v>
      </c>
      <c r="G1689" s="117">
        <f t="shared" si="812"/>
        <v>4.3006716003852752E-3</v>
      </c>
      <c r="H1689" s="118">
        <f t="shared" si="825"/>
        <v>46377</v>
      </c>
      <c r="I1689" s="118">
        <f t="shared" si="813"/>
        <v>46377</v>
      </c>
      <c r="J1689" s="119">
        <f t="shared" si="820"/>
        <v>20</v>
      </c>
      <c r="K1689" s="119">
        <f t="shared" si="809"/>
        <v>1</v>
      </c>
      <c r="L1689" s="8">
        <f t="shared" si="821"/>
        <v>1.0002145899999999</v>
      </c>
      <c r="M1689" s="120">
        <f t="shared" si="810"/>
        <v>1.0043006699999999</v>
      </c>
      <c r="N1689" s="120">
        <f t="shared" si="804"/>
        <v>1.2591020806591362</v>
      </c>
      <c r="O1689" s="113">
        <f t="shared" si="806"/>
        <v>1.2593722700000001</v>
      </c>
      <c r="P1689" s="113">
        <f t="shared" si="814"/>
        <v>1406.3329756799999</v>
      </c>
      <c r="Q1689" s="11">
        <f t="shared" si="826"/>
        <v>0</v>
      </c>
      <c r="R1689" s="30">
        <f t="shared" si="822"/>
        <v>0</v>
      </c>
      <c r="S1689" s="8">
        <f t="shared" si="815"/>
        <v>0</v>
      </c>
      <c r="T1689" s="122">
        <f t="shared" si="823"/>
        <v>0.13059999999999999</v>
      </c>
      <c r="U1689" s="121">
        <f t="shared" si="805"/>
        <v>1</v>
      </c>
      <c r="V1689" s="121">
        <v>252</v>
      </c>
      <c r="W1689" s="120">
        <f t="shared" si="816"/>
        <v>1.000487216</v>
      </c>
      <c r="X1689" s="113">
        <f t="shared" si="803"/>
        <v>0.68518791999999995</v>
      </c>
      <c r="Y1689" s="113">
        <f t="shared" si="817"/>
        <v>0</v>
      </c>
      <c r="Z1689" s="125" t="str">
        <f t="shared" si="827"/>
        <v>A+J=</v>
      </c>
      <c r="AA1689" s="118">
        <f t="shared" si="828"/>
        <v>46377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>
        <f t="shared" si="818"/>
        <v>46351</v>
      </c>
      <c r="B1690" s="113">
        <f t="shared" si="811"/>
        <v>1408.00576542</v>
      </c>
      <c r="C1690" s="113">
        <f t="shared" si="824"/>
        <v>1116.6936172799999</v>
      </c>
      <c r="D1690" s="114">
        <f t="shared" si="819"/>
        <v>7245.38</v>
      </c>
      <c r="E1690" s="115">
        <f t="shared" si="807"/>
        <v>7276.54</v>
      </c>
      <c r="F1690" s="116">
        <f t="shared" si="808"/>
        <v>46318</v>
      </c>
      <c r="G1690" s="117">
        <f t="shared" si="812"/>
        <v>4.3006716003852752E-3</v>
      </c>
      <c r="H1690" s="118">
        <f t="shared" si="825"/>
        <v>46377</v>
      </c>
      <c r="I1690" s="118">
        <f t="shared" si="813"/>
        <v>46377</v>
      </c>
      <c r="J1690" s="119">
        <f t="shared" si="820"/>
        <v>20</v>
      </c>
      <c r="K1690" s="119">
        <f t="shared" si="809"/>
        <v>2</v>
      </c>
      <c r="L1690" s="8">
        <f t="shared" si="821"/>
        <v>1.0004292299999999</v>
      </c>
      <c r="M1690" s="120">
        <f t="shared" si="810"/>
        <v>1.0043006699999999</v>
      </c>
      <c r="N1690" s="120">
        <f t="shared" si="804"/>
        <v>1.2591020806591362</v>
      </c>
      <c r="O1690" s="113">
        <f t="shared" si="806"/>
        <v>1.2596425200000001</v>
      </c>
      <c r="P1690" s="113">
        <f t="shared" si="814"/>
        <v>1406.6347621299999</v>
      </c>
      <c r="Q1690" s="11">
        <f t="shared" si="826"/>
        <v>0</v>
      </c>
      <c r="R1690" s="30">
        <f t="shared" si="822"/>
        <v>0</v>
      </c>
      <c r="S1690" s="8">
        <f t="shared" si="815"/>
        <v>0</v>
      </c>
      <c r="T1690" s="122">
        <f t="shared" si="823"/>
        <v>0.13059999999999999</v>
      </c>
      <c r="U1690" s="121">
        <f t="shared" si="805"/>
        <v>2</v>
      </c>
      <c r="V1690" s="121">
        <v>252</v>
      </c>
      <c r="W1690" s="120">
        <f t="shared" si="816"/>
        <v>1.0009746690000001</v>
      </c>
      <c r="X1690" s="113">
        <f t="shared" si="803"/>
        <v>1.37100329</v>
      </c>
      <c r="Y1690" s="113">
        <f t="shared" si="817"/>
        <v>0</v>
      </c>
      <c r="Z1690" s="125" t="str">
        <f t="shared" si="827"/>
        <v>A+J=</v>
      </c>
      <c r="AA1690" s="118">
        <f t="shared" si="828"/>
        <v>46377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>
        <f t="shared" si="818"/>
        <v>46352</v>
      </c>
      <c r="B1691" s="113">
        <f t="shared" si="811"/>
        <v>1408.99407318</v>
      </c>
      <c r="C1691" s="113">
        <f t="shared" si="824"/>
        <v>1116.6936172799999</v>
      </c>
      <c r="D1691" s="114">
        <f t="shared" si="819"/>
        <v>7245.38</v>
      </c>
      <c r="E1691" s="115">
        <f t="shared" si="807"/>
        <v>7276.54</v>
      </c>
      <c r="F1691" s="116">
        <f t="shared" si="808"/>
        <v>46318</v>
      </c>
      <c r="G1691" s="117">
        <f t="shared" si="812"/>
        <v>4.3006716003852752E-3</v>
      </c>
      <c r="H1691" s="118">
        <f t="shared" si="825"/>
        <v>46377</v>
      </c>
      <c r="I1691" s="118">
        <f t="shared" si="813"/>
        <v>46377</v>
      </c>
      <c r="J1691" s="119">
        <f t="shared" si="820"/>
        <v>20</v>
      </c>
      <c r="K1691" s="119">
        <f t="shared" si="809"/>
        <v>3</v>
      </c>
      <c r="L1691" s="8">
        <f t="shared" si="821"/>
        <v>1.0006439199999999</v>
      </c>
      <c r="M1691" s="120">
        <f t="shared" si="810"/>
        <v>1.0043006699999999</v>
      </c>
      <c r="N1691" s="120">
        <f t="shared" si="804"/>
        <v>1.2591020806591362</v>
      </c>
      <c r="O1691" s="113">
        <f t="shared" si="806"/>
        <v>1.2599128399999999</v>
      </c>
      <c r="P1691" s="113">
        <f t="shared" si="814"/>
        <v>1406.93662675</v>
      </c>
      <c r="Q1691" s="11">
        <f t="shared" si="826"/>
        <v>0</v>
      </c>
      <c r="R1691" s="30">
        <f t="shared" si="822"/>
        <v>0</v>
      </c>
      <c r="S1691" s="8">
        <f t="shared" si="815"/>
        <v>0</v>
      </c>
      <c r="T1691" s="122">
        <f t="shared" si="823"/>
        <v>0.13059999999999999</v>
      </c>
      <c r="U1691" s="121">
        <f t="shared" si="805"/>
        <v>3</v>
      </c>
      <c r="V1691" s="121">
        <v>252</v>
      </c>
      <c r="W1691" s="120">
        <f t="shared" si="816"/>
        <v>1.001462359</v>
      </c>
      <c r="X1691" s="113">
        <f t="shared" si="803"/>
        <v>2.0574464300000002</v>
      </c>
      <c r="Y1691" s="113">
        <f t="shared" si="817"/>
        <v>0</v>
      </c>
      <c r="Z1691" s="125" t="str">
        <f t="shared" si="827"/>
        <v>A+J=</v>
      </c>
      <c r="AA1691" s="118">
        <f t="shared" si="828"/>
        <v>46377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>
        <f t="shared" si="818"/>
        <v>46353</v>
      </c>
      <c r="B1692" s="113">
        <f t="shared" si="811"/>
        <v>1409.9830564600002</v>
      </c>
      <c r="C1692" s="113">
        <f t="shared" si="824"/>
        <v>1116.6936172799999</v>
      </c>
      <c r="D1692" s="114">
        <f t="shared" si="819"/>
        <v>7245.38</v>
      </c>
      <c r="E1692" s="115">
        <f t="shared" si="807"/>
        <v>7276.54</v>
      </c>
      <c r="F1692" s="116">
        <f t="shared" si="808"/>
        <v>46318</v>
      </c>
      <c r="G1692" s="117">
        <f t="shared" si="812"/>
        <v>4.3006716003852752E-3</v>
      </c>
      <c r="H1692" s="118">
        <f t="shared" si="825"/>
        <v>46377</v>
      </c>
      <c r="I1692" s="118">
        <f t="shared" si="813"/>
        <v>46377</v>
      </c>
      <c r="J1692" s="119">
        <f t="shared" si="820"/>
        <v>20</v>
      </c>
      <c r="K1692" s="119">
        <f t="shared" si="809"/>
        <v>4</v>
      </c>
      <c r="L1692" s="8">
        <f t="shared" si="821"/>
        <v>1.0008586500000001</v>
      </c>
      <c r="M1692" s="120">
        <f t="shared" si="810"/>
        <v>1.0043006699999999</v>
      </c>
      <c r="N1692" s="120">
        <f t="shared" si="804"/>
        <v>1.2591020806591362</v>
      </c>
      <c r="O1692" s="113">
        <f t="shared" si="806"/>
        <v>1.2601831999999999</v>
      </c>
      <c r="P1692" s="113">
        <f t="shared" si="814"/>
        <v>1407.2385360400001</v>
      </c>
      <c r="Q1692" s="11">
        <f t="shared" si="826"/>
        <v>0</v>
      </c>
      <c r="R1692" s="30">
        <f t="shared" si="822"/>
        <v>0</v>
      </c>
      <c r="S1692" s="8">
        <f t="shared" si="815"/>
        <v>0</v>
      </c>
      <c r="T1692" s="122">
        <f t="shared" si="823"/>
        <v>0.13059999999999999</v>
      </c>
      <c r="U1692" s="121">
        <f t="shared" si="805"/>
        <v>4</v>
      </c>
      <c r="V1692" s="121">
        <v>252</v>
      </c>
      <c r="W1692" s="120">
        <f t="shared" si="816"/>
        <v>1.001950288</v>
      </c>
      <c r="X1692" s="113">
        <f t="shared" si="803"/>
        <v>2.7445204200000002</v>
      </c>
      <c r="Y1692" s="113">
        <f t="shared" si="817"/>
        <v>0</v>
      </c>
      <c r="Z1692" s="125" t="str">
        <f t="shared" si="827"/>
        <v>A+J=</v>
      </c>
      <c r="AA1692" s="118">
        <f t="shared" si="828"/>
        <v>46377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>
        <f t="shared" si="818"/>
        <v>46354</v>
      </c>
      <c r="B1693" s="113">
        <f t="shared" si="811"/>
        <v>1410.9727462999999</v>
      </c>
      <c r="C1693" s="113">
        <f t="shared" si="824"/>
        <v>1116.6936172799999</v>
      </c>
      <c r="D1693" s="114">
        <f t="shared" si="819"/>
        <v>7245.38</v>
      </c>
      <c r="E1693" s="115">
        <f t="shared" si="807"/>
        <v>7276.54</v>
      </c>
      <c r="F1693" s="116">
        <f t="shared" si="808"/>
        <v>46318</v>
      </c>
      <c r="G1693" s="117">
        <f t="shared" si="812"/>
        <v>4.3006716003852752E-3</v>
      </c>
      <c r="H1693" s="118">
        <f t="shared" si="825"/>
        <v>46377</v>
      </c>
      <c r="I1693" s="118">
        <f t="shared" si="813"/>
        <v>46377</v>
      </c>
      <c r="J1693" s="119">
        <f t="shared" si="820"/>
        <v>20</v>
      </c>
      <c r="K1693" s="119">
        <f t="shared" si="809"/>
        <v>5</v>
      </c>
      <c r="L1693" s="8">
        <f t="shared" si="821"/>
        <v>1.0010734299999999</v>
      </c>
      <c r="M1693" s="120">
        <f t="shared" si="810"/>
        <v>1.0043006699999999</v>
      </c>
      <c r="N1693" s="120">
        <f t="shared" si="804"/>
        <v>1.2591020806591362</v>
      </c>
      <c r="O1693" s="113">
        <f t="shared" si="806"/>
        <v>1.26045363</v>
      </c>
      <c r="P1693" s="113">
        <f t="shared" si="814"/>
        <v>1407.5405234899999</v>
      </c>
      <c r="Q1693" s="11">
        <f t="shared" si="826"/>
        <v>0</v>
      </c>
      <c r="R1693" s="30">
        <f t="shared" si="822"/>
        <v>0</v>
      </c>
      <c r="S1693" s="8">
        <f t="shared" si="815"/>
        <v>0</v>
      </c>
      <c r="T1693" s="122">
        <f t="shared" si="823"/>
        <v>0.13059999999999999</v>
      </c>
      <c r="U1693" s="121">
        <f t="shared" si="805"/>
        <v>5</v>
      </c>
      <c r="V1693" s="121">
        <v>252</v>
      </c>
      <c r="W1693" s="120">
        <f t="shared" si="816"/>
        <v>1.002438454</v>
      </c>
      <c r="X1693" s="113">
        <f t="shared" si="803"/>
        <v>3.4322228099999998</v>
      </c>
      <c r="Y1693" s="113">
        <f t="shared" si="817"/>
        <v>0</v>
      </c>
      <c r="Z1693" s="125" t="str">
        <f t="shared" si="827"/>
        <v>A+J=</v>
      </c>
      <c r="AA1693" s="118">
        <f t="shared" si="828"/>
        <v>46377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>
        <f t="shared" si="818"/>
        <v>46355</v>
      </c>
      <c r="B1694" s="113">
        <f t="shared" si="811"/>
        <v>1410.9727462999999</v>
      </c>
      <c r="C1694" s="113">
        <f t="shared" si="824"/>
        <v>1116.6936172799999</v>
      </c>
      <c r="D1694" s="114">
        <f t="shared" si="819"/>
        <v>7245.38</v>
      </c>
      <c r="E1694" s="115">
        <f t="shared" si="807"/>
        <v>7276.54</v>
      </c>
      <c r="F1694" s="116">
        <f t="shared" si="808"/>
        <v>46318</v>
      </c>
      <c r="G1694" s="117">
        <f t="shared" si="812"/>
        <v>4.3006716003852752E-3</v>
      </c>
      <c r="H1694" s="118">
        <f t="shared" si="825"/>
        <v>46377</v>
      </c>
      <c r="I1694" s="118">
        <f t="shared" si="813"/>
        <v>46377</v>
      </c>
      <c r="J1694" s="119">
        <f t="shared" si="820"/>
        <v>20</v>
      </c>
      <c r="K1694" s="119">
        <f t="shared" si="809"/>
        <v>5</v>
      </c>
      <c r="L1694" s="8">
        <f t="shared" si="821"/>
        <v>1.0010734299999999</v>
      </c>
      <c r="M1694" s="120">
        <f t="shared" si="810"/>
        <v>1.0043006699999999</v>
      </c>
      <c r="N1694" s="120">
        <f t="shared" si="804"/>
        <v>1.2591020806591362</v>
      </c>
      <c r="O1694" s="113">
        <f t="shared" si="806"/>
        <v>1.26045363</v>
      </c>
      <c r="P1694" s="113">
        <f t="shared" si="814"/>
        <v>1407.5405234899999</v>
      </c>
      <c r="Q1694" s="11">
        <f t="shared" si="826"/>
        <v>0</v>
      </c>
      <c r="R1694" s="30">
        <f t="shared" si="822"/>
        <v>0</v>
      </c>
      <c r="S1694" s="8">
        <f t="shared" si="815"/>
        <v>0</v>
      </c>
      <c r="T1694" s="122">
        <f t="shared" si="823"/>
        <v>0.13059999999999999</v>
      </c>
      <c r="U1694" s="121">
        <f t="shared" si="805"/>
        <v>5</v>
      </c>
      <c r="V1694" s="121">
        <v>252</v>
      </c>
      <c r="W1694" s="120">
        <f t="shared" si="816"/>
        <v>1.002438454</v>
      </c>
      <c r="X1694" s="113">
        <f t="shared" ref="X1694:X1757" si="829">TRUNC((P1694*(W1694-1)),8)</f>
        <v>3.4322228099999998</v>
      </c>
      <c r="Y1694" s="113">
        <f t="shared" si="817"/>
        <v>0</v>
      </c>
      <c r="Z1694" s="125" t="str">
        <f t="shared" si="827"/>
        <v>A+J=</v>
      </c>
      <c r="AA1694" s="118">
        <f t="shared" si="828"/>
        <v>46377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>
        <f t="shared" si="818"/>
        <v>46356</v>
      </c>
      <c r="B1695" s="113">
        <f t="shared" si="811"/>
        <v>1410.9727462999999</v>
      </c>
      <c r="C1695" s="113">
        <f t="shared" si="824"/>
        <v>1116.6936172799999</v>
      </c>
      <c r="D1695" s="114">
        <f t="shared" si="819"/>
        <v>7245.38</v>
      </c>
      <c r="E1695" s="115">
        <f t="shared" si="807"/>
        <v>7276.54</v>
      </c>
      <c r="F1695" s="116">
        <f t="shared" si="808"/>
        <v>46318</v>
      </c>
      <c r="G1695" s="117">
        <f t="shared" si="812"/>
        <v>4.3006716003852752E-3</v>
      </c>
      <c r="H1695" s="118">
        <f t="shared" si="825"/>
        <v>46377</v>
      </c>
      <c r="I1695" s="118">
        <f t="shared" si="813"/>
        <v>46377</v>
      </c>
      <c r="J1695" s="119">
        <f t="shared" si="820"/>
        <v>20</v>
      </c>
      <c r="K1695" s="119">
        <f t="shared" si="809"/>
        <v>5</v>
      </c>
      <c r="L1695" s="8">
        <f t="shared" si="821"/>
        <v>1.0010734299999999</v>
      </c>
      <c r="M1695" s="120">
        <f t="shared" si="810"/>
        <v>1.0043006699999999</v>
      </c>
      <c r="N1695" s="120">
        <f t="shared" ref="N1695:N1758" si="830">IF(I1695&gt;I1694,N1694*M1695,N1694)</f>
        <v>1.2591020806591362</v>
      </c>
      <c r="O1695" s="113">
        <f t="shared" si="806"/>
        <v>1.26045363</v>
      </c>
      <c r="P1695" s="113">
        <f t="shared" si="814"/>
        <v>1407.5405234899999</v>
      </c>
      <c r="Q1695" s="11">
        <f t="shared" si="826"/>
        <v>0</v>
      </c>
      <c r="R1695" s="30">
        <f t="shared" si="822"/>
        <v>0</v>
      </c>
      <c r="S1695" s="8">
        <f t="shared" si="815"/>
        <v>0</v>
      </c>
      <c r="T1695" s="122">
        <f t="shared" si="823"/>
        <v>0.13059999999999999</v>
      </c>
      <c r="U1695" s="121">
        <f t="shared" si="805"/>
        <v>5</v>
      </c>
      <c r="V1695" s="121">
        <v>252</v>
      </c>
      <c r="W1695" s="120">
        <f t="shared" si="816"/>
        <v>1.002438454</v>
      </c>
      <c r="X1695" s="113">
        <f t="shared" si="829"/>
        <v>3.4322228099999998</v>
      </c>
      <c r="Y1695" s="113">
        <f t="shared" si="817"/>
        <v>0</v>
      </c>
      <c r="Z1695" s="125" t="str">
        <f t="shared" si="827"/>
        <v>A+J=</v>
      </c>
      <c r="AA1695" s="118">
        <f t="shared" si="828"/>
        <v>46377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>
        <f t="shared" si="818"/>
        <v>46357</v>
      </c>
      <c r="B1696" s="113">
        <f t="shared" si="811"/>
        <v>1411.9631430499999</v>
      </c>
      <c r="C1696" s="113">
        <f t="shared" si="824"/>
        <v>1116.6936172799999</v>
      </c>
      <c r="D1696" s="114">
        <f t="shared" si="819"/>
        <v>7245.38</v>
      </c>
      <c r="E1696" s="115">
        <f t="shared" si="807"/>
        <v>7276.54</v>
      </c>
      <c r="F1696" s="116">
        <f t="shared" si="808"/>
        <v>46318</v>
      </c>
      <c r="G1696" s="117">
        <f t="shared" si="812"/>
        <v>4.3006716003852752E-3</v>
      </c>
      <c r="H1696" s="118">
        <f t="shared" si="825"/>
        <v>46377</v>
      </c>
      <c r="I1696" s="118">
        <f t="shared" si="813"/>
        <v>46377</v>
      </c>
      <c r="J1696" s="119">
        <f t="shared" si="820"/>
        <v>20</v>
      </c>
      <c r="K1696" s="119">
        <f t="shared" si="809"/>
        <v>6</v>
      </c>
      <c r="L1696" s="8">
        <f t="shared" si="821"/>
        <v>1.0012882599999999</v>
      </c>
      <c r="M1696" s="120">
        <f t="shared" si="810"/>
        <v>1.0043006699999999</v>
      </c>
      <c r="N1696" s="120">
        <f t="shared" si="830"/>
        <v>1.2591020806591362</v>
      </c>
      <c r="O1696" s="113">
        <f t="shared" si="806"/>
        <v>1.2607241300000001</v>
      </c>
      <c r="P1696" s="113">
        <f t="shared" si="814"/>
        <v>1407.84258912</v>
      </c>
      <c r="Q1696" s="11">
        <f t="shared" si="826"/>
        <v>0</v>
      </c>
      <c r="R1696" s="30">
        <f t="shared" si="822"/>
        <v>0</v>
      </c>
      <c r="S1696" s="8">
        <f t="shared" si="815"/>
        <v>0</v>
      </c>
      <c r="T1696" s="122">
        <f t="shared" si="823"/>
        <v>0.13059999999999999</v>
      </c>
      <c r="U1696" s="121">
        <f t="shared" si="805"/>
        <v>6</v>
      </c>
      <c r="V1696" s="121">
        <v>252</v>
      </c>
      <c r="W1696" s="120">
        <f t="shared" si="816"/>
        <v>1.0029268570000001</v>
      </c>
      <c r="X1696" s="113">
        <f t="shared" si="829"/>
        <v>4.1205539299999998</v>
      </c>
      <c r="Y1696" s="113">
        <f t="shared" si="817"/>
        <v>0</v>
      </c>
      <c r="Z1696" s="125" t="str">
        <f t="shared" si="827"/>
        <v>A+J=</v>
      </c>
      <c r="AA1696" s="118">
        <f t="shared" si="828"/>
        <v>46377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>
        <f t="shared" si="818"/>
        <v>46358</v>
      </c>
      <c r="B1697" s="113">
        <f t="shared" si="811"/>
        <v>1412.95421622</v>
      </c>
      <c r="C1697" s="113">
        <f t="shared" si="824"/>
        <v>1116.6936172799999</v>
      </c>
      <c r="D1697" s="114">
        <f t="shared" si="819"/>
        <v>7245.38</v>
      </c>
      <c r="E1697" s="115">
        <f t="shared" si="807"/>
        <v>7276.54</v>
      </c>
      <c r="F1697" s="116">
        <f t="shared" si="808"/>
        <v>46318</v>
      </c>
      <c r="G1697" s="117">
        <f t="shared" si="812"/>
        <v>4.3006716003852752E-3</v>
      </c>
      <c r="H1697" s="118">
        <f t="shared" si="825"/>
        <v>46377</v>
      </c>
      <c r="I1697" s="118">
        <f t="shared" si="813"/>
        <v>46377</v>
      </c>
      <c r="J1697" s="119">
        <f t="shared" si="820"/>
        <v>20</v>
      </c>
      <c r="K1697" s="119">
        <f t="shared" si="809"/>
        <v>7</v>
      </c>
      <c r="L1697" s="8">
        <f t="shared" si="821"/>
        <v>1.0015031299999999</v>
      </c>
      <c r="M1697" s="120">
        <f t="shared" si="810"/>
        <v>1.0043006699999999</v>
      </c>
      <c r="N1697" s="120">
        <f t="shared" si="830"/>
        <v>1.2591020806591362</v>
      </c>
      <c r="O1697" s="113">
        <f t="shared" si="806"/>
        <v>1.2609946700000001</v>
      </c>
      <c r="P1697" s="113">
        <f t="shared" si="814"/>
        <v>1408.1446994099999</v>
      </c>
      <c r="Q1697" s="11">
        <f t="shared" si="826"/>
        <v>0</v>
      </c>
      <c r="R1697" s="30">
        <f t="shared" si="822"/>
        <v>0</v>
      </c>
      <c r="S1697" s="8">
        <f t="shared" si="815"/>
        <v>0</v>
      </c>
      <c r="T1697" s="122">
        <f t="shared" si="823"/>
        <v>0.13059999999999999</v>
      </c>
      <c r="U1697" s="121">
        <f t="shared" si="805"/>
        <v>7</v>
      </c>
      <c r="V1697" s="121">
        <v>252</v>
      </c>
      <c r="W1697" s="120">
        <f t="shared" si="816"/>
        <v>1.0034154989999999</v>
      </c>
      <c r="X1697" s="113">
        <f t="shared" si="829"/>
        <v>4.8095168099999999</v>
      </c>
      <c r="Y1697" s="113">
        <f t="shared" si="817"/>
        <v>0</v>
      </c>
      <c r="Z1697" s="125" t="str">
        <f t="shared" si="827"/>
        <v>A+J=</v>
      </c>
      <c r="AA1697" s="118">
        <f t="shared" si="828"/>
        <v>46377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>
        <f t="shared" si="818"/>
        <v>46359</v>
      </c>
      <c r="B1698" s="113">
        <f t="shared" si="811"/>
        <v>1413.9459983199999</v>
      </c>
      <c r="C1698" s="113">
        <f t="shared" si="824"/>
        <v>1116.6936172799999</v>
      </c>
      <c r="D1698" s="114">
        <f t="shared" si="819"/>
        <v>7245.38</v>
      </c>
      <c r="E1698" s="115">
        <f t="shared" si="807"/>
        <v>7276.54</v>
      </c>
      <c r="F1698" s="116">
        <f t="shared" si="808"/>
        <v>46318</v>
      </c>
      <c r="G1698" s="117">
        <f t="shared" si="812"/>
        <v>4.3006716003852752E-3</v>
      </c>
      <c r="H1698" s="118">
        <f t="shared" si="825"/>
        <v>46377</v>
      </c>
      <c r="I1698" s="118">
        <f t="shared" si="813"/>
        <v>46377</v>
      </c>
      <c r="J1698" s="119">
        <f t="shared" si="820"/>
        <v>20</v>
      </c>
      <c r="K1698" s="119">
        <f t="shared" si="809"/>
        <v>8</v>
      </c>
      <c r="L1698" s="8">
        <f t="shared" si="821"/>
        <v>1.00171805</v>
      </c>
      <c r="M1698" s="120">
        <f t="shared" si="810"/>
        <v>1.0043006699999999</v>
      </c>
      <c r="N1698" s="120">
        <f t="shared" si="830"/>
        <v>1.2591020806591362</v>
      </c>
      <c r="O1698" s="113">
        <f t="shared" si="806"/>
        <v>1.2612652799999999</v>
      </c>
      <c r="P1698" s="113">
        <f t="shared" si="814"/>
        <v>1408.44688787</v>
      </c>
      <c r="Q1698" s="11">
        <f t="shared" si="826"/>
        <v>0</v>
      </c>
      <c r="R1698" s="30">
        <f t="shared" si="822"/>
        <v>0</v>
      </c>
      <c r="S1698" s="8">
        <f t="shared" si="815"/>
        <v>0</v>
      </c>
      <c r="T1698" s="122">
        <f t="shared" si="823"/>
        <v>0.13059999999999999</v>
      </c>
      <c r="U1698" s="121">
        <f t="shared" si="805"/>
        <v>8</v>
      </c>
      <c r="V1698" s="121">
        <v>252</v>
      </c>
      <c r="W1698" s="120">
        <f t="shared" si="816"/>
        <v>1.003904379</v>
      </c>
      <c r="X1698" s="113">
        <f t="shared" si="829"/>
        <v>5.4991104499999999</v>
      </c>
      <c r="Y1698" s="113">
        <f t="shared" si="817"/>
        <v>0</v>
      </c>
      <c r="Z1698" s="125" t="str">
        <f t="shared" si="827"/>
        <v>A+J=</v>
      </c>
      <c r="AA1698" s="118">
        <f t="shared" si="828"/>
        <v>46377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>
        <f t="shared" si="818"/>
        <v>46360</v>
      </c>
      <c r="B1699" s="113">
        <f t="shared" si="811"/>
        <v>1414.93845603</v>
      </c>
      <c r="C1699" s="113">
        <f t="shared" si="824"/>
        <v>1116.6936172799999</v>
      </c>
      <c r="D1699" s="114">
        <f t="shared" si="819"/>
        <v>7245.38</v>
      </c>
      <c r="E1699" s="115">
        <f t="shared" si="807"/>
        <v>7276.54</v>
      </c>
      <c r="F1699" s="116">
        <f t="shared" si="808"/>
        <v>46318</v>
      </c>
      <c r="G1699" s="117">
        <f t="shared" si="812"/>
        <v>4.3006716003852752E-3</v>
      </c>
      <c r="H1699" s="118">
        <f t="shared" si="825"/>
        <v>46377</v>
      </c>
      <c r="I1699" s="118">
        <f t="shared" si="813"/>
        <v>46377</v>
      </c>
      <c r="J1699" s="119">
        <f t="shared" si="820"/>
        <v>20</v>
      </c>
      <c r="K1699" s="119">
        <f t="shared" si="809"/>
        <v>9</v>
      </c>
      <c r="L1699" s="8">
        <f t="shared" si="821"/>
        <v>1.0019330099999999</v>
      </c>
      <c r="M1699" s="120">
        <f t="shared" si="810"/>
        <v>1.0043006699999999</v>
      </c>
      <c r="N1699" s="120">
        <f t="shared" si="830"/>
        <v>1.2591020806591362</v>
      </c>
      <c r="O1699" s="113">
        <f t="shared" si="806"/>
        <v>1.26153593</v>
      </c>
      <c r="P1699" s="113">
        <f t="shared" si="814"/>
        <v>1408.7491210000001</v>
      </c>
      <c r="Q1699" s="11">
        <f t="shared" si="826"/>
        <v>0</v>
      </c>
      <c r="R1699" s="30">
        <f t="shared" si="822"/>
        <v>0</v>
      </c>
      <c r="S1699" s="8">
        <f t="shared" si="815"/>
        <v>0</v>
      </c>
      <c r="T1699" s="122">
        <f t="shared" si="823"/>
        <v>0.13059999999999999</v>
      </c>
      <c r="U1699" s="121">
        <f t="shared" si="805"/>
        <v>9</v>
      </c>
      <c r="V1699" s="121">
        <v>252</v>
      </c>
      <c r="W1699" s="120">
        <f t="shared" si="816"/>
        <v>1.0043934969999999</v>
      </c>
      <c r="X1699" s="113">
        <f t="shared" si="829"/>
        <v>6.1893350299999996</v>
      </c>
      <c r="Y1699" s="113">
        <f t="shared" si="817"/>
        <v>0</v>
      </c>
      <c r="Z1699" s="125" t="str">
        <f t="shared" si="827"/>
        <v>A+J=</v>
      </c>
      <c r="AA1699" s="118">
        <f t="shared" si="828"/>
        <v>46377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>
        <f t="shared" si="818"/>
        <v>46361</v>
      </c>
      <c r="B1700" s="113">
        <f t="shared" si="811"/>
        <v>1415.9316233000002</v>
      </c>
      <c r="C1700" s="113">
        <f t="shared" si="824"/>
        <v>1116.6936172799999</v>
      </c>
      <c r="D1700" s="114">
        <f t="shared" si="819"/>
        <v>7245.38</v>
      </c>
      <c r="E1700" s="115">
        <f t="shared" si="807"/>
        <v>7276.54</v>
      </c>
      <c r="F1700" s="116">
        <f t="shared" si="808"/>
        <v>46318</v>
      </c>
      <c r="G1700" s="117">
        <f t="shared" si="812"/>
        <v>4.3006716003852752E-3</v>
      </c>
      <c r="H1700" s="118">
        <f t="shared" si="825"/>
        <v>46377</v>
      </c>
      <c r="I1700" s="118">
        <f t="shared" si="813"/>
        <v>46377</v>
      </c>
      <c r="J1700" s="119">
        <f t="shared" si="820"/>
        <v>20</v>
      </c>
      <c r="K1700" s="119">
        <f t="shared" si="809"/>
        <v>10</v>
      </c>
      <c r="L1700" s="8">
        <f t="shared" si="821"/>
        <v>1.0021480199999999</v>
      </c>
      <c r="M1700" s="120">
        <f t="shared" si="810"/>
        <v>1.0043006699999999</v>
      </c>
      <c r="N1700" s="120">
        <f t="shared" si="830"/>
        <v>1.2591020806591362</v>
      </c>
      <c r="O1700" s="113">
        <f t="shared" si="806"/>
        <v>1.26180665</v>
      </c>
      <c r="P1700" s="113">
        <f t="shared" si="814"/>
        <v>1409.0514322900001</v>
      </c>
      <c r="Q1700" s="11">
        <f t="shared" si="826"/>
        <v>0</v>
      </c>
      <c r="R1700" s="30">
        <f t="shared" si="822"/>
        <v>0</v>
      </c>
      <c r="S1700" s="8">
        <f t="shared" si="815"/>
        <v>0</v>
      </c>
      <c r="T1700" s="122">
        <f t="shared" si="823"/>
        <v>0.13059999999999999</v>
      </c>
      <c r="U1700" s="121">
        <f t="shared" si="805"/>
        <v>10</v>
      </c>
      <c r="V1700" s="121">
        <v>252</v>
      </c>
      <c r="W1700" s="120">
        <f t="shared" si="816"/>
        <v>1.004882853</v>
      </c>
      <c r="X1700" s="113">
        <f t="shared" si="829"/>
        <v>6.8801910099999999</v>
      </c>
      <c r="Y1700" s="113">
        <f t="shared" si="817"/>
        <v>0</v>
      </c>
      <c r="Z1700" s="125" t="str">
        <f t="shared" si="827"/>
        <v>A+J=</v>
      </c>
      <c r="AA1700" s="118">
        <f t="shared" si="828"/>
        <v>46377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>
        <f t="shared" si="818"/>
        <v>46362</v>
      </c>
      <c r="B1701" s="113">
        <f t="shared" si="811"/>
        <v>1415.9316233000002</v>
      </c>
      <c r="C1701" s="113">
        <f t="shared" si="824"/>
        <v>1116.6936172799999</v>
      </c>
      <c r="D1701" s="114">
        <f t="shared" si="819"/>
        <v>7245.38</v>
      </c>
      <c r="E1701" s="115">
        <f t="shared" si="807"/>
        <v>7276.54</v>
      </c>
      <c r="F1701" s="116">
        <f t="shared" si="808"/>
        <v>46318</v>
      </c>
      <c r="G1701" s="117">
        <f t="shared" si="812"/>
        <v>4.3006716003852752E-3</v>
      </c>
      <c r="H1701" s="118">
        <f t="shared" si="825"/>
        <v>46377</v>
      </c>
      <c r="I1701" s="118">
        <f t="shared" si="813"/>
        <v>46377</v>
      </c>
      <c r="J1701" s="119">
        <f t="shared" si="820"/>
        <v>20</v>
      </c>
      <c r="K1701" s="119">
        <f t="shared" si="809"/>
        <v>10</v>
      </c>
      <c r="L1701" s="8">
        <f t="shared" si="821"/>
        <v>1.0021480199999999</v>
      </c>
      <c r="M1701" s="120">
        <f t="shared" si="810"/>
        <v>1.0043006699999999</v>
      </c>
      <c r="N1701" s="120">
        <f t="shared" si="830"/>
        <v>1.2591020806591362</v>
      </c>
      <c r="O1701" s="113">
        <f t="shared" si="806"/>
        <v>1.26180665</v>
      </c>
      <c r="P1701" s="113">
        <f t="shared" si="814"/>
        <v>1409.0514322900001</v>
      </c>
      <c r="Q1701" s="11">
        <f t="shared" si="826"/>
        <v>0</v>
      </c>
      <c r="R1701" s="30">
        <f t="shared" si="822"/>
        <v>0</v>
      </c>
      <c r="S1701" s="8">
        <f t="shared" si="815"/>
        <v>0</v>
      </c>
      <c r="T1701" s="122">
        <f t="shared" si="823"/>
        <v>0.13059999999999999</v>
      </c>
      <c r="U1701" s="121">
        <f t="shared" ref="U1701:U1764" si="831">IF(Q1700&gt;0,1,IF(K1701=K1700,U1700,U1700+1))</f>
        <v>10</v>
      </c>
      <c r="V1701" s="121">
        <v>252</v>
      </c>
      <c r="W1701" s="120">
        <f t="shared" si="816"/>
        <v>1.004882853</v>
      </c>
      <c r="X1701" s="113">
        <f t="shared" si="829"/>
        <v>6.8801910099999999</v>
      </c>
      <c r="Y1701" s="113">
        <f t="shared" si="817"/>
        <v>0</v>
      </c>
      <c r="Z1701" s="125" t="str">
        <f t="shared" si="827"/>
        <v>A+J=</v>
      </c>
      <c r="AA1701" s="118">
        <f t="shared" si="828"/>
        <v>46377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>
        <f t="shared" si="818"/>
        <v>46363</v>
      </c>
      <c r="B1702" s="113">
        <f t="shared" si="811"/>
        <v>1415.9316233000002</v>
      </c>
      <c r="C1702" s="113">
        <f t="shared" si="824"/>
        <v>1116.6936172799999</v>
      </c>
      <c r="D1702" s="114">
        <f t="shared" si="819"/>
        <v>7245.38</v>
      </c>
      <c r="E1702" s="115">
        <f t="shared" si="807"/>
        <v>7276.54</v>
      </c>
      <c r="F1702" s="116">
        <f t="shared" si="808"/>
        <v>46318</v>
      </c>
      <c r="G1702" s="117">
        <f t="shared" si="812"/>
        <v>4.3006716003852752E-3</v>
      </c>
      <c r="H1702" s="118">
        <f t="shared" si="825"/>
        <v>46377</v>
      </c>
      <c r="I1702" s="118">
        <f t="shared" si="813"/>
        <v>46377</v>
      </c>
      <c r="J1702" s="119">
        <f t="shared" si="820"/>
        <v>20</v>
      </c>
      <c r="K1702" s="119">
        <f t="shared" si="809"/>
        <v>10</v>
      </c>
      <c r="L1702" s="8">
        <f t="shared" si="821"/>
        <v>1.0021480199999999</v>
      </c>
      <c r="M1702" s="120">
        <f t="shared" si="810"/>
        <v>1.0043006699999999</v>
      </c>
      <c r="N1702" s="120">
        <f t="shared" si="830"/>
        <v>1.2591020806591362</v>
      </c>
      <c r="O1702" s="113">
        <f t="shared" si="806"/>
        <v>1.26180665</v>
      </c>
      <c r="P1702" s="113">
        <f t="shared" si="814"/>
        <v>1409.0514322900001</v>
      </c>
      <c r="Q1702" s="11">
        <f t="shared" si="826"/>
        <v>0</v>
      </c>
      <c r="R1702" s="30">
        <f t="shared" si="822"/>
        <v>0</v>
      </c>
      <c r="S1702" s="8">
        <f t="shared" si="815"/>
        <v>0</v>
      </c>
      <c r="T1702" s="122">
        <f t="shared" si="823"/>
        <v>0.13059999999999999</v>
      </c>
      <c r="U1702" s="121">
        <f t="shared" si="831"/>
        <v>10</v>
      </c>
      <c r="V1702" s="121">
        <v>252</v>
      </c>
      <c r="W1702" s="120">
        <f t="shared" si="816"/>
        <v>1.004882853</v>
      </c>
      <c r="X1702" s="113">
        <f t="shared" si="829"/>
        <v>6.8801910099999999</v>
      </c>
      <c r="Y1702" s="113">
        <f t="shared" si="817"/>
        <v>0</v>
      </c>
      <c r="Z1702" s="125" t="str">
        <f t="shared" si="827"/>
        <v>A+J=</v>
      </c>
      <c r="AA1702" s="118">
        <f t="shared" si="828"/>
        <v>46377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>
        <f t="shared" si="818"/>
        <v>46364</v>
      </c>
      <c r="B1703" s="113">
        <f t="shared" si="811"/>
        <v>1416.92549065</v>
      </c>
      <c r="C1703" s="113">
        <f t="shared" si="824"/>
        <v>1116.6936172799999</v>
      </c>
      <c r="D1703" s="114">
        <f t="shared" si="819"/>
        <v>7245.38</v>
      </c>
      <c r="E1703" s="115">
        <f t="shared" si="807"/>
        <v>7276.54</v>
      </c>
      <c r="F1703" s="116">
        <f t="shared" si="808"/>
        <v>46318</v>
      </c>
      <c r="G1703" s="117">
        <f t="shared" si="812"/>
        <v>4.3006716003852752E-3</v>
      </c>
      <c r="H1703" s="118">
        <f t="shared" si="825"/>
        <v>46377</v>
      </c>
      <c r="I1703" s="118">
        <f t="shared" si="813"/>
        <v>46377</v>
      </c>
      <c r="J1703" s="119">
        <f t="shared" si="820"/>
        <v>20</v>
      </c>
      <c r="K1703" s="119">
        <f t="shared" si="809"/>
        <v>11</v>
      </c>
      <c r="L1703" s="8">
        <f t="shared" si="821"/>
        <v>1.0023630800000001</v>
      </c>
      <c r="M1703" s="120">
        <f t="shared" si="810"/>
        <v>1.0043006699999999</v>
      </c>
      <c r="N1703" s="120">
        <f t="shared" si="830"/>
        <v>1.2591020806591362</v>
      </c>
      <c r="O1703" s="113">
        <f t="shared" si="806"/>
        <v>1.2620774299999999</v>
      </c>
      <c r="P1703" s="113">
        <f t="shared" si="814"/>
        <v>1409.35381059</v>
      </c>
      <c r="Q1703" s="11">
        <f t="shared" si="826"/>
        <v>0</v>
      </c>
      <c r="R1703" s="30">
        <f t="shared" si="822"/>
        <v>0</v>
      </c>
      <c r="S1703" s="8">
        <f t="shared" si="815"/>
        <v>0</v>
      </c>
      <c r="T1703" s="122">
        <f t="shared" si="823"/>
        <v>0.13059999999999999</v>
      </c>
      <c r="U1703" s="121">
        <f t="shared" si="831"/>
        <v>11</v>
      </c>
      <c r="V1703" s="121">
        <v>252</v>
      </c>
      <c r="W1703" s="120">
        <f t="shared" si="816"/>
        <v>1.0053724479999999</v>
      </c>
      <c r="X1703" s="113">
        <f t="shared" si="829"/>
        <v>7.5716800600000003</v>
      </c>
      <c r="Y1703" s="113">
        <f t="shared" si="817"/>
        <v>0</v>
      </c>
      <c r="Z1703" s="125" t="str">
        <f t="shared" si="827"/>
        <v>A+J=</v>
      </c>
      <c r="AA1703" s="118">
        <f t="shared" si="828"/>
        <v>46377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>
        <f t="shared" si="818"/>
        <v>46365</v>
      </c>
      <c r="B1704" s="113">
        <f t="shared" si="811"/>
        <v>1417.9200569699999</v>
      </c>
      <c r="C1704" s="113">
        <f t="shared" si="824"/>
        <v>1116.6936172799999</v>
      </c>
      <c r="D1704" s="114">
        <f t="shared" si="819"/>
        <v>7245.38</v>
      </c>
      <c r="E1704" s="115">
        <f t="shared" si="807"/>
        <v>7276.54</v>
      </c>
      <c r="F1704" s="116">
        <f t="shared" si="808"/>
        <v>46318</v>
      </c>
      <c r="G1704" s="117">
        <f t="shared" si="812"/>
        <v>4.3006716003852752E-3</v>
      </c>
      <c r="H1704" s="118">
        <f t="shared" si="825"/>
        <v>46377</v>
      </c>
      <c r="I1704" s="118">
        <f t="shared" si="813"/>
        <v>46377</v>
      </c>
      <c r="J1704" s="119">
        <f t="shared" si="820"/>
        <v>20</v>
      </c>
      <c r="K1704" s="119">
        <f t="shared" si="809"/>
        <v>12</v>
      </c>
      <c r="L1704" s="8">
        <f t="shared" si="821"/>
        <v>1.00257818</v>
      </c>
      <c r="M1704" s="120">
        <f t="shared" si="810"/>
        <v>1.0043006699999999</v>
      </c>
      <c r="N1704" s="120">
        <f t="shared" si="830"/>
        <v>1.2591020806591362</v>
      </c>
      <c r="O1704" s="113">
        <f t="shared" si="806"/>
        <v>1.2623482699999999</v>
      </c>
      <c r="P1704" s="113">
        <f t="shared" si="814"/>
        <v>1409.65625589</v>
      </c>
      <c r="Q1704" s="11">
        <f t="shared" si="826"/>
        <v>0</v>
      </c>
      <c r="R1704" s="30">
        <f t="shared" si="822"/>
        <v>0</v>
      </c>
      <c r="S1704" s="8">
        <f t="shared" si="815"/>
        <v>0</v>
      </c>
      <c r="T1704" s="122">
        <f t="shared" si="823"/>
        <v>0.13059999999999999</v>
      </c>
      <c r="U1704" s="121">
        <f t="shared" si="831"/>
        <v>12</v>
      </c>
      <c r="V1704" s="121">
        <v>252</v>
      </c>
      <c r="W1704" s="120">
        <f t="shared" si="816"/>
        <v>1.005862281</v>
      </c>
      <c r="X1704" s="113">
        <f t="shared" si="829"/>
        <v>8.2638010800000004</v>
      </c>
      <c r="Y1704" s="113">
        <f t="shared" si="817"/>
        <v>0</v>
      </c>
      <c r="Z1704" s="125" t="str">
        <f t="shared" si="827"/>
        <v>A+J=</v>
      </c>
      <c r="AA1704" s="118">
        <f t="shared" si="828"/>
        <v>46377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>
        <f t="shared" si="818"/>
        <v>46366</v>
      </c>
      <c r="B1705" s="113">
        <f t="shared" si="811"/>
        <v>1418.91531276</v>
      </c>
      <c r="C1705" s="113">
        <f t="shared" si="824"/>
        <v>1116.6936172799999</v>
      </c>
      <c r="D1705" s="114">
        <f t="shared" si="819"/>
        <v>7245.38</v>
      </c>
      <c r="E1705" s="115">
        <f t="shared" si="807"/>
        <v>7276.54</v>
      </c>
      <c r="F1705" s="116">
        <f t="shared" si="808"/>
        <v>46318</v>
      </c>
      <c r="G1705" s="117">
        <f t="shared" si="812"/>
        <v>4.3006716003852752E-3</v>
      </c>
      <c r="H1705" s="118">
        <f t="shared" si="825"/>
        <v>46377</v>
      </c>
      <c r="I1705" s="118">
        <f t="shared" si="813"/>
        <v>46377</v>
      </c>
      <c r="J1705" s="119">
        <f t="shared" si="820"/>
        <v>20</v>
      </c>
      <c r="K1705" s="119">
        <f t="shared" si="809"/>
        <v>13</v>
      </c>
      <c r="L1705" s="8">
        <f t="shared" si="821"/>
        <v>1.00279333</v>
      </c>
      <c r="M1705" s="120">
        <f t="shared" si="810"/>
        <v>1.0043006699999999</v>
      </c>
      <c r="N1705" s="120">
        <f t="shared" si="830"/>
        <v>1.2591020806591362</v>
      </c>
      <c r="O1705" s="113">
        <f t="shared" ref="O1705:O1768" si="832">TRUNC(TRUNC((L1705*N1705),15),8)</f>
        <v>1.2626191600000001</v>
      </c>
      <c r="P1705" s="113">
        <f t="shared" si="814"/>
        <v>1409.9587570199999</v>
      </c>
      <c r="Q1705" s="11">
        <f t="shared" si="826"/>
        <v>0</v>
      </c>
      <c r="R1705" s="30">
        <f t="shared" si="822"/>
        <v>0</v>
      </c>
      <c r="S1705" s="8">
        <f t="shared" si="815"/>
        <v>0</v>
      </c>
      <c r="T1705" s="122">
        <f t="shared" si="823"/>
        <v>0.13059999999999999</v>
      </c>
      <c r="U1705" s="121">
        <f t="shared" si="831"/>
        <v>13</v>
      </c>
      <c r="V1705" s="121">
        <v>252</v>
      </c>
      <c r="W1705" s="120">
        <f t="shared" si="816"/>
        <v>1.006352353</v>
      </c>
      <c r="X1705" s="113">
        <f t="shared" si="829"/>
        <v>8.9565557400000007</v>
      </c>
      <c r="Y1705" s="113">
        <f t="shared" si="817"/>
        <v>0</v>
      </c>
      <c r="Z1705" s="125" t="str">
        <f t="shared" si="827"/>
        <v>A+J=</v>
      </c>
      <c r="AA1705" s="118">
        <f t="shared" si="828"/>
        <v>46377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>
        <f t="shared" si="818"/>
        <v>46367</v>
      </c>
      <c r="B1706" s="113">
        <f t="shared" si="811"/>
        <v>1419.9112807900001</v>
      </c>
      <c r="C1706" s="113">
        <f t="shared" si="824"/>
        <v>1116.6936172799999</v>
      </c>
      <c r="D1706" s="114">
        <f t="shared" si="819"/>
        <v>7245.38</v>
      </c>
      <c r="E1706" s="115">
        <f t="shared" ref="E1706:E1769" si="833">IF($K1706=1,VLOOKUP($A1705,$AO$10:$AS$131,4),E1705)</f>
        <v>7276.54</v>
      </c>
      <c r="F1706" s="116">
        <f t="shared" ref="F1706:F1769" si="834">IF($K1706=1,VLOOKUP($A1705,$AO$10:$AS$131,5),F1705)</f>
        <v>46318</v>
      </c>
      <c r="G1706" s="117">
        <f t="shared" si="812"/>
        <v>4.3006716003852752E-3</v>
      </c>
      <c r="H1706" s="118">
        <f t="shared" si="825"/>
        <v>46377</v>
      </c>
      <c r="I1706" s="118">
        <f t="shared" si="813"/>
        <v>46377</v>
      </c>
      <c r="J1706" s="119">
        <f t="shared" si="820"/>
        <v>20</v>
      </c>
      <c r="K1706" s="119">
        <f t="shared" ref="K1706:K1769" si="835">(J1706-(NETWORKDAYS(A1706,I1706,AD$176:AD$502)-1))</f>
        <v>14</v>
      </c>
      <c r="L1706" s="8">
        <f t="shared" si="821"/>
        <v>1.00300853</v>
      </c>
      <c r="M1706" s="120">
        <f t="shared" ref="M1706:M1769" si="836">IF(I1706&gt;I1705,L1705,M1705)</f>
        <v>1.0043006699999999</v>
      </c>
      <c r="N1706" s="120">
        <f t="shared" si="830"/>
        <v>1.2591020806591362</v>
      </c>
      <c r="O1706" s="113">
        <f t="shared" si="832"/>
        <v>1.26289012</v>
      </c>
      <c r="P1706" s="113">
        <f t="shared" si="814"/>
        <v>1410.2613363200001</v>
      </c>
      <c r="Q1706" s="11">
        <f t="shared" si="826"/>
        <v>0</v>
      </c>
      <c r="R1706" s="30">
        <f t="shared" si="822"/>
        <v>0</v>
      </c>
      <c r="S1706" s="8">
        <f t="shared" si="815"/>
        <v>0</v>
      </c>
      <c r="T1706" s="122">
        <f t="shared" si="823"/>
        <v>0.13059999999999999</v>
      </c>
      <c r="U1706" s="121">
        <f t="shared" si="831"/>
        <v>14</v>
      </c>
      <c r="V1706" s="121">
        <v>252</v>
      </c>
      <c r="W1706" s="120">
        <f t="shared" si="816"/>
        <v>1.0068426640000001</v>
      </c>
      <c r="X1706" s="113">
        <f t="shared" si="829"/>
        <v>9.6499444699999994</v>
      </c>
      <c r="Y1706" s="113">
        <f t="shared" si="817"/>
        <v>0</v>
      </c>
      <c r="Z1706" s="125" t="str">
        <f t="shared" si="827"/>
        <v>A+J=</v>
      </c>
      <c r="AA1706" s="118">
        <f t="shared" si="828"/>
        <v>46377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>
        <f t="shared" si="818"/>
        <v>46368</v>
      </c>
      <c r="B1707" s="113">
        <f t="shared" si="811"/>
        <v>1420.90793751</v>
      </c>
      <c r="C1707" s="113">
        <f t="shared" si="824"/>
        <v>1116.6936172799999</v>
      </c>
      <c r="D1707" s="114">
        <f t="shared" si="819"/>
        <v>7245.38</v>
      </c>
      <c r="E1707" s="115">
        <f t="shared" si="833"/>
        <v>7276.54</v>
      </c>
      <c r="F1707" s="116">
        <f t="shared" si="834"/>
        <v>46318</v>
      </c>
      <c r="G1707" s="117">
        <f t="shared" si="812"/>
        <v>4.3006716003852752E-3</v>
      </c>
      <c r="H1707" s="118">
        <f t="shared" si="825"/>
        <v>46377</v>
      </c>
      <c r="I1707" s="118">
        <f t="shared" si="813"/>
        <v>46377</v>
      </c>
      <c r="J1707" s="119">
        <f t="shared" si="820"/>
        <v>20</v>
      </c>
      <c r="K1707" s="119">
        <f t="shared" si="835"/>
        <v>15</v>
      </c>
      <c r="L1707" s="8">
        <f t="shared" si="821"/>
        <v>1.00322377</v>
      </c>
      <c r="M1707" s="120">
        <f t="shared" si="836"/>
        <v>1.0043006699999999</v>
      </c>
      <c r="N1707" s="120">
        <f t="shared" si="830"/>
        <v>1.2591020806591362</v>
      </c>
      <c r="O1707" s="113">
        <f t="shared" si="832"/>
        <v>1.2631611300000001</v>
      </c>
      <c r="P1707" s="113">
        <f t="shared" si="814"/>
        <v>1410.5639714599999</v>
      </c>
      <c r="Q1707" s="11">
        <f t="shared" si="826"/>
        <v>0</v>
      </c>
      <c r="R1707" s="30">
        <f t="shared" si="822"/>
        <v>0</v>
      </c>
      <c r="S1707" s="8">
        <f t="shared" si="815"/>
        <v>0</v>
      </c>
      <c r="T1707" s="122">
        <f t="shared" si="823"/>
        <v>0.13059999999999999</v>
      </c>
      <c r="U1707" s="121">
        <f t="shared" si="831"/>
        <v>15</v>
      </c>
      <c r="V1707" s="121">
        <v>252</v>
      </c>
      <c r="W1707" s="120">
        <f t="shared" si="816"/>
        <v>1.0073332129999999</v>
      </c>
      <c r="X1707" s="113">
        <f t="shared" si="829"/>
        <v>10.343966050000001</v>
      </c>
      <c r="Y1707" s="113">
        <f t="shared" si="817"/>
        <v>0</v>
      </c>
      <c r="Z1707" s="125" t="str">
        <f t="shared" si="827"/>
        <v>A+J=</v>
      </c>
      <c r="AA1707" s="118">
        <f t="shared" si="828"/>
        <v>46377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>
        <f t="shared" si="818"/>
        <v>46369</v>
      </c>
      <c r="B1708" s="113">
        <f t="shared" si="811"/>
        <v>1420.90793751</v>
      </c>
      <c r="C1708" s="113">
        <f t="shared" si="824"/>
        <v>1116.6936172799999</v>
      </c>
      <c r="D1708" s="114">
        <f t="shared" si="819"/>
        <v>7245.38</v>
      </c>
      <c r="E1708" s="115">
        <f t="shared" si="833"/>
        <v>7276.54</v>
      </c>
      <c r="F1708" s="116">
        <f t="shared" si="834"/>
        <v>46318</v>
      </c>
      <c r="G1708" s="117">
        <f t="shared" si="812"/>
        <v>4.3006716003852752E-3</v>
      </c>
      <c r="H1708" s="118">
        <f t="shared" si="825"/>
        <v>46377</v>
      </c>
      <c r="I1708" s="118">
        <f t="shared" si="813"/>
        <v>46377</v>
      </c>
      <c r="J1708" s="119">
        <f t="shared" si="820"/>
        <v>20</v>
      </c>
      <c r="K1708" s="119">
        <f t="shared" si="835"/>
        <v>15</v>
      </c>
      <c r="L1708" s="8">
        <f t="shared" si="821"/>
        <v>1.00322377</v>
      </c>
      <c r="M1708" s="120">
        <f t="shared" si="836"/>
        <v>1.0043006699999999</v>
      </c>
      <c r="N1708" s="120">
        <f t="shared" si="830"/>
        <v>1.2591020806591362</v>
      </c>
      <c r="O1708" s="113">
        <f t="shared" si="832"/>
        <v>1.2631611300000001</v>
      </c>
      <c r="P1708" s="113">
        <f t="shared" si="814"/>
        <v>1410.5639714599999</v>
      </c>
      <c r="Q1708" s="11">
        <f t="shared" si="826"/>
        <v>0</v>
      </c>
      <c r="R1708" s="30">
        <f t="shared" si="822"/>
        <v>0</v>
      </c>
      <c r="S1708" s="8">
        <f t="shared" si="815"/>
        <v>0</v>
      </c>
      <c r="T1708" s="122">
        <f t="shared" si="823"/>
        <v>0.13059999999999999</v>
      </c>
      <c r="U1708" s="121">
        <f t="shared" si="831"/>
        <v>15</v>
      </c>
      <c r="V1708" s="121">
        <v>252</v>
      </c>
      <c r="W1708" s="120">
        <f t="shared" si="816"/>
        <v>1.0073332129999999</v>
      </c>
      <c r="X1708" s="113">
        <f t="shared" si="829"/>
        <v>10.343966050000001</v>
      </c>
      <c r="Y1708" s="113">
        <f t="shared" si="817"/>
        <v>0</v>
      </c>
      <c r="Z1708" s="125" t="str">
        <f t="shared" si="827"/>
        <v>A+J=</v>
      </c>
      <c r="AA1708" s="118">
        <f t="shared" si="828"/>
        <v>46377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>
        <f t="shared" si="818"/>
        <v>46370</v>
      </c>
      <c r="B1709" s="113">
        <f t="shared" si="811"/>
        <v>1420.90793751</v>
      </c>
      <c r="C1709" s="113">
        <f t="shared" si="824"/>
        <v>1116.6936172799999</v>
      </c>
      <c r="D1709" s="114">
        <f t="shared" si="819"/>
        <v>7245.38</v>
      </c>
      <c r="E1709" s="115">
        <f t="shared" si="833"/>
        <v>7276.54</v>
      </c>
      <c r="F1709" s="116">
        <f t="shared" si="834"/>
        <v>46318</v>
      </c>
      <c r="G1709" s="117">
        <f t="shared" si="812"/>
        <v>4.3006716003852752E-3</v>
      </c>
      <c r="H1709" s="118">
        <f t="shared" si="825"/>
        <v>46377</v>
      </c>
      <c r="I1709" s="118">
        <f t="shared" si="813"/>
        <v>46377</v>
      </c>
      <c r="J1709" s="119">
        <f t="shared" si="820"/>
        <v>20</v>
      </c>
      <c r="K1709" s="119">
        <f t="shared" si="835"/>
        <v>15</v>
      </c>
      <c r="L1709" s="8">
        <f t="shared" si="821"/>
        <v>1.00322377</v>
      </c>
      <c r="M1709" s="120">
        <f t="shared" si="836"/>
        <v>1.0043006699999999</v>
      </c>
      <c r="N1709" s="120">
        <f t="shared" si="830"/>
        <v>1.2591020806591362</v>
      </c>
      <c r="O1709" s="113">
        <f t="shared" si="832"/>
        <v>1.2631611300000001</v>
      </c>
      <c r="P1709" s="113">
        <f t="shared" si="814"/>
        <v>1410.5639714599999</v>
      </c>
      <c r="Q1709" s="11">
        <f t="shared" si="826"/>
        <v>0</v>
      </c>
      <c r="R1709" s="30">
        <f t="shared" si="822"/>
        <v>0</v>
      </c>
      <c r="S1709" s="8">
        <f t="shared" si="815"/>
        <v>0</v>
      </c>
      <c r="T1709" s="122">
        <f t="shared" si="823"/>
        <v>0.13059999999999999</v>
      </c>
      <c r="U1709" s="121">
        <f t="shared" si="831"/>
        <v>15</v>
      </c>
      <c r="V1709" s="121">
        <v>252</v>
      </c>
      <c r="W1709" s="120">
        <f t="shared" si="816"/>
        <v>1.0073332129999999</v>
      </c>
      <c r="X1709" s="113">
        <f t="shared" si="829"/>
        <v>10.343966050000001</v>
      </c>
      <c r="Y1709" s="113">
        <f t="shared" si="817"/>
        <v>0</v>
      </c>
      <c r="Z1709" s="125" t="str">
        <f t="shared" si="827"/>
        <v>A+J=</v>
      </c>
      <c r="AA1709" s="118">
        <f t="shared" si="828"/>
        <v>46377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>
        <f t="shared" si="818"/>
        <v>46371</v>
      </c>
      <c r="B1710" s="113">
        <f t="shared" si="811"/>
        <v>1421.9052972700001</v>
      </c>
      <c r="C1710" s="113">
        <f t="shared" si="824"/>
        <v>1116.6936172799999</v>
      </c>
      <c r="D1710" s="114">
        <f t="shared" si="819"/>
        <v>7245.38</v>
      </c>
      <c r="E1710" s="115">
        <f t="shared" si="833"/>
        <v>7276.54</v>
      </c>
      <c r="F1710" s="116">
        <f t="shared" si="834"/>
        <v>46318</v>
      </c>
      <c r="G1710" s="117">
        <f t="shared" si="812"/>
        <v>4.3006716003852752E-3</v>
      </c>
      <c r="H1710" s="118">
        <f t="shared" si="825"/>
        <v>46377</v>
      </c>
      <c r="I1710" s="118">
        <f t="shared" si="813"/>
        <v>46377</v>
      </c>
      <c r="J1710" s="119">
        <f t="shared" si="820"/>
        <v>20</v>
      </c>
      <c r="K1710" s="119">
        <f t="shared" si="835"/>
        <v>16</v>
      </c>
      <c r="L1710" s="8">
        <f t="shared" si="821"/>
        <v>1.00343906</v>
      </c>
      <c r="M1710" s="120">
        <f t="shared" si="836"/>
        <v>1.0043006699999999</v>
      </c>
      <c r="N1710" s="120">
        <f t="shared" si="830"/>
        <v>1.2591020806591362</v>
      </c>
      <c r="O1710" s="113">
        <f t="shared" si="832"/>
        <v>1.2634322</v>
      </c>
      <c r="P1710" s="113">
        <f t="shared" si="814"/>
        <v>1410.8666736</v>
      </c>
      <c r="Q1710" s="11">
        <f t="shared" si="826"/>
        <v>0</v>
      </c>
      <c r="R1710" s="30">
        <f t="shared" si="822"/>
        <v>0</v>
      </c>
      <c r="S1710" s="8">
        <f t="shared" si="815"/>
        <v>0</v>
      </c>
      <c r="T1710" s="122">
        <f t="shared" si="823"/>
        <v>0.13059999999999999</v>
      </c>
      <c r="U1710" s="121">
        <f t="shared" si="831"/>
        <v>16</v>
      </c>
      <c r="V1710" s="121">
        <v>252</v>
      </c>
      <c r="W1710" s="120">
        <f t="shared" si="816"/>
        <v>1.007824002</v>
      </c>
      <c r="X1710" s="113">
        <f t="shared" si="829"/>
        <v>11.03862367</v>
      </c>
      <c r="Y1710" s="113">
        <f t="shared" si="817"/>
        <v>0</v>
      </c>
      <c r="Z1710" s="125" t="str">
        <f t="shared" si="827"/>
        <v>A+J=</v>
      </c>
      <c r="AA1710" s="118">
        <f t="shared" si="828"/>
        <v>46377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>
        <f t="shared" si="818"/>
        <v>46372</v>
      </c>
      <c r="B1711" s="113">
        <f t="shared" si="811"/>
        <v>1422.90335899</v>
      </c>
      <c r="C1711" s="113">
        <f t="shared" si="824"/>
        <v>1116.6936172799999</v>
      </c>
      <c r="D1711" s="114">
        <f t="shared" si="819"/>
        <v>7245.38</v>
      </c>
      <c r="E1711" s="115">
        <f t="shared" si="833"/>
        <v>7276.54</v>
      </c>
      <c r="F1711" s="116">
        <f t="shared" si="834"/>
        <v>46318</v>
      </c>
      <c r="G1711" s="117">
        <f t="shared" si="812"/>
        <v>4.3006716003852752E-3</v>
      </c>
      <c r="H1711" s="118">
        <f t="shared" si="825"/>
        <v>46377</v>
      </c>
      <c r="I1711" s="118">
        <f t="shared" si="813"/>
        <v>46377</v>
      </c>
      <c r="J1711" s="119">
        <f t="shared" si="820"/>
        <v>20</v>
      </c>
      <c r="K1711" s="119">
        <f t="shared" si="835"/>
        <v>17</v>
      </c>
      <c r="L1711" s="8">
        <f t="shared" si="821"/>
        <v>1.0036543899999999</v>
      </c>
      <c r="M1711" s="120">
        <f t="shared" si="836"/>
        <v>1.0043006699999999</v>
      </c>
      <c r="N1711" s="120">
        <f t="shared" si="830"/>
        <v>1.2591020806591362</v>
      </c>
      <c r="O1711" s="113">
        <f t="shared" si="832"/>
        <v>1.26370333</v>
      </c>
      <c r="P1711" s="113">
        <f t="shared" si="814"/>
        <v>1411.16944274</v>
      </c>
      <c r="Q1711" s="11">
        <f t="shared" si="826"/>
        <v>0</v>
      </c>
      <c r="R1711" s="30">
        <f t="shared" si="822"/>
        <v>0</v>
      </c>
      <c r="S1711" s="8">
        <f t="shared" si="815"/>
        <v>0</v>
      </c>
      <c r="T1711" s="122">
        <f t="shared" si="823"/>
        <v>0.13059999999999999</v>
      </c>
      <c r="U1711" s="121">
        <f t="shared" si="831"/>
        <v>17</v>
      </c>
      <c r="V1711" s="121">
        <v>252</v>
      </c>
      <c r="W1711" s="120">
        <f t="shared" si="816"/>
        <v>1.0083150299999999</v>
      </c>
      <c r="X1711" s="113">
        <f t="shared" si="829"/>
        <v>11.73391625</v>
      </c>
      <c r="Y1711" s="113">
        <f t="shared" si="817"/>
        <v>0</v>
      </c>
      <c r="Z1711" s="125" t="str">
        <f t="shared" si="827"/>
        <v>A+J=</v>
      </c>
      <c r="AA1711" s="118">
        <f t="shared" si="828"/>
        <v>46377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>
        <f t="shared" si="818"/>
        <v>46373</v>
      </c>
      <c r="B1712" s="113">
        <f t="shared" si="811"/>
        <v>1423.9021117100001</v>
      </c>
      <c r="C1712" s="113">
        <f t="shared" si="824"/>
        <v>1116.6936172799999</v>
      </c>
      <c r="D1712" s="114">
        <f t="shared" si="819"/>
        <v>7245.38</v>
      </c>
      <c r="E1712" s="115">
        <f t="shared" si="833"/>
        <v>7276.54</v>
      </c>
      <c r="F1712" s="116">
        <f t="shared" si="834"/>
        <v>46318</v>
      </c>
      <c r="G1712" s="117">
        <f t="shared" si="812"/>
        <v>4.3006716003852752E-3</v>
      </c>
      <c r="H1712" s="118">
        <f t="shared" si="825"/>
        <v>46377</v>
      </c>
      <c r="I1712" s="118">
        <f t="shared" si="813"/>
        <v>46377</v>
      </c>
      <c r="J1712" s="119">
        <f t="shared" si="820"/>
        <v>20</v>
      </c>
      <c r="K1712" s="119">
        <f t="shared" si="835"/>
        <v>18</v>
      </c>
      <c r="L1712" s="8">
        <f t="shared" si="821"/>
        <v>1.0038697700000001</v>
      </c>
      <c r="M1712" s="120">
        <f t="shared" si="836"/>
        <v>1.0043006699999999</v>
      </c>
      <c r="N1712" s="120">
        <f t="shared" si="830"/>
        <v>1.2591020806591362</v>
      </c>
      <c r="O1712" s="113">
        <f t="shared" si="832"/>
        <v>1.2639745099999999</v>
      </c>
      <c r="P1712" s="113">
        <f t="shared" si="814"/>
        <v>1411.47226772</v>
      </c>
      <c r="Q1712" s="11">
        <f t="shared" si="826"/>
        <v>0</v>
      </c>
      <c r="R1712" s="30">
        <f t="shared" si="822"/>
        <v>0</v>
      </c>
      <c r="S1712" s="8">
        <f t="shared" si="815"/>
        <v>0</v>
      </c>
      <c r="T1712" s="122">
        <f t="shared" si="823"/>
        <v>0.13059999999999999</v>
      </c>
      <c r="U1712" s="121">
        <f t="shared" si="831"/>
        <v>18</v>
      </c>
      <c r="V1712" s="121">
        <v>252</v>
      </c>
      <c r="W1712" s="120">
        <f t="shared" si="816"/>
        <v>1.008806297</v>
      </c>
      <c r="X1712" s="113">
        <f t="shared" si="829"/>
        <v>12.42984399</v>
      </c>
      <c r="Y1712" s="113">
        <f t="shared" si="817"/>
        <v>0</v>
      </c>
      <c r="Z1712" s="125" t="str">
        <f t="shared" si="827"/>
        <v>A+J=</v>
      </c>
      <c r="AA1712" s="118">
        <f t="shared" si="828"/>
        <v>46377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>
        <f t="shared" si="818"/>
        <v>46374</v>
      </c>
      <c r="B1713" s="113">
        <f t="shared" si="811"/>
        <v>1424.9015670000001</v>
      </c>
      <c r="C1713" s="113">
        <f t="shared" si="824"/>
        <v>1116.6936172799999</v>
      </c>
      <c r="D1713" s="114">
        <f t="shared" si="819"/>
        <v>7245.38</v>
      </c>
      <c r="E1713" s="115">
        <f t="shared" si="833"/>
        <v>7276.54</v>
      </c>
      <c r="F1713" s="116">
        <f t="shared" si="834"/>
        <v>46318</v>
      </c>
      <c r="G1713" s="117">
        <f t="shared" si="812"/>
        <v>4.3006716003852752E-3</v>
      </c>
      <c r="H1713" s="118">
        <f t="shared" si="825"/>
        <v>46377</v>
      </c>
      <c r="I1713" s="118">
        <f t="shared" si="813"/>
        <v>46377</v>
      </c>
      <c r="J1713" s="119">
        <f t="shared" si="820"/>
        <v>20</v>
      </c>
      <c r="K1713" s="119">
        <f t="shared" si="835"/>
        <v>19</v>
      </c>
      <c r="L1713" s="8">
        <f t="shared" si="821"/>
        <v>1.0040851900000001</v>
      </c>
      <c r="M1713" s="120">
        <f t="shared" si="836"/>
        <v>1.0043006699999999</v>
      </c>
      <c r="N1713" s="120">
        <f t="shared" si="830"/>
        <v>1.2591020806591362</v>
      </c>
      <c r="O1713" s="113">
        <f t="shared" si="832"/>
        <v>1.2642457499999999</v>
      </c>
      <c r="P1713" s="113">
        <f t="shared" si="814"/>
        <v>1411.77515969</v>
      </c>
      <c r="Q1713" s="11">
        <f t="shared" si="826"/>
        <v>0</v>
      </c>
      <c r="R1713" s="30">
        <f t="shared" si="822"/>
        <v>0</v>
      </c>
      <c r="S1713" s="8">
        <f t="shared" si="815"/>
        <v>0</v>
      </c>
      <c r="T1713" s="122">
        <f t="shared" si="823"/>
        <v>0.13059999999999999</v>
      </c>
      <c r="U1713" s="121">
        <f t="shared" si="831"/>
        <v>19</v>
      </c>
      <c r="V1713" s="121">
        <v>252</v>
      </c>
      <c r="W1713" s="120">
        <f t="shared" si="816"/>
        <v>1.0092978029999999</v>
      </c>
      <c r="X1713" s="113">
        <f t="shared" si="829"/>
        <v>13.126407309999999</v>
      </c>
      <c r="Y1713" s="113">
        <f t="shared" si="817"/>
        <v>0</v>
      </c>
      <c r="Z1713" s="125" t="str">
        <f t="shared" si="827"/>
        <v>A+J=</v>
      </c>
      <c r="AA1713" s="118">
        <f t="shared" si="828"/>
        <v>46377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>
        <f t="shared" si="818"/>
        <v>46375</v>
      </c>
      <c r="B1714" s="113">
        <f t="shared" si="811"/>
        <v>1425.9017378799999</v>
      </c>
      <c r="C1714" s="113">
        <f t="shared" si="824"/>
        <v>1116.6936172799999</v>
      </c>
      <c r="D1714" s="114">
        <f t="shared" si="819"/>
        <v>7245.38</v>
      </c>
      <c r="E1714" s="115">
        <f t="shared" si="833"/>
        <v>7276.54</v>
      </c>
      <c r="F1714" s="116">
        <f t="shared" si="834"/>
        <v>46318</v>
      </c>
      <c r="G1714" s="117">
        <f t="shared" si="812"/>
        <v>4.3006716003852752E-3</v>
      </c>
      <c r="H1714" s="118">
        <f t="shared" si="825"/>
        <v>46377</v>
      </c>
      <c r="I1714" s="118">
        <f t="shared" si="813"/>
        <v>46377</v>
      </c>
      <c r="J1714" s="119">
        <f t="shared" si="820"/>
        <v>20</v>
      </c>
      <c r="K1714" s="119">
        <f t="shared" si="835"/>
        <v>20</v>
      </c>
      <c r="L1714" s="8">
        <f t="shared" si="821"/>
        <v>1.0043006699999999</v>
      </c>
      <c r="M1714" s="120">
        <f t="shared" si="836"/>
        <v>1.0043006699999999</v>
      </c>
      <c r="N1714" s="120">
        <f t="shared" si="830"/>
        <v>1.2591020806591362</v>
      </c>
      <c r="O1714" s="113">
        <f t="shared" si="832"/>
        <v>1.26451706</v>
      </c>
      <c r="P1714" s="113">
        <f t="shared" si="814"/>
        <v>1412.07812984</v>
      </c>
      <c r="Q1714" s="11">
        <f t="shared" si="826"/>
        <v>0</v>
      </c>
      <c r="R1714" s="30">
        <f t="shared" si="822"/>
        <v>0</v>
      </c>
      <c r="S1714" s="8">
        <f t="shared" si="815"/>
        <v>0</v>
      </c>
      <c r="T1714" s="122">
        <f t="shared" si="823"/>
        <v>0.13059999999999999</v>
      </c>
      <c r="U1714" s="121">
        <f t="shared" si="831"/>
        <v>20</v>
      </c>
      <c r="V1714" s="121">
        <v>252</v>
      </c>
      <c r="W1714" s="120">
        <f t="shared" si="816"/>
        <v>1.009789549</v>
      </c>
      <c r="X1714" s="113">
        <f t="shared" si="829"/>
        <v>13.82360804</v>
      </c>
      <c r="Y1714" s="113">
        <f t="shared" si="817"/>
        <v>0</v>
      </c>
      <c r="Z1714" s="125" t="str">
        <f t="shared" si="827"/>
        <v>A+J=</v>
      </c>
      <c r="AA1714" s="118">
        <f t="shared" si="828"/>
        <v>46377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>
        <f t="shared" si="818"/>
        <v>46376</v>
      </c>
      <c r="B1715" s="113">
        <f t="shared" si="811"/>
        <v>1425.9017378799999</v>
      </c>
      <c r="C1715" s="113">
        <f t="shared" si="824"/>
        <v>1116.6936172799999</v>
      </c>
      <c r="D1715" s="114">
        <f t="shared" si="819"/>
        <v>7245.38</v>
      </c>
      <c r="E1715" s="115">
        <f t="shared" si="833"/>
        <v>7276.54</v>
      </c>
      <c r="F1715" s="116">
        <f t="shared" si="834"/>
        <v>46318</v>
      </c>
      <c r="G1715" s="117">
        <f t="shared" si="812"/>
        <v>4.3006716003852752E-3</v>
      </c>
      <c r="H1715" s="118">
        <f t="shared" si="825"/>
        <v>46407</v>
      </c>
      <c r="I1715" s="118">
        <f t="shared" si="813"/>
        <v>46377</v>
      </c>
      <c r="J1715" s="119">
        <f t="shared" si="820"/>
        <v>20</v>
      </c>
      <c r="K1715" s="119">
        <f t="shared" si="835"/>
        <v>20</v>
      </c>
      <c r="L1715" s="8">
        <f t="shared" si="821"/>
        <v>1.0043006699999999</v>
      </c>
      <c r="M1715" s="120">
        <f t="shared" si="836"/>
        <v>1.0043006699999999</v>
      </c>
      <c r="N1715" s="120">
        <f t="shared" si="830"/>
        <v>1.2591020806591362</v>
      </c>
      <c r="O1715" s="113">
        <f t="shared" si="832"/>
        <v>1.26451706</v>
      </c>
      <c r="P1715" s="113">
        <f t="shared" si="814"/>
        <v>1412.07812984</v>
      </c>
      <c r="Q1715" s="11">
        <f t="shared" si="826"/>
        <v>0</v>
      </c>
      <c r="R1715" s="30">
        <f t="shared" si="822"/>
        <v>0</v>
      </c>
      <c r="S1715" s="8">
        <f t="shared" si="815"/>
        <v>0</v>
      </c>
      <c r="T1715" s="122">
        <f t="shared" si="823"/>
        <v>0.13059999999999999</v>
      </c>
      <c r="U1715" s="121">
        <f t="shared" si="831"/>
        <v>20</v>
      </c>
      <c r="V1715" s="121">
        <v>252</v>
      </c>
      <c r="W1715" s="120">
        <f t="shared" si="816"/>
        <v>1.009789549</v>
      </c>
      <c r="X1715" s="113">
        <f t="shared" si="829"/>
        <v>13.82360804</v>
      </c>
      <c r="Y1715" s="113">
        <f t="shared" si="817"/>
        <v>0</v>
      </c>
      <c r="Z1715" s="125" t="str">
        <f t="shared" si="827"/>
        <v>A+J=</v>
      </c>
      <c r="AA1715" s="118">
        <f t="shared" si="828"/>
        <v>46377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>
        <f t="shared" si="818"/>
        <v>46377</v>
      </c>
      <c r="B1716" s="113">
        <f t="shared" si="811"/>
        <v>1425.9017378799999</v>
      </c>
      <c r="C1716" s="113">
        <f t="shared" si="824"/>
        <v>1116.6936172799999</v>
      </c>
      <c r="D1716" s="114">
        <f t="shared" si="819"/>
        <v>7245.38</v>
      </c>
      <c r="E1716" s="115">
        <f t="shared" si="833"/>
        <v>7276.54</v>
      </c>
      <c r="F1716" s="116">
        <f t="shared" si="834"/>
        <v>46318</v>
      </c>
      <c r="G1716" s="117">
        <f t="shared" si="812"/>
        <v>4.3006716003852752E-3</v>
      </c>
      <c r="H1716" s="118">
        <f t="shared" si="825"/>
        <v>46407</v>
      </c>
      <c r="I1716" s="118">
        <f t="shared" si="813"/>
        <v>46377</v>
      </c>
      <c r="J1716" s="119">
        <f t="shared" si="820"/>
        <v>20</v>
      </c>
      <c r="K1716" s="119">
        <f t="shared" si="835"/>
        <v>20</v>
      </c>
      <c r="L1716" s="8">
        <f t="shared" si="821"/>
        <v>1.0043006699999999</v>
      </c>
      <c r="M1716" s="120">
        <f t="shared" si="836"/>
        <v>1.0043006699999999</v>
      </c>
      <c r="N1716" s="120">
        <f t="shared" si="830"/>
        <v>1.2591020806591362</v>
      </c>
      <c r="O1716" s="113">
        <f t="shared" si="832"/>
        <v>1.26451706</v>
      </c>
      <c r="P1716" s="113">
        <f t="shared" si="814"/>
        <v>1412.07812984</v>
      </c>
      <c r="Q1716" s="11">
        <f t="shared" si="826"/>
        <v>56</v>
      </c>
      <c r="R1716" s="30">
        <f t="shared" si="822"/>
        <v>0</v>
      </c>
      <c r="S1716" s="8">
        <f t="shared" si="815"/>
        <v>0</v>
      </c>
      <c r="T1716" s="122">
        <f t="shared" si="823"/>
        <v>0.13059999999999999</v>
      </c>
      <c r="U1716" s="121">
        <f t="shared" si="831"/>
        <v>20</v>
      </c>
      <c r="V1716" s="121">
        <v>252</v>
      </c>
      <c r="W1716" s="120">
        <f t="shared" si="816"/>
        <v>1.009789549</v>
      </c>
      <c r="X1716" s="113">
        <f t="shared" si="829"/>
        <v>13.82360804</v>
      </c>
      <c r="Y1716" s="113">
        <f t="shared" si="817"/>
        <v>13.82360804</v>
      </c>
      <c r="Z1716" s="125" t="str">
        <f t="shared" si="827"/>
        <v>A+J=</v>
      </c>
      <c r="AA1716" s="118">
        <f t="shared" si="828"/>
        <v>46377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>
        <f t="shared" si="818"/>
        <v>46378</v>
      </c>
      <c r="B1717" s="113">
        <f t="shared" si="811"/>
        <v>1413.0692793399999</v>
      </c>
      <c r="C1717" s="113">
        <f t="shared" si="824"/>
        <v>1116.6936172799999</v>
      </c>
      <c r="D1717" s="114">
        <f t="shared" si="819"/>
        <v>7245.38</v>
      </c>
      <c r="E1717" s="115">
        <f t="shared" si="833"/>
        <v>7276.54</v>
      </c>
      <c r="F1717" s="116">
        <f t="shared" si="834"/>
        <v>46347</v>
      </c>
      <c r="G1717" s="117">
        <f t="shared" si="812"/>
        <v>4.3006716003852752E-3</v>
      </c>
      <c r="H1717" s="118">
        <f t="shared" si="825"/>
        <v>46407</v>
      </c>
      <c r="I1717" s="118">
        <f t="shared" si="813"/>
        <v>46407</v>
      </c>
      <c r="J1717" s="119">
        <f t="shared" si="820"/>
        <v>20</v>
      </c>
      <c r="K1717" s="119">
        <f t="shared" si="835"/>
        <v>1</v>
      </c>
      <c r="L1717" s="8">
        <f t="shared" si="821"/>
        <v>1.0002145899999999</v>
      </c>
      <c r="M1717" s="120">
        <f t="shared" si="836"/>
        <v>1.0043006699999999</v>
      </c>
      <c r="N1717" s="120">
        <f t="shared" si="830"/>
        <v>1.2645170632043643</v>
      </c>
      <c r="O1717" s="113">
        <f t="shared" si="832"/>
        <v>1.26478841</v>
      </c>
      <c r="P1717" s="113">
        <f t="shared" si="814"/>
        <v>1412.3811446499999</v>
      </c>
      <c r="Q1717" s="11">
        <f t="shared" si="826"/>
        <v>0</v>
      </c>
      <c r="R1717" s="30">
        <f t="shared" si="822"/>
        <v>0</v>
      </c>
      <c r="S1717" s="8">
        <f t="shared" si="815"/>
        <v>0</v>
      </c>
      <c r="T1717" s="122">
        <f t="shared" si="823"/>
        <v>0.13059999999999999</v>
      </c>
      <c r="U1717" s="121">
        <f t="shared" si="831"/>
        <v>1</v>
      </c>
      <c r="V1717" s="121">
        <v>252</v>
      </c>
      <c r="W1717" s="120">
        <f t="shared" si="816"/>
        <v>1.000487216</v>
      </c>
      <c r="X1717" s="113">
        <f t="shared" si="829"/>
        <v>0.68813469000000005</v>
      </c>
      <c r="Y1717" s="113">
        <f t="shared" si="817"/>
        <v>0</v>
      </c>
      <c r="Z1717" s="125" t="str">
        <f t="shared" si="827"/>
        <v>A+J=</v>
      </c>
      <c r="AA1717" s="118">
        <f t="shared" si="828"/>
        <v>46407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>
        <f t="shared" si="818"/>
        <v>46379</v>
      </c>
      <c r="B1718" s="113">
        <f t="shared" si="811"/>
        <v>1414.06113716</v>
      </c>
      <c r="C1718" s="113">
        <f t="shared" si="824"/>
        <v>1116.6936172799999</v>
      </c>
      <c r="D1718" s="114">
        <f t="shared" si="819"/>
        <v>7245.38</v>
      </c>
      <c r="E1718" s="115">
        <f t="shared" si="833"/>
        <v>7276.54</v>
      </c>
      <c r="F1718" s="116">
        <f t="shared" si="834"/>
        <v>46347</v>
      </c>
      <c r="G1718" s="117">
        <f t="shared" si="812"/>
        <v>4.3006716003852752E-3</v>
      </c>
      <c r="H1718" s="118">
        <f t="shared" si="825"/>
        <v>46407</v>
      </c>
      <c r="I1718" s="118">
        <f t="shared" si="813"/>
        <v>46407</v>
      </c>
      <c r="J1718" s="119">
        <f t="shared" si="820"/>
        <v>20</v>
      </c>
      <c r="K1718" s="119">
        <f t="shared" si="835"/>
        <v>2</v>
      </c>
      <c r="L1718" s="8">
        <f t="shared" si="821"/>
        <v>1.0004292299999999</v>
      </c>
      <c r="M1718" s="120">
        <f t="shared" si="836"/>
        <v>1.0043006699999999</v>
      </c>
      <c r="N1718" s="120">
        <f t="shared" si="830"/>
        <v>1.2645170632043643</v>
      </c>
      <c r="O1718" s="113">
        <f t="shared" si="832"/>
        <v>1.26505983</v>
      </c>
      <c r="P1718" s="113">
        <f t="shared" si="814"/>
        <v>1412.6842376300001</v>
      </c>
      <c r="Q1718" s="11">
        <f t="shared" si="826"/>
        <v>0</v>
      </c>
      <c r="R1718" s="30">
        <f t="shared" si="822"/>
        <v>0</v>
      </c>
      <c r="S1718" s="8">
        <f t="shared" si="815"/>
        <v>0</v>
      </c>
      <c r="T1718" s="122">
        <f t="shared" si="823"/>
        <v>0.13059999999999999</v>
      </c>
      <c r="U1718" s="121">
        <f t="shared" si="831"/>
        <v>2</v>
      </c>
      <c r="V1718" s="121">
        <v>252</v>
      </c>
      <c r="W1718" s="120">
        <f t="shared" si="816"/>
        <v>1.0009746690000001</v>
      </c>
      <c r="X1718" s="113">
        <f t="shared" si="829"/>
        <v>1.37689953</v>
      </c>
      <c r="Y1718" s="113">
        <f t="shared" si="817"/>
        <v>0</v>
      </c>
      <c r="Z1718" s="125" t="str">
        <f t="shared" si="827"/>
        <v>A+J=</v>
      </c>
      <c r="AA1718" s="118">
        <f t="shared" si="828"/>
        <v>46407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>
        <f t="shared" si="818"/>
        <v>46380</v>
      </c>
      <c r="B1719" s="113">
        <f t="shared" si="811"/>
        <v>1415.05369245</v>
      </c>
      <c r="C1719" s="113">
        <f t="shared" si="824"/>
        <v>1116.6936172799999</v>
      </c>
      <c r="D1719" s="114">
        <f t="shared" si="819"/>
        <v>7245.38</v>
      </c>
      <c r="E1719" s="115">
        <f t="shared" si="833"/>
        <v>7276.54</v>
      </c>
      <c r="F1719" s="116">
        <f t="shared" si="834"/>
        <v>46347</v>
      </c>
      <c r="G1719" s="117">
        <f t="shared" si="812"/>
        <v>4.3006716003852752E-3</v>
      </c>
      <c r="H1719" s="118">
        <f t="shared" si="825"/>
        <v>46407</v>
      </c>
      <c r="I1719" s="118">
        <f t="shared" si="813"/>
        <v>46407</v>
      </c>
      <c r="J1719" s="119">
        <f t="shared" si="820"/>
        <v>20</v>
      </c>
      <c r="K1719" s="119">
        <f t="shared" si="835"/>
        <v>3</v>
      </c>
      <c r="L1719" s="8">
        <f t="shared" si="821"/>
        <v>1.0006439199999999</v>
      </c>
      <c r="M1719" s="120">
        <f t="shared" si="836"/>
        <v>1.0043006699999999</v>
      </c>
      <c r="N1719" s="120">
        <f t="shared" si="830"/>
        <v>1.2645170632043643</v>
      </c>
      <c r="O1719" s="113">
        <f t="shared" si="832"/>
        <v>1.2653313100000001</v>
      </c>
      <c r="P1719" s="113">
        <f t="shared" si="814"/>
        <v>1412.9873976199999</v>
      </c>
      <c r="Q1719" s="11">
        <f t="shared" si="826"/>
        <v>0</v>
      </c>
      <c r="R1719" s="30">
        <f t="shared" si="822"/>
        <v>0</v>
      </c>
      <c r="S1719" s="8">
        <f t="shared" si="815"/>
        <v>0</v>
      </c>
      <c r="T1719" s="122">
        <f t="shared" si="823"/>
        <v>0.13059999999999999</v>
      </c>
      <c r="U1719" s="121">
        <f t="shared" si="831"/>
        <v>3</v>
      </c>
      <c r="V1719" s="121">
        <v>252</v>
      </c>
      <c r="W1719" s="120">
        <f t="shared" si="816"/>
        <v>1.001462359</v>
      </c>
      <c r="X1719" s="113">
        <f t="shared" si="829"/>
        <v>2.0662948299999999</v>
      </c>
      <c r="Y1719" s="113">
        <f t="shared" si="817"/>
        <v>0</v>
      </c>
      <c r="Z1719" s="125" t="str">
        <f t="shared" si="827"/>
        <v>A+J=</v>
      </c>
      <c r="AA1719" s="118">
        <f t="shared" si="828"/>
        <v>46407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>
        <f t="shared" si="818"/>
        <v>46381</v>
      </c>
      <c r="B1720" s="113">
        <f t="shared" si="811"/>
        <v>1416.0469371499998</v>
      </c>
      <c r="C1720" s="113">
        <f t="shared" si="824"/>
        <v>1116.6936172799999</v>
      </c>
      <c r="D1720" s="114">
        <f t="shared" si="819"/>
        <v>7245.38</v>
      </c>
      <c r="E1720" s="115">
        <f t="shared" si="833"/>
        <v>7276.54</v>
      </c>
      <c r="F1720" s="116">
        <f t="shared" si="834"/>
        <v>46347</v>
      </c>
      <c r="G1720" s="117">
        <f t="shared" si="812"/>
        <v>4.3006716003852752E-3</v>
      </c>
      <c r="H1720" s="118">
        <f t="shared" si="825"/>
        <v>46407</v>
      </c>
      <c r="I1720" s="118">
        <f t="shared" si="813"/>
        <v>46407</v>
      </c>
      <c r="J1720" s="119">
        <f t="shared" si="820"/>
        <v>20</v>
      </c>
      <c r="K1720" s="119">
        <f t="shared" si="835"/>
        <v>4</v>
      </c>
      <c r="L1720" s="8">
        <f t="shared" si="821"/>
        <v>1.0008586500000001</v>
      </c>
      <c r="M1720" s="120">
        <f t="shared" si="836"/>
        <v>1.0043006699999999</v>
      </c>
      <c r="N1720" s="120">
        <f t="shared" si="830"/>
        <v>1.2645170632043643</v>
      </c>
      <c r="O1720" s="113">
        <f t="shared" si="832"/>
        <v>1.2656028399999999</v>
      </c>
      <c r="P1720" s="113">
        <f t="shared" si="814"/>
        <v>1413.2906134299999</v>
      </c>
      <c r="Q1720" s="11">
        <f t="shared" si="826"/>
        <v>0</v>
      </c>
      <c r="R1720" s="30">
        <f t="shared" si="822"/>
        <v>0</v>
      </c>
      <c r="S1720" s="8">
        <f t="shared" si="815"/>
        <v>0</v>
      </c>
      <c r="T1720" s="122">
        <f t="shared" si="823"/>
        <v>0.13059999999999999</v>
      </c>
      <c r="U1720" s="121">
        <f t="shared" si="831"/>
        <v>4</v>
      </c>
      <c r="V1720" s="121">
        <v>252</v>
      </c>
      <c r="W1720" s="120">
        <f t="shared" si="816"/>
        <v>1.001950288</v>
      </c>
      <c r="X1720" s="113">
        <f t="shared" si="829"/>
        <v>2.7563237200000001</v>
      </c>
      <c r="Y1720" s="113">
        <f t="shared" si="817"/>
        <v>0</v>
      </c>
      <c r="Z1720" s="125" t="str">
        <f t="shared" si="827"/>
        <v>A+J=</v>
      </c>
      <c r="AA1720" s="118">
        <f t="shared" si="828"/>
        <v>46407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>
        <f t="shared" si="818"/>
        <v>46382</v>
      </c>
      <c r="B1721" s="113">
        <f t="shared" si="811"/>
        <v>1416.0469371499998</v>
      </c>
      <c r="C1721" s="113">
        <f t="shared" si="824"/>
        <v>1116.6936172799999</v>
      </c>
      <c r="D1721" s="114">
        <f t="shared" si="819"/>
        <v>7245.38</v>
      </c>
      <c r="E1721" s="115">
        <f t="shared" si="833"/>
        <v>7276.54</v>
      </c>
      <c r="F1721" s="116">
        <f t="shared" si="834"/>
        <v>46347</v>
      </c>
      <c r="G1721" s="117">
        <f t="shared" si="812"/>
        <v>4.3006716003852752E-3</v>
      </c>
      <c r="H1721" s="118">
        <f t="shared" si="825"/>
        <v>46407</v>
      </c>
      <c r="I1721" s="118">
        <f t="shared" si="813"/>
        <v>46407</v>
      </c>
      <c r="J1721" s="119">
        <f t="shared" si="820"/>
        <v>20</v>
      </c>
      <c r="K1721" s="119">
        <f t="shared" si="835"/>
        <v>4</v>
      </c>
      <c r="L1721" s="8">
        <f t="shared" si="821"/>
        <v>1.0008586500000001</v>
      </c>
      <c r="M1721" s="120">
        <f t="shared" si="836"/>
        <v>1.0043006699999999</v>
      </c>
      <c r="N1721" s="120">
        <f t="shared" si="830"/>
        <v>1.2645170632043643</v>
      </c>
      <c r="O1721" s="113">
        <f t="shared" si="832"/>
        <v>1.2656028399999999</v>
      </c>
      <c r="P1721" s="113">
        <f t="shared" si="814"/>
        <v>1413.2906134299999</v>
      </c>
      <c r="Q1721" s="11">
        <f t="shared" si="826"/>
        <v>0</v>
      </c>
      <c r="R1721" s="30">
        <f t="shared" si="822"/>
        <v>0</v>
      </c>
      <c r="S1721" s="8">
        <f t="shared" si="815"/>
        <v>0</v>
      </c>
      <c r="T1721" s="122">
        <f t="shared" si="823"/>
        <v>0.13059999999999999</v>
      </c>
      <c r="U1721" s="121">
        <f t="shared" si="831"/>
        <v>4</v>
      </c>
      <c r="V1721" s="121">
        <v>252</v>
      </c>
      <c r="W1721" s="120">
        <f t="shared" si="816"/>
        <v>1.001950288</v>
      </c>
      <c r="X1721" s="113">
        <f t="shared" si="829"/>
        <v>2.7563237200000001</v>
      </c>
      <c r="Y1721" s="113">
        <f t="shared" si="817"/>
        <v>0</v>
      </c>
      <c r="Z1721" s="125" t="str">
        <f t="shared" si="827"/>
        <v>A+J=</v>
      </c>
      <c r="AA1721" s="118">
        <f t="shared" si="828"/>
        <v>46407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>
        <f t="shared" si="818"/>
        <v>46383</v>
      </c>
      <c r="B1722" s="113">
        <f t="shared" si="811"/>
        <v>1416.0469371499998</v>
      </c>
      <c r="C1722" s="113">
        <f t="shared" si="824"/>
        <v>1116.6936172799999</v>
      </c>
      <c r="D1722" s="114">
        <f t="shared" si="819"/>
        <v>7245.38</v>
      </c>
      <c r="E1722" s="115">
        <f t="shared" si="833"/>
        <v>7276.54</v>
      </c>
      <c r="F1722" s="116">
        <f t="shared" si="834"/>
        <v>46347</v>
      </c>
      <c r="G1722" s="117">
        <f t="shared" si="812"/>
        <v>4.3006716003852752E-3</v>
      </c>
      <c r="H1722" s="118">
        <f t="shared" si="825"/>
        <v>46407</v>
      </c>
      <c r="I1722" s="118">
        <f t="shared" si="813"/>
        <v>46407</v>
      </c>
      <c r="J1722" s="119">
        <f t="shared" si="820"/>
        <v>20</v>
      </c>
      <c r="K1722" s="119">
        <f t="shared" si="835"/>
        <v>4</v>
      </c>
      <c r="L1722" s="8">
        <f t="shared" si="821"/>
        <v>1.0008586500000001</v>
      </c>
      <c r="M1722" s="120">
        <f t="shared" si="836"/>
        <v>1.0043006699999999</v>
      </c>
      <c r="N1722" s="120">
        <f t="shared" si="830"/>
        <v>1.2645170632043643</v>
      </c>
      <c r="O1722" s="113">
        <f t="shared" si="832"/>
        <v>1.2656028399999999</v>
      </c>
      <c r="P1722" s="113">
        <f t="shared" si="814"/>
        <v>1413.2906134299999</v>
      </c>
      <c r="Q1722" s="11">
        <f t="shared" si="826"/>
        <v>0</v>
      </c>
      <c r="R1722" s="30">
        <f t="shared" si="822"/>
        <v>0</v>
      </c>
      <c r="S1722" s="8">
        <f t="shared" si="815"/>
        <v>0</v>
      </c>
      <c r="T1722" s="122">
        <f t="shared" si="823"/>
        <v>0.13059999999999999</v>
      </c>
      <c r="U1722" s="121">
        <f t="shared" si="831"/>
        <v>4</v>
      </c>
      <c r="V1722" s="121">
        <v>252</v>
      </c>
      <c r="W1722" s="120">
        <f t="shared" si="816"/>
        <v>1.001950288</v>
      </c>
      <c r="X1722" s="113">
        <f t="shared" si="829"/>
        <v>2.7563237200000001</v>
      </c>
      <c r="Y1722" s="113">
        <f t="shared" si="817"/>
        <v>0</v>
      </c>
      <c r="Z1722" s="125" t="str">
        <f t="shared" si="827"/>
        <v>A+J=</v>
      </c>
      <c r="AA1722" s="118">
        <f t="shared" si="828"/>
        <v>46407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>
        <f t="shared" si="818"/>
        <v>46384</v>
      </c>
      <c r="B1723" s="113">
        <f t="shared" si="811"/>
        <v>1416.0469371499998</v>
      </c>
      <c r="C1723" s="113">
        <f t="shared" si="824"/>
        <v>1116.6936172799999</v>
      </c>
      <c r="D1723" s="114">
        <f t="shared" si="819"/>
        <v>7245.38</v>
      </c>
      <c r="E1723" s="115">
        <f t="shared" si="833"/>
        <v>7276.54</v>
      </c>
      <c r="F1723" s="116">
        <f t="shared" si="834"/>
        <v>46347</v>
      </c>
      <c r="G1723" s="117">
        <f t="shared" si="812"/>
        <v>4.3006716003852752E-3</v>
      </c>
      <c r="H1723" s="118">
        <f t="shared" si="825"/>
        <v>46407</v>
      </c>
      <c r="I1723" s="118">
        <f t="shared" si="813"/>
        <v>46407</v>
      </c>
      <c r="J1723" s="119">
        <f t="shared" si="820"/>
        <v>20</v>
      </c>
      <c r="K1723" s="119">
        <f t="shared" si="835"/>
        <v>4</v>
      </c>
      <c r="L1723" s="8">
        <f t="shared" si="821"/>
        <v>1.0008586500000001</v>
      </c>
      <c r="M1723" s="120">
        <f t="shared" si="836"/>
        <v>1.0043006699999999</v>
      </c>
      <c r="N1723" s="120">
        <f t="shared" si="830"/>
        <v>1.2645170632043643</v>
      </c>
      <c r="O1723" s="113">
        <f t="shared" si="832"/>
        <v>1.2656028399999999</v>
      </c>
      <c r="P1723" s="113">
        <f t="shared" si="814"/>
        <v>1413.2906134299999</v>
      </c>
      <c r="Q1723" s="11">
        <f t="shared" si="826"/>
        <v>0</v>
      </c>
      <c r="R1723" s="30">
        <f t="shared" si="822"/>
        <v>0</v>
      </c>
      <c r="S1723" s="8">
        <f t="shared" si="815"/>
        <v>0</v>
      </c>
      <c r="T1723" s="122">
        <f t="shared" si="823"/>
        <v>0.13059999999999999</v>
      </c>
      <c r="U1723" s="121">
        <f t="shared" si="831"/>
        <v>4</v>
      </c>
      <c r="V1723" s="121">
        <v>252</v>
      </c>
      <c r="W1723" s="120">
        <f t="shared" si="816"/>
        <v>1.001950288</v>
      </c>
      <c r="X1723" s="113">
        <f t="shared" si="829"/>
        <v>2.7563237200000001</v>
      </c>
      <c r="Y1723" s="113">
        <f t="shared" si="817"/>
        <v>0</v>
      </c>
      <c r="Z1723" s="125" t="str">
        <f t="shared" si="827"/>
        <v>A+J=</v>
      </c>
      <c r="AA1723" s="118">
        <f t="shared" si="828"/>
        <v>46407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>
        <f t="shared" si="818"/>
        <v>46385</v>
      </c>
      <c r="B1724" s="113">
        <f t="shared" si="811"/>
        <v>1417.04087994</v>
      </c>
      <c r="C1724" s="113">
        <f t="shared" si="824"/>
        <v>1116.6936172799999</v>
      </c>
      <c r="D1724" s="114">
        <f t="shared" si="819"/>
        <v>7245.38</v>
      </c>
      <c r="E1724" s="115">
        <f t="shared" si="833"/>
        <v>7276.54</v>
      </c>
      <c r="F1724" s="116">
        <f t="shared" si="834"/>
        <v>46347</v>
      </c>
      <c r="G1724" s="117">
        <f t="shared" si="812"/>
        <v>4.3006716003852752E-3</v>
      </c>
      <c r="H1724" s="118">
        <f t="shared" si="825"/>
        <v>46407</v>
      </c>
      <c r="I1724" s="118">
        <f t="shared" si="813"/>
        <v>46407</v>
      </c>
      <c r="J1724" s="119">
        <f t="shared" si="820"/>
        <v>20</v>
      </c>
      <c r="K1724" s="119">
        <f t="shared" si="835"/>
        <v>5</v>
      </c>
      <c r="L1724" s="8">
        <f t="shared" si="821"/>
        <v>1.0010734299999999</v>
      </c>
      <c r="M1724" s="120">
        <f t="shared" si="836"/>
        <v>1.0043006699999999</v>
      </c>
      <c r="N1724" s="120">
        <f t="shared" si="830"/>
        <v>1.2645170632043643</v>
      </c>
      <c r="O1724" s="113">
        <f t="shared" si="832"/>
        <v>1.26587443</v>
      </c>
      <c r="P1724" s="113">
        <f t="shared" si="814"/>
        <v>1413.5938962499999</v>
      </c>
      <c r="Q1724" s="11">
        <f t="shared" si="826"/>
        <v>0</v>
      </c>
      <c r="R1724" s="30">
        <f t="shared" si="822"/>
        <v>0</v>
      </c>
      <c r="S1724" s="8">
        <f t="shared" si="815"/>
        <v>0</v>
      </c>
      <c r="T1724" s="122">
        <f t="shared" si="823"/>
        <v>0.13059999999999999</v>
      </c>
      <c r="U1724" s="121">
        <f t="shared" si="831"/>
        <v>5</v>
      </c>
      <c r="V1724" s="121">
        <v>252</v>
      </c>
      <c r="W1724" s="120">
        <f t="shared" si="816"/>
        <v>1.002438454</v>
      </c>
      <c r="X1724" s="113">
        <f t="shared" si="829"/>
        <v>3.4469836900000002</v>
      </c>
      <c r="Y1724" s="113">
        <f t="shared" si="817"/>
        <v>0</v>
      </c>
      <c r="Z1724" s="125" t="str">
        <f t="shared" si="827"/>
        <v>A+J=</v>
      </c>
      <c r="AA1724" s="118">
        <f t="shared" si="828"/>
        <v>46407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>
        <f t="shared" si="818"/>
        <v>46386</v>
      </c>
      <c r="B1725" s="113">
        <f t="shared" si="811"/>
        <v>1418.03552113</v>
      </c>
      <c r="C1725" s="113">
        <f t="shared" si="824"/>
        <v>1116.6936172799999</v>
      </c>
      <c r="D1725" s="114">
        <f t="shared" si="819"/>
        <v>7245.38</v>
      </c>
      <c r="E1725" s="115">
        <f t="shared" si="833"/>
        <v>7276.54</v>
      </c>
      <c r="F1725" s="116">
        <f t="shared" si="834"/>
        <v>46347</v>
      </c>
      <c r="G1725" s="117">
        <f t="shared" si="812"/>
        <v>4.3006716003852752E-3</v>
      </c>
      <c r="H1725" s="118">
        <f t="shared" si="825"/>
        <v>46407</v>
      </c>
      <c r="I1725" s="118">
        <f t="shared" si="813"/>
        <v>46407</v>
      </c>
      <c r="J1725" s="119">
        <f t="shared" si="820"/>
        <v>20</v>
      </c>
      <c r="K1725" s="119">
        <f t="shared" si="835"/>
        <v>6</v>
      </c>
      <c r="L1725" s="8">
        <f t="shared" si="821"/>
        <v>1.0012882599999999</v>
      </c>
      <c r="M1725" s="120">
        <f t="shared" si="836"/>
        <v>1.0043006699999999</v>
      </c>
      <c r="N1725" s="120">
        <f t="shared" si="830"/>
        <v>1.2645170632043643</v>
      </c>
      <c r="O1725" s="113">
        <f t="shared" si="832"/>
        <v>1.26614608</v>
      </c>
      <c r="P1725" s="113">
        <f t="shared" si="814"/>
        <v>1413.8972460800001</v>
      </c>
      <c r="Q1725" s="11">
        <f t="shared" si="826"/>
        <v>0</v>
      </c>
      <c r="R1725" s="30">
        <f t="shared" si="822"/>
        <v>0</v>
      </c>
      <c r="S1725" s="8">
        <f t="shared" si="815"/>
        <v>0</v>
      </c>
      <c r="T1725" s="122">
        <f t="shared" si="823"/>
        <v>0.13059999999999999</v>
      </c>
      <c r="U1725" s="121">
        <f t="shared" si="831"/>
        <v>6</v>
      </c>
      <c r="V1725" s="121">
        <v>252</v>
      </c>
      <c r="W1725" s="120">
        <f t="shared" si="816"/>
        <v>1.0029268570000001</v>
      </c>
      <c r="X1725" s="113">
        <f t="shared" si="829"/>
        <v>4.1382750499999998</v>
      </c>
      <c r="Y1725" s="113">
        <f t="shared" si="817"/>
        <v>0</v>
      </c>
      <c r="Z1725" s="125" t="str">
        <f t="shared" si="827"/>
        <v>A+J=</v>
      </c>
      <c r="AA1725" s="118">
        <f t="shared" si="828"/>
        <v>46407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>
        <f t="shared" si="818"/>
        <v>46387</v>
      </c>
      <c r="B1726" s="113">
        <f t="shared" si="811"/>
        <v>1419.0308638399999</v>
      </c>
      <c r="C1726" s="113">
        <f t="shared" si="824"/>
        <v>1116.6936172799999</v>
      </c>
      <c r="D1726" s="114">
        <f t="shared" si="819"/>
        <v>7245.38</v>
      </c>
      <c r="E1726" s="115">
        <f t="shared" si="833"/>
        <v>7276.54</v>
      </c>
      <c r="F1726" s="116">
        <f t="shared" si="834"/>
        <v>46347</v>
      </c>
      <c r="G1726" s="117">
        <f t="shared" si="812"/>
        <v>4.3006716003852752E-3</v>
      </c>
      <c r="H1726" s="118">
        <f t="shared" si="825"/>
        <v>46407</v>
      </c>
      <c r="I1726" s="118">
        <f t="shared" si="813"/>
        <v>46407</v>
      </c>
      <c r="J1726" s="119">
        <f t="shared" si="820"/>
        <v>20</v>
      </c>
      <c r="K1726" s="119">
        <f t="shared" si="835"/>
        <v>7</v>
      </c>
      <c r="L1726" s="8">
        <f t="shared" si="821"/>
        <v>1.0015031299999999</v>
      </c>
      <c r="M1726" s="120">
        <f t="shared" si="836"/>
        <v>1.0043006699999999</v>
      </c>
      <c r="N1726" s="120">
        <f t="shared" si="830"/>
        <v>1.2645170632043643</v>
      </c>
      <c r="O1726" s="113">
        <f t="shared" si="832"/>
        <v>1.26641779</v>
      </c>
      <c r="P1726" s="113">
        <f t="shared" si="814"/>
        <v>1414.2006629</v>
      </c>
      <c r="Q1726" s="11">
        <f t="shared" si="826"/>
        <v>0</v>
      </c>
      <c r="R1726" s="30">
        <f t="shared" si="822"/>
        <v>0</v>
      </c>
      <c r="S1726" s="8">
        <f t="shared" si="815"/>
        <v>0</v>
      </c>
      <c r="T1726" s="122">
        <f t="shared" si="823"/>
        <v>0.13059999999999999</v>
      </c>
      <c r="U1726" s="121">
        <f t="shared" si="831"/>
        <v>7</v>
      </c>
      <c r="V1726" s="121">
        <v>252</v>
      </c>
      <c r="W1726" s="120">
        <f t="shared" si="816"/>
        <v>1.0034154989999999</v>
      </c>
      <c r="X1726" s="113">
        <f t="shared" si="829"/>
        <v>4.8302009400000001</v>
      </c>
      <c r="Y1726" s="113">
        <f t="shared" si="817"/>
        <v>0</v>
      </c>
      <c r="Z1726" s="125" t="str">
        <f t="shared" si="827"/>
        <v>A+J=</v>
      </c>
      <c r="AA1726" s="118">
        <f t="shared" si="828"/>
        <v>46407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>
        <f t="shared" si="818"/>
        <v>46388</v>
      </c>
      <c r="B1727" s="113">
        <f t="shared" si="811"/>
        <v>1420.0269070000002</v>
      </c>
      <c r="C1727" s="113">
        <f t="shared" si="824"/>
        <v>1116.6936172799999</v>
      </c>
      <c r="D1727" s="114">
        <f t="shared" si="819"/>
        <v>7245.38</v>
      </c>
      <c r="E1727" s="115">
        <f t="shared" si="833"/>
        <v>7276.54</v>
      </c>
      <c r="F1727" s="116">
        <f t="shared" si="834"/>
        <v>46347</v>
      </c>
      <c r="G1727" s="117">
        <f t="shared" si="812"/>
        <v>4.3006716003852752E-3</v>
      </c>
      <c r="H1727" s="118">
        <f t="shared" si="825"/>
        <v>46407</v>
      </c>
      <c r="I1727" s="118">
        <f t="shared" si="813"/>
        <v>46407</v>
      </c>
      <c r="J1727" s="119">
        <f t="shared" si="820"/>
        <v>20</v>
      </c>
      <c r="K1727" s="119">
        <f t="shared" si="835"/>
        <v>8</v>
      </c>
      <c r="L1727" s="8">
        <f t="shared" si="821"/>
        <v>1.00171805</v>
      </c>
      <c r="M1727" s="120">
        <f t="shared" si="836"/>
        <v>1.0043006699999999</v>
      </c>
      <c r="N1727" s="120">
        <f t="shared" si="830"/>
        <v>1.2645170632043643</v>
      </c>
      <c r="O1727" s="113">
        <f t="shared" si="832"/>
        <v>1.2666895600000001</v>
      </c>
      <c r="P1727" s="113">
        <f t="shared" si="814"/>
        <v>1414.5041467200001</v>
      </c>
      <c r="Q1727" s="11">
        <f t="shared" si="826"/>
        <v>0</v>
      </c>
      <c r="R1727" s="30">
        <f t="shared" si="822"/>
        <v>0</v>
      </c>
      <c r="S1727" s="8">
        <f t="shared" si="815"/>
        <v>0</v>
      </c>
      <c r="T1727" s="122">
        <f t="shared" si="823"/>
        <v>0.13059999999999999</v>
      </c>
      <c r="U1727" s="121">
        <f t="shared" si="831"/>
        <v>8</v>
      </c>
      <c r="V1727" s="121">
        <v>252</v>
      </c>
      <c r="W1727" s="120">
        <f t="shared" si="816"/>
        <v>1.003904379</v>
      </c>
      <c r="X1727" s="113">
        <f t="shared" si="829"/>
        <v>5.52276028</v>
      </c>
      <c r="Y1727" s="113">
        <f t="shared" si="817"/>
        <v>0</v>
      </c>
      <c r="Z1727" s="125" t="str">
        <f t="shared" si="827"/>
        <v>A+J=</v>
      </c>
      <c r="AA1727" s="118">
        <f t="shared" si="828"/>
        <v>46407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>
        <f t="shared" si="818"/>
        <v>46389</v>
      </c>
      <c r="B1728" s="113">
        <f t="shared" si="811"/>
        <v>1420.0269070000002</v>
      </c>
      <c r="C1728" s="113">
        <f t="shared" si="824"/>
        <v>1116.6936172799999</v>
      </c>
      <c r="D1728" s="114">
        <f t="shared" si="819"/>
        <v>7245.38</v>
      </c>
      <c r="E1728" s="115">
        <f t="shared" si="833"/>
        <v>7276.54</v>
      </c>
      <c r="F1728" s="116">
        <f t="shared" si="834"/>
        <v>46347</v>
      </c>
      <c r="G1728" s="117">
        <f t="shared" si="812"/>
        <v>4.3006716003852752E-3</v>
      </c>
      <c r="H1728" s="118">
        <f t="shared" si="825"/>
        <v>46407</v>
      </c>
      <c r="I1728" s="118">
        <f t="shared" si="813"/>
        <v>46407</v>
      </c>
      <c r="J1728" s="119">
        <f t="shared" si="820"/>
        <v>20</v>
      </c>
      <c r="K1728" s="119">
        <f t="shared" si="835"/>
        <v>8</v>
      </c>
      <c r="L1728" s="8">
        <f t="shared" si="821"/>
        <v>1.00171805</v>
      </c>
      <c r="M1728" s="120">
        <f t="shared" si="836"/>
        <v>1.0043006699999999</v>
      </c>
      <c r="N1728" s="120">
        <f t="shared" si="830"/>
        <v>1.2645170632043643</v>
      </c>
      <c r="O1728" s="113">
        <f t="shared" si="832"/>
        <v>1.2666895600000001</v>
      </c>
      <c r="P1728" s="113">
        <f t="shared" si="814"/>
        <v>1414.5041467200001</v>
      </c>
      <c r="Q1728" s="11">
        <f t="shared" si="826"/>
        <v>0</v>
      </c>
      <c r="R1728" s="30">
        <f t="shared" si="822"/>
        <v>0</v>
      </c>
      <c r="S1728" s="8">
        <f t="shared" si="815"/>
        <v>0</v>
      </c>
      <c r="T1728" s="122">
        <f t="shared" si="823"/>
        <v>0.13059999999999999</v>
      </c>
      <c r="U1728" s="121">
        <f t="shared" si="831"/>
        <v>8</v>
      </c>
      <c r="V1728" s="121">
        <v>252</v>
      </c>
      <c r="W1728" s="120">
        <f t="shared" si="816"/>
        <v>1.003904379</v>
      </c>
      <c r="X1728" s="113">
        <f t="shared" si="829"/>
        <v>5.52276028</v>
      </c>
      <c r="Y1728" s="113">
        <f t="shared" si="817"/>
        <v>0</v>
      </c>
      <c r="Z1728" s="125" t="str">
        <f t="shared" si="827"/>
        <v>A+J=</v>
      </c>
      <c r="AA1728" s="118">
        <f t="shared" si="828"/>
        <v>46407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>
        <f t="shared" si="818"/>
        <v>46390</v>
      </c>
      <c r="B1729" s="113">
        <f t="shared" si="811"/>
        <v>1420.0269070000002</v>
      </c>
      <c r="C1729" s="113">
        <f t="shared" si="824"/>
        <v>1116.6936172799999</v>
      </c>
      <c r="D1729" s="114">
        <f t="shared" si="819"/>
        <v>7245.38</v>
      </c>
      <c r="E1729" s="115">
        <f t="shared" si="833"/>
        <v>7276.54</v>
      </c>
      <c r="F1729" s="116">
        <f t="shared" si="834"/>
        <v>46347</v>
      </c>
      <c r="G1729" s="117">
        <f t="shared" si="812"/>
        <v>4.3006716003852752E-3</v>
      </c>
      <c r="H1729" s="118">
        <f t="shared" si="825"/>
        <v>46407</v>
      </c>
      <c r="I1729" s="118">
        <f t="shared" si="813"/>
        <v>46407</v>
      </c>
      <c r="J1729" s="119">
        <f t="shared" si="820"/>
        <v>20</v>
      </c>
      <c r="K1729" s="119">
        <f t="shared" si="835"/>
        <v>8</v>
      </c>
      <c r="L1729" s="8">
        <f t="shared" si="821"/>
        <v>1.00171805</v>
      </c>
      <c r="M1729" s="120">
        <f t="shared" si="836"/>
        <v>1.0043006699999999</v>
      </c>
      <c r="N1729" s="120">
        <f t="shared" si="830"/>
        <v>1.2645170632043643</v>
      </c>
      <c r="O1729" s="113">
        <f t="shared" si="832"/>
        <v>1.2666895600000001</v>
      </c>
      <c r="P1729" s="113">
        <f t="shared" si="814"/>
        <v>1414.5041467200001</v>
      </c>
      <c r="Q1729" s="11">
        <f t="shared" si="826"/>
        <v>0</v>
      </c>
      <c r="R1729" s="30">
        <f t="shared" si="822"/>
        <v>0</v>
      </c>
      <c r="S1729" s="8">
        <f t="shared" si="815"/>
        <v>0</v>
      </c>
      <c r="T1729" s="122">
        <f t="shared" si="823"/>
        <v>0.13059999999999999</v>
      </c>
      <c r="U1729" s="121">
        <f t="shared" si="831"/>
        <v>8</v>
      </c>
      <c r="V1729" s="121">
        <v>252</v>
      </c>
      <c r="W1729" s="120">
        <f t="shared" si="816"/>
        <v>1.003904379</v>
      </c>
      <c r="X1729" s="113">
        <f t="shared" si="829"/>
        <v>5.52276028</v>
      </c>
      <c r="Y1729" s="113">
        <f t="shared" si="817"/>
        <v>0</v>
      </c>
      <c r="Z1729" s="125" t="str">
        <f t="shared" si="827"/>
        <v>A+J=</v>
      </c>
      <c r="AA1729" s="118">
        <f t="shared" si="828"/>
        <v>46407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>
        <f t="shared" si="818"/>
        <v>46391</v>
      </c>
      <c r="B1730" s="113">
        <f t="shared" si="811"/>
        <v>1420.0269070000002</v>
      </c>
      <c r="C1730" s="113">
        <f t="shared" si="824"/>
        <v>1116.6936172799999</v>
      </c>
      <c r="D1730" s="114">
        <f t="shared" si="819"/>
        <v>7245.38</v>
      </c>
      <c r="E1730" s="115">
        <f t="shared" si="833"/>
        <v>7276.54</v>
      </c>
      <c r="F1730" s="116">
        <f t="shared" si="834"/>
        <v>46347</v>
      </c>
      <c r="G1730" s="117">
        <f t="shared" si="812"/>
        <v>4.3006716003852752E-3</v>
      </c>
      <c r="H1730" s="118">
        <f t="shared" si="825"/>
        <v>46407</v>
      </c>
      <c r="I1730" s="118">
        <f t="shared" si="813"/>
        <v>46407</v>
      </c>
      <c r="J1730" s="119">
        <f t="shared" si="820"/>
        <v>20</v>
      </c>
      <c r="K1730" s="119">
        <f t="shared" si="835"/>
        <v>8</v>
      </c>
      <c r="L1730" s="8">
        <f t="shared" si="821"/>
        <v>1.00171805</v>
      </c>
      <c r="M1730" s="120">
        <f t="shared" si="836"/>
        <v>1.0043006699999999</v>
      </c>
      <c r="N1730" s="120">
        <f t="shared" si="830"/>
        <v>1.2645170632043643</v>
      </c>
      <c r="O1730" s="113">
        <f t="shared" si="832"/>
        <v>1.2666895600000001</v>
      </c>
      <c r="P1730" s="113">
        <f t="shared" si="814"/>
        <v>1414.5041467200001</v>
      </c>
      <c r="Q1730" s="11">
        <f t="shared" si="826"/>
        <v>0</v>
      </c>
      <c r="R1730" s="30">
        <f t="shared" si="822"/>
        <v>0</v>
      </c>
      <c r="S1730" s="8">
        <f t="shared" si="815"/>
        <v>0</v>
      </c>
      <c r="T1730" s="122">
        <f t="shared" si="823"/>
        <v>0.13059999999999999</v>
      </c>
      <c r="U1730" s="121">
        <f t="shared" si="831"/>
        <v>8</v>
      </c>
      <c r="V1730" s="121">
        <v>252</v>
      </c>
      <c r="W1730" s="120">
        <f t="shared" si="816"/>
        <v>1.003904379</v>
      </c>
      <c r="X1730" s="113">
        <f t="shared" si="829"/>
        <v>5.52276028</v>
      </c>
      <c r="Y1730" s="113">
        <f t="shared" si="817"/>
        <v>0</v>
      </c>
      <c r="Z1730" s="125" t="str">
        <f t="shared" si="827"/>
        <v>A+J=</v>
      </c>
      <c r="AA1730" s="118">
        <f t="shared" si="828"/>
        <v>46407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>
        <f t="shared" si="818"/>
        <v>46392</v>
      </c>
      <c r="B1731" s="113">
        <f t="shared" si="811"/>
        <v>1421.0236396999999</v>
      </c>
      <c r="C1731" s="113">
        <f t="shared" si="824"/>
        <v>1116.6936172799999</v>
      </c>
      <c r="D1731" s="114">
        <f t="shared" si="819"/>
        <v>7245.38</v>
      </c>
      <c r="E1731" s="115">
        <f t="shared" si="833"/>
        <v>7276.54</v>
      </c>
      <c r="F1731" s="116">
        <f t="shared" si="834"/>
        <v>46347</v>
      </c>
      <c r="G1731" s="117">
        <f t="shared" si="812"/>
        <v>4.3006716003852752E-3</v>
      </c>
      <c r="H1731" s="118">
        <f t="shared" si="825"/>
        <v>46407</v>
      </c>
      <c r="I1731" s="118">
        <f t="shared" si="813"/>
        <v>46407</v>
      </c>
      <c r="J1731" s="119">
        <f t="shared" si="820"/>
        <v>20</v>
      </c>
      <c r="K1731" s="119">
        <f t="shared" si="835"/>
        <v>9</v>
      </c>
      <c r="L1731" s="8">
        <f t="shared" si="821"/>
        <v>1.0019330099999999</v>
      </c>
      <c r="M1731" s="120">
        <f t="shared" si="836"/>
        <v>1.0043006699999999</v>
      </c>
      <c r="N1731" s="120">
        <f t="shared" si="830"/>
        <v>1.2645170632043643</v>
      </c>
      <c r="O1731" s="113">
        <f t="shared" si="832"/>
        <v>1.2669613799999999</v>
      </c>
      <c r="P1731" s="113">
        <f t="shared" si="814"/>
        <v>1414.80768638</v>
      </c>
      <c r="Q1731" s="11">
        <f t="shared" si="826"/>
        <v>0</v>
      </c>
      <c r="R1731" s="30">
        <f t="shared" si="822"/>
        <v>0</v>
      </c>
      <c r="S1731" s="8">
        <f t="shared" si="815"/>
        <v>0</v>
      </c>
      <c r="T1731" s="122">
        <f t="shared" si="823"/>
        <v>0.13059999999999999</v>
      </c>
      <c r="U1731" s="121">
        <f t="shared" si="831"/>
        <v>9</v>
      </c>
      <c r="V1731" s="121">
        <v>252</v>
      </c>
      <c r="W1731" s="120">
        <f t="shared" si="816"/>
        <v>1.0043934969999999</v>
      </c>
      <c r="X1731" s="113">
        <f t="shared" si="829"/>
        <v>6.2159533199999997</v>
      </c>
      <c r="Y1731" s="113">
        <f t="shared" si="817"/>
        <v>0</v>
      </c>
      <c r="Z1731" s="125" t="str">
        <f t="shared" si="827"/>
        <v>A+J=</v>
      </c>
      <c r="AA1731" s="118">
        <f t="shared" si="828"/>
        <v>46407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>
        <f t="shared" si="818"/>
        <v>46393</v>
      </c>
      <c r="B1732" s="113">
        <f t="shared" si="811"/>
        <v>1422.0210846800001</v>
      </c>
      <c r="C1732" s="113">
        <f t="shared" si="824"/>
        <v>1116.6936172799999</v>
      </c>
      <c r="D1732" s="114">
        <f t="shared" si="819"/>
        <v>7245.38</v>
      </c>
      <c r="E1732" s="115">
        <f t="shared" si="833"/>
        <v>7276.54</v>
      </c>
      <c r="F1732" s="116">
        <f t="shared" si="834"/>
        <v>46347</v>
      </c>
      <c r="G1732" s="117">
        <f t="shared" si="812"/>
        <v>4.3006716003852752E-3</v>
      </c>
      <c r="H1732" s="118">
        <f t="shared" si="825"/>
        <v>46407</v>
      </c>
      <c r="I1732" s="118">
        <f t="shared" si="813"/>
        <v>46407</v>
      </c>
      <c r="J1732" s="119">
        <f t="shared" si="820"/>
        <v>20</v>
      </c>
      <c r="K1732" s="119">
        <f t="shared" si="835"/>
        <v>10</v>
      </c>
      <c r="L1732" s="8">
        <f t="shared" si="821"/>
        <v>1.0021480199999999</v>
      </c>
      <c r="M1732" s="120">
        <f t="shared" si="836"/>
        <v>1.0043006699999999</v>
      </c>
      <c r="N1732" s="120">
        <f t="shared" si="830"/>
        <v>1.2645170632043643</v>
      </c>
      <c r="O1732" s="113">
        <f t="shared" si="832"/>
        <v>1.26723327</v>
      </c>
      <c r="P1732" s="113">
        <f t="shared" si="814"/>
        <v>1415.1113042100001</v>
      </c>
      <c r="Q1732" s="11">
        <f t="shared" si="826"/>
        <v>0</v>
      </c>
      <c r="R1732" s="30">
        <f t="shared" si="822"/>
        <v>0</v>
      </c>
      <c r="S1732" s="8">
        <f t="shared" si="815"/>
        <v>0</v>
      </c>
      <c r="T1732" s="122">
        <f t="shared" si="823"/>
        <v>0.13059999999999999</v>
      </c>
      <c r="U1732" s="121">
        <f t="shared" si="831"/>
        <v>10</v>
      </c>
      <c r="V1732" s="121">
        <v>252</v>
      </c>
      <c r="W1732" s="120">
        <f t="shared" si="816"/>
        <v>1.004882853</v>
      </c>
      <c r="X1732" s="113">
        <f t="shared" si="829"/>
        <v>6.9097804700000003</v>
      </c>
      <c r="Y1732" s="113">
        <f t="shared" si="817"/>
        <v>0</v>
      </c>
      <c r="Z1732" s="125" t="str">
        <f t="shared" si="827"/>
        <v>A+J=</v>
      </c>
      <c r="AA1732" s="118">
        <f t="shared" si="828"/>
        <v>46407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>
        <f t="shared" si="818"/>
        <v>46394</v>
      </c>
      <c r="B1733" s="113">
        <f t="shared" si="811"/>
        <v>1423.0192212300001</v>
      </c>
      <c r="C1733" s="113">
        <f t="shared" si="824"/>
        <v>1116.6936172799999</v>
      </c>
      <c r="D1733" s="114">
        <f t="shared" si="819"/>
        <v>7245.38</v>
      </c>
      <c r="E1733" s="115">
        <f t="shared" si="833"/>
        <v>7276.54</v>
      </c>
      <c r="F1733" s="116">
        <f t="shared" si="834"/>
        <v>46347</v>
      </c>
      <c r="G1733" s="117">
        <f t="shared" si="812"/>
        <v>4.3006716003852752E-3</v>
      </c>
      <c r="H1733" s="118">
        <f t="shared" si="825"/>
        <v>46407</v>
      </c>
      <c r="I1733" s="118">
        <f t="shared" si="813"/>
        <v>46407</v>
      </c>
      <c r="J1733" s="119">
        <f t="shared" si="820"/>
        <v>20</v>
      </c>
      <c r="K1733" s="119">
        <f t="shared" si="835"/>
        <v>11</v>
      </c>
      <c r="L1733" s="8">
        <f t="shared" si="821"/>
        <v>1.0023630800000001</v>
      </c>
      <c r="M1733" s="120">
        <f t="shared" si="836"/>
        <v>1.0043006699999999</v>
      </c>
      <c r="N1733" s="120">
        <f t="shared" si="830"/>
        <v>1.2645170632043643</v>
      </c>
      <c r="O1733" s="113">
        <f t="shared" si="832"/>
        <v>1.2675052099999999</v>
      </c>
      <c r="P1733" s="113">
        <f t="shared" si="814"/>
        <v>1415.41497787</v>
      </c>
      <c r="Q1733" s="11">
        <f t="shared" si="826"/>
        <v>0</v>
      </c>
      <c r="R1733" s="30">
        <f t="shared" si="822"/>
        <v>0</v>
      </c>
      <c r="S1733" s="8">
        <f t="shared" si="815"/>
        <v>0</v>
      </c>
      <c r="T1733" s="122">
        <f t="shared" si="823"/>
        <v>0.13059999999999999</v>
      </c>
      <c r="U1733" s="121">
        <f t="shared" si="831"/>
        <v>11</v>
      </c>
      <c r="V1733" s="121">
        <v>252</v>
      </c>
      <c r="W1733" s="120">
        <f t="shared" si="816"/>
        <v>1.0053724479999999</v>
      </c>
      <c r="X1733" s="113">
        <f t="shared" si="829"/>
        <v>7.6042433599999999</v>
      </c>
      <c r="Y1733" s="113">
        <f t="shared" si="817"/>
        <v>0</v>
      </c>
      <c r="Z1733" s="125" t="str">
        <f t="shared" si="827"/>
        <v>A+J=</v>
      </c>
      <c r="AA1733" s="118">
        <f t="shared" si="828"/>
        <v>46407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>
        <f t="shared" si="818"/>
        <v>46395</v>
      </c>
      <c r="B1734" s="113">
        <f t="shared" si="811"/>
        <v>1424.0180594800001</v>
      </c>
      <c r="C1734" s="113">
        <f t="shared" si="824"/>
        <v>1116.6936172799999</v>
      </c>
      <c r="D1734" s="114">
        <f t="shared" si="819"/>
        <v>7245.38</v>
      </c>
      <c r="E1734" s="115">
        <f t="shared" si="833"/>
        <v>7276.54</v>
      </c>
      <c r="F1734" s="116">
        <f t="shared" si="834"/>
        <v>46347</v>
      </c>
      <c r="G1734" s="117">
        <f t="shared" si="812"/>
        <v>4.3006716003852752E-3</v>
      </c>
      <c r="H1734" s="118">
        <f t="shared" si="825"/>
        <v>46407</v>
      </c>
      <c r="I1734" s="118">
        <f t="shared" si="813"/>
        <v>46407</v>
      </c>
      <c r="J1734" s="119">
        <f t="shared" si="820"/>
        <v>20</v>
      </c>
      <c r="K1734" s="119">
        <f t="shared" si="835"/>
        <v>12</v>
      </c>
      <c r="L1734" s="8">
        <f t="shared" si="821"/>
        <v>1.00257818</v>
      </c>
      <c r="M1734" s="120">
        <f t="shared" si="836"/>
        <v>1.0043006699999999</v>
      </c>
      <c r="N1734" s="120">
        <f t="shared" si="830"/>
        <v>1.2645170632043643</v>
      </c>
      <c r="O1734" s="113">
        <f t="shared" si="832"/>
        <v>1.26777721</v>
      </c>
      <c r="P1734" s="113">
        <f t="shared" si="814"/>
        <v>1415.7187185400001</v>
      </c>
      <c r="Q1734" s="11">
        <f t="shared" si="826"/>
        <v>0</v>
      </c>
      <c r="R1734" s="30">
        <f t="shared" si="822"/>
        <v>0</v>
      </c>
      <c r="S1734" s="8">
        <f t="shared" si="815"/>
        <v>0</v>
      </c>
      <c r="T1734" s="122">
        <f t="shared" si="823"/>
        <v>0.13059999999999999</v>
      </c>
      <c r="U1734" s="121">
        <f t="shared" si="831"/>
        <v>12</v>
      </c>
      <c r="V1734" s="121">
        <v>252</v>
      </c>
      <c r="W1734" s="120">
        <f t="shared" si="816"/>
        <v>1.005862281</v>
      </c>
      <c r="X1734" s="113">
        <f t="shared" si="829"/>
        <v>8.2993409400000004</v>
      </c>
      <c r="Y1734" s="113">
        <f t="shared" si="817"/>
        <v>0</v>
      </c>
      <c r="Z1734" s="125" t="str">
        <f t="shared" si="827"/>
        <v>A+J=</v>
      </c>
      <c r="AA1734" s="118">
        <f t="shared" si="828"/>
        <v>46407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>
        <f t="shared" si="818"/>
        <v>46396</v>
      </c>
      <c r="B1735" s="113">
        <f t="shared" si="811"/>
        <v>1425.0176011399999</v>
      </c>
      <c r="C1735" s="113">
        <f t="shared" si="824"/>
        <v>1116.6936172799999</v>
      </c>
      <c r="D1735" s="114">
        <f t="shared" si="819"/>
        <v>7245.38</v>
      </c>
      <c r="E1735" s="115">
        <f t="shared" si="833"/>
        <v>7276.54</v>
      </c>
      <c r="F1735" s="116">
        <f t="shared" si="834"/>
        <v>46347</v>
      </c>
      <c r="G1735" s="117">
        <f t="shared" si="812"/>
        <v>4.3006716003852752E-3</v>
      </c>
      <c r="H1735" s="118">
        <f t="shared" si="825"/>
        <v>46407</v>
      </c>
      <c r="I1735" s="118">
        <f t="shared" si="813"/>
        <v>46407</v>
      </c>
      <c r="J1735" s="119">
        <f t="shared" si="820"/>
        <v>20</v>
      </c>
      <c r="K1735" s="119">
        <f t="shared" si="835"/>
        <v>13</v>
      </c>
      <c r="L1735" s="8">
        <f t="shared" si="821"/>
        <v>1.00279333</v>
      </c>
      <c r="M1735" s="120">
        <f t="shared" si="836"/>
        <v>1.0043006699999999</v>
      </c>
      <c r="N1735" s="120">
        <f t="shared" si="830"/>
        <v>1.2645170632043643</v>
      </c>
      <c r="O1735" s="113">
        <f t="shared" si="832"/>
        <v>1.2680492699999999</v>
      </c>
      <c r="P1735" s="113">
        <f t="shared" si="814"/>
        <v>1416.0225261999999</v>
      </c>
      <c r="Q1735" s="11">
        <f t="shared" si="826"/>
        <v>0</v>
      </c>
      <c r="R1735" s="30">
        <f t="shared" si="822"/>
        <v>0</v>
      </c>
      <c r="S1735" s="8">
        <f t="shared" si="815"/>
        <v>0</v>
      </c>
      <c r="T1735" s="122">
        <f t="shared" si="823"/>
        <v>0.13059999999999999</v>
      </c>
      <c r="U1735" s="121">
        <f t="shared" si="831"/>
        <v>13</v>
      </c>
      <c r="V1735" s="121">
        <v>252</v>
      </c>
      <c r="W1735" s="120">
        <f t="shared" si="816"/>
        <v>1.006352353</v>
      </c>
      <c r="X1735" s="113">
        <f t="shared" si="829"/>
        <v>8.9950749400000003</v>
      </c>
      <c r="Y1735" s="113">
        <f t="shared" si="817"/>
        <v>0</v>
      </c>
      <c r="Z1735" s="125" t="str">
        <f t="shared" si="827"/>
        <v>A+J=</v>
      </c>
      <c r="AA1735" s="118">
        <f t="shared" si="828"/>
        <v>46407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>
        <f t="shared" si="818"/>
        <v>46397</v>
      </c>
      <c r="B1736" s="113">
        <f t="shared" si="811"/>
        <v>1425.0176011399999</v>
      </c>
      <c r="C1736" s="113">
        <f t="shared" si="824"/>
        <v>1116.6936172799999</v>
      </c>
      <c r="D1736" s="114">
        <f t="shared" si="819"/>
        <v>7245.38</v>
      </c>
      <c r="E1736" s="115">
        <f t="shared" si="833"/>
        <v>7276.54</v>
      </c>
      <c r="F1736" s="116">
        <f t="shared" si="834"/>
        <v>46347</v>
      </c>
      <c r="G1736" s="117">
        <f t="shared" si="812"/>
        <v>4.3006716003852752E-3</v>
      </c>
      <c r="H1736" s="118">
        <f t="shared" si="825"/>
        <v>46407</v>
      </c>
      <c r="I1736" s="118">
        <f t="shared" si="813"/>
        <v>46407</v>
      </c>
      <c r="J1736" s="119">
        <f t="shared" si="820"/>
        <v>20</v>
      </c>
      <c r="K1736" s="119">
        <f t="shared" si="835"/>
        <v>13</v>
      </c>
      <c r="L1736" s="8">
        <f t="shared" si="821"/>
        <v>1.00279333</v>
      </c>
      <c r="M1736" s="120">
        <f t="shared" si="836"/>
        <v>1.0043006699999999</v>
      </c>
      <c r="N1736" s="120">
        <f t="shared" si="830"/>
        <v>1.2645170632043643</v>
      </c>
      <c r="O1736" s="113">
        <f t="shared" si="832"/>
        <v>1.2680492699999999</v>
      </c>
      <c r="P1736" s="113">
        <f t="shared" si="814"/>
        <v>1416.0225261999999</v>
      </c>
      <c r="Q1736" s="11">
        <f t="shared" si="826"/>
        <v>0</v>
      </c>
      <c r="R1736" s="30">
        <f t="shared" si="822"/>
        <v>0</v>
      </c>
      <c r="S1736" s="8">
        <f t="shared" si="815"/>
        <v>0</v>
      </c>
      <c r="T1736" s="122">
        <f t="shared" si="823"/>
        <v>0.13059999999999999</v>
      </c>
      <c r="U1736" s="121">
        <f t="shared" si="831"/>
        <v>13</v>
      </c>
      <c r="V1736" s="121">
        <v>252</v>
      </c>
      <c r="W1736" s="120">
        <f t="shared" si="816"/>
        <v>1.006352353</v>
      </c>
      <c r="X1736" s="113">
        <f t="shared" si="829"/>
        <v>8.9950749400000003</v>
      </c>
      <c r="Y1736" s="113">
        <f t="shared" si="817"/>
        <v>0</v>
      </c>
      <c r="Z1736" s="125" t="str">
        <f t="shared" si="827"/>
        <v>A+J=</v>
      </c>
      <c r="AA1736" s="118">
        <f t="shared" si="828"/>
        <v>46407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>
        <f t="shared" si="818"/>
        <v>46398</v>
      </c>
      <c r="B1737" s="113">
        <f t="shared" si="811"/>
        <v>1425.0176011399999</v>
      </c>
      <c r="C1737" s="113">
        <f t="shared" si="824"/>
        <v>1116.6936172799999</v>
      </c>
      <c r="D1737" s="114">
        <f t="shared" si="819"/>
        <v>7245.38</v>
      </c>
      <c r="E1737" s="115">
        <f t="shared" si="833"/>
        <v>7276.54</v>
      </c>
      <c r="F1737" s="116">
        <f t="shared" si="834"/>
        <v>46347</v>
      </c>
      <c r="G1737" s="117">
        <f t="shared" si="812"/>
        <v>4.3006716003852752E-3</v>
      </c>
      <c r="H1737" s="118">
        <f t="shared" si="825"/>
        <v>46407</v>
      </c>
      <c r="I1737" s="118">
        <f t="shared" si="813"/>
        <v>46407</v>
      </c>
      <c r="J1737" s="119">
        <f t="shared" si="820"/>
        <v>20</v>
      </c>
      <c r="K1737" s="119">
        <f t="shared" si="835"/>
        <v>13</v>
      </c>
      <c r="L1737" s="8">
        <f t="shared" si="821"/>
        <v>1.00279333</v>
      </c>
      <c r="M1737" s="120">
        <f t="shared" si="836"/>
        <v>1.0043006699999999</v>
      </c>
      <c r="N1737" s="120">
        <f t="shared" si="830"/>
        <v>1.2645170632043643</v>
      </c>
      <c r="O1737" s="113">
        <f t="shared" si="832"/>
        <v>1.2680492699999999</v>
      </c>
      <c r="P1737" s="113">
        <f t="shared" si="814"/>
        <v>1416.0225261999999</v>
      </c>
      <c r="Q1737" s="11">
        <f t="shared" si="826"/>
        <v>0</v>
      </c>
      <c r="R1737" s="30">
        <f t="shared" si="822"/>
        <v>0</v>
      </c>
      <c r="S1737" s="8">
        <f t="shared" si="815"/>
        <v>0</v>
      </c>
      <c r="T1737" s="122">
        <f t="shared" si="823"/>
        <v>0.13059999999999999</v>
      </c>
      <c r="U1737" s="121">
        <f t="shared" si="831"/>
        <v>13</v>
      </c>
      <c r="V1737" s="121">
        <v>252</v>
      </c>
      <c r="W1737" s="120">
        <f t="shared" si="816"/>
        <v>1.006352353</v>
      </c>
      <c r="X1737" s="113">
        <f t="shared" si="829"/>
        <v>8.9950749400000003</v>
      </c>
      <c r="Y1737" s="113">
        <f t="shared" si="817"/>
        <v>0</v>
      </c>
      <c r="Z1737" s="125" t="str">
        <f t="shared" si="827"/>
        <v>A+J=</v>
      </c>
      <c r="AA1737" s="118">
        <f t="shared" si="828"/>
        <v>46407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>
        <f t="shared" si="818"/>
        <v>46399</v>
      </c>
      <c r="B1738" s="113">
        <f t="shared" ref="B1738:B1801" si="837">(P1738+X1738)</f>
        <v>1426.01785778</v>
      </c>
      <c r="C1738" s="113">
        <f t="shared" si="824"/>
        <v>1116.6936172799999</v>
      </c>
      <c r="D1738" s="114">
        <f t="shared" si="819"/>
        <v>7245.38</v>
      </c>
      <c r="E1738" s="115">
        <f t="shared" si="833"/>
        <v>7276.54</v>
      </c>
      <c r="F1738" s="116">
        <f t="shared" si="834"/>
        <v>46347</v>
      </c>
      <c r="G1738" s="117">
        <f t="shared" ref="G1738:G1801" si="838">(E1738/D1738)-1</f>
        <v>4.3006716003852752E-3</v>
      </c>
      <c r="H1738" s="118">
        <f t="shared" si="825"/>
        <v>46407</v>
      </c>
      <c r="I1738" s="118">
        <f t="shared" ref="I1738:I1801" si="839">IF(A1738&gt;I1737,H1738,I1737)</f>
        <v>46407</v>
      </c>
      <c r="J1738" s="119">
        <f t="shared" si="820"/>
        <v>20</v>
      </c>
      <c r="K1738" s="119">
        <f t="shared" si="835"/>
        <v>14</v>
      </c>
      <c r="L1738" s="8">
        <f t="shared" si="821"/>
        <v>1.00300853</v>
      </c>
      <c r="M1738" s="120">
        <f t="shared" si="836"/>
        <v>1.0043006699999999</v>
      </c>
      <c r="N1738" s="120">
        <f t="shared" si="830"/>
        <v>1.2645170632043643</v>
      </c>
      <c r="O1738" s="113">
        <f t="shared" si="832"/>
        <v>1.2683214</v>
      </c>
      <c r="P1738" s="113">
        <f t="shared" ref="P1738:P1801" si="840">TRUNC(C1738*O1738,8)</f>
        <v>1416.32641203</v>
      </c>
      <c r="Q1738" s="11">
        <f t="shared" si="826"/>
        <v>0</v>
      </c>
      <c r="R1738" s="30">
        <f t="shared" si="822"/>
        <v>0</v>
      </c>
      <c r="S1738" s="8">
        <f t="shared" ref="S1738:S1801" si="841">IF(R1738&gt;0,TRUNC(R1738*P1738,8),0)</f>
        <v>0</v>
      </c>
      <c r="T1738" s="122">
        <f t="shared" si="823"/>
        <v>0.13059999999999999</v>
      </c>
      <c r="U1738" s="121">
        <f t="shared" si="831"/>
        <v>14</v>
      </c>
      <c r="V1738" s="121">
        <v>252</v>
      </c>
      <c r="W1738" s="120">
        <f t="shared" ref="W1738:W1801" si="842">ROUND((1+T1738)^TRUNC((U1738/V1738),9),9)</f>
        <v>1.0068426640000001</v>
      </c>
      <c r="X1738" s="113">
        <f t="shared" si="829"/>
        <v>9.6914457499999997</v>
      </c>
      <c r="Y1738" s="113">
        <f t="shared" ref="Y1738:Y1801" si="843">IF(Q1738&gt;0,S1738+X1738,0)</f>
        <v>0</v>
      </c>
      <c r="Z1738" s="125" t="str">
        <f t="shared" si="827"/>
        <v>A+J=</v>
      </c>
      <c r="AA1738" s="118">
        <f t="shared" si="828"/>
        <v>46407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>
        <f t="shared" ref="A1739:A1802" si="844">(A1738+1)</f>
        <v>46400</v>
      </c>
      <c r="B1739" s="113">
        <f t="shared" si="837"/>
        <v>1427.0187945799998</v>
      </c>
      <c r="C1739" s="113">
        <f t="shared" si="824"/>
        <v>1116.6936172799999</v>
      </c>
      <c r="D1739" s="114">
        <f t="shared" ref="D1739:D1802" si="845">IF(E1739=E1738,D1738,E1738)</f>
        <v>7245.38</v>
      </c>
      <c r="E1739" s="115">
        <f t="shared" si="833"/>
        <v>7276.54</v>
      </c>
      <c r="F1739" s="116">
        <f t="shared" si="834"/>
        <v>46347</v>
      </c>
      <c r="G1739" s="117">
        <f t="shared" si="838"/>
        <v>4.3006716003852752E-3</v>
      </c>
      <c r="H1739" s="118">
        <f t="shared" si="825"/>
        <v>46407</v>
      </c>
      <c r="I1739" s="118">
        <f t="shared" si="839"/>
        <v>46407</v>
      </c>
      <c r="J1739" s="119">
        <f t="shared" ref="J1739:J1802" si="846">IF(I1739=I1738,J1738,NETWORKDAYS(I1738,I1739,$AD$176:$AD$502)-1)</f>
        <v>20</v>
      </c>
      <c r="K1739" s="119">
        <f t="shared" si="835"/>
        <v>15</v>
      </c>
      <c r="L1739" s="8">
        <f t="shared" ref="L1739:L1802" si="847">IF(E1739&lt;D1739,1,TRUNC((E1739/D1739)^TRUNC((K1739/J1739),9),8))</f>
        <v>1.00322377</v>
      </c>
      <c r="M1739" s="120">
        <f t="shared" si="836"/>
        <v>1.0043006699999999</v>
      </c>
      <c r="N1739" s="120">
        <f t="shared" si="830"/>
        <v>1.2645170632043643</v>
      </c>
      <c r="O1739" s="113">
        <f t="shared" si="832"/>
        <v>1.2685935699999999</v>
      </c>
      <c r="P1739" s="113">
        <f t="shared" si="840"/>
        <v>1416.6303425399999</v>
      </c>
      <c r="Q1739" s="11">
        <f t="shared" si="826"/>
        <v>0</v>
      </c>
      <c r="R1739" s="30">
        <f t="shared" ref="R1739:R1802" si="848">IF(Q1739&gt;0,VLOOKUP($A1739,$AD$10:$AI$170,6),0)</f>
        <v>0</v>
      </c>
      <c r="S1739" s="8">
        <f t="shared" si="841"/>
        <v>0</v>
      </c>
      <c r="T1739" s="122">
        <f t="shared" ref="T1739:T1802" si="849">(T1738)</f>
        <v>0.13059999999999999</v>
      </c>
      <c r="U1739" s="121">
        <f t="shared" si="831"/>
        <v>15</v>
      </c>
      <c r="V1739" s="121">
        <v>252</v>
      </c>
      <c r="W1739" s="120">
        <f t="shared" si="842"/>
        <v>1.0073332129999999</v>
      </c>
      <c r="X1739" s="113">
        <f t="shared" si="829"/>
        <v>10.388452040000001</v>
      </c>
      <c r="Y1739" s="113">
        <f t="shared" si="843"/>
        <v>0</v>
      </c>
      <c r="Z1739" s="125" t="str">
        <f t="shared" si="827"/>
        <v>A+J=</v>
      </c>
      <c r="AA1739" s="118">
        <f t="shared" si="828"/>
        <v>46407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>
        <f t="shared" si="844"/>
        <v>46401</v>
      </c>
      <c r="B1740" s="113">
        <f t="shared" si="837"/>
        <v>1428.0204483999999</v>
      </c>
      <c r="C1740" s="113">
        <f t="shared" ref="C1740:C1803" si="850">TRUNC(IF(Q1739&gt;0,VLOOKUP(A1739,$AD$12:$AE$170,2),C1739),8)</f>
        <v>1116.6936172799999</v>
      </c>
      <c r="D1740" s="114">
        <f t="shared" si="845"/>
        <v>7245.38</v>
      </c>
      <c r="E1740" s="115">
        <f t="shared" si="833"/>
        <v>7276.54</v>
      </c>
      <c r="F1740" s="116">
        <f t="shared" si="834"/>
        <v>46347</v>
      </c>
      <c r="G1740" s="117">
        <f t="shared" si="838"/>
        <v>4.3006716003852752E-3</v>
      </c>
      <c r="H1740" s="118">
        <f t="shared" ref="H1740:H1803" si="851">IF(DAY(A1740)=H$9,VLOOKUP(A1740,AH$118:AN$450,4),H1739)</f>
        <v>46407</v>
      </c>
      <c r="I1740" s="118">
        <f t="shared" si="839"/>
        <v>46407</v>
      </c>
      <c r="J1740" s="119">
        <f t="shared" si="846"/>
        <v>20</v>
      </c>
      <c r="K1740" s="119">
        <f t="shared" si="835"/>
        <v>16</v>
      </c>
      <c r="L1740" s="8">
        <f t="shared" si="847"/>
        <v>1.00343906</v>
      </c>
      <c r="M1740" s="120">
        <f t="shared" si="836"/>
        <v>1.0043006699999999</v>
      </c>
      <c r="N1740" s="120">
        <f t="shared" si="830"/>
        <v>1.2645170632043643</v>
      </c>
      <c r="O1740" s="113">
        <f t="shared" si="832"/>
        <v>1.2688658100000001</v>
      </c>
      <c r="P1740" s="113">
        <f t="shared" si="840"/>
        <v>1416.9343512099999</v>
      </c>
      <c r="Q1740" s="11">
        <f t="shared" ref="Q1740:Q1803" si="852">IF(VLOOKUP(A1740,AD$10:AK$170,8)=VLOOKUP(A1739,AD$10:AK$170,8),0,VLOOKUP(A1740,AD$10:AK$170,8))</f>
        <v>0</v>
      </c>
      <c r="R1740" s="30">
        <f t="shared" si="848"/>
        <v>0</v>
      </c>
      <c r="S1740" s="8">
        <f t="shared" si="841"/>
        <v>0</v>
      </c>
      <c r="T1740" s="122">
        <f t="shared" si="849"/>
        <v>0.13059999999999999</v>
      </c>
      <c r="U1740" s="121">
        <f t="shared" si="831"/>
        <v>16</v>
      </c>
      <c r="V1740" s="121">
        <v>252</v>
      </c>
      <c r="W1740" s="120">
        <f t="shared" si="842"/>
        <v>1.007824002</v>
      </c>
      <c r="X1740" s="113">
        <f t="shared" si="829"/>
        <v>11.08609719</v>
      </c>
      <c r="Y1740" s="113">
        <f t="shared" si="843"/>
        <v>0</v>
      </c>
      <c r="Z1740" s="125" t="str">
        <f t="shared" ref="Z1740:Z1803" si="853">IF($Q1739&gt;0,VLOOKUP($A1739,$AD$10:$AM$170,9),Z1739)</f>
        <v>A+J=</v>
      </c>
      <c r="AA1740" s="118">
        <f t="shared" ref="AA1740:AA1803" si="854">IF($Q1739&gt;0,VLOOKUP($A1739,$AD$10:$AM$170,10),AA1739)</f>
        <v>46407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>
        <f t="shared" si="844"/>
        <v>46402</v>
      </c>
      <c r="B1741" s="113">
        <f t="shared" si="837"/>
        <v>1429.02279565</v>
      </c>
      <c r="C1741" s="113">
        <f t="shared" si="850"/>
        <v>1116.6936172799999</v>
      </c>
      <c r="D1741" s="114">
        <f t="shared" si="845"/>
        <v>7245.38</v>
      </c>
      <c r="E1741" s="115">
        <f t="shared" si="833"/>
        <v>7276.54</v>
      </c>
      <c r="F1741" s="116">
        <f t="shared" si="834"/>
        <v>46347</v>
      </c>
      <c r="G1741" s="117">
        <f t="shared" si="838"/>
        <v>4.3006716003852752E-3</v>
      </c>
      <c r="H1741" s="118">
        <f t="shared" si="851"/>
        <v>46407</v>
      </c>
      <c r="I1741" s="118">
        <f t="shared" si="839"/>
        <v>46407</v>
      </c>
      <c r="J1741" s="119">
        <f t="shared" si="846"/>
        <v>20</v>
      </c>
      <c r="K1741" s="119">
        <f t="shared" si="835"/>
        <v>17</v>
      </c>
      <c r="L1741" s="8">
        <f t="shared" si="847"/>
        <v>1.0036543899999999</v>
      </c>
      <c r="M1741" s="120">
        <f t="shared" si="836"/>
        <v>1.0043006699999999</v>
      </c>
      <c r="N1741" s="120">
        <f t="shared" si="830"/>
        <v>1.2645170632043643</v>
      </c>
      <c r="O1741" s="113">
        <f t="shared" si="832"/>
        <v>1.2691380999999999</v>
      </c>
      <c r="P1741" s="113">
        <f t="shared" si="840"/>
        <v>1417.23841571</v>
      </c>
      <c r="Q1741" s="11">
        <f t="shared" si="852"/>
        <v>0</v>
      </c>
      <c r="R1741" s="30">
        <f t="shared" si="848"/>
        <v>0</v>
      </c>
      <c r="S1741" s="8">
        <f t="shared" si="841"/>
        <v>0</v>
      </c>
      <c r="T1741" s="122">
        <f t="shared" si="849"/>
        <v>0.13059999999999999</v>
      </c>
      <c r="U1741" s="121">
        <f t="shared" si="831"/>
        <v>17</v>
      </c>
      <c r="V1741" s="121">
        <v>252</v>
      </c>
      <c r="W1741" s="120">
        <f t="shared" si="842"/>
        <v>1.0083150299999999</v>
      </c>
      <c r="X1741" s="113">
        <f t="shared" si="829"/>
        <v>11.784379940000001</v>
      </c>
      <c r="Y1741" s="113">
        <f t="shared" si="843"/>
        <v>0</v>
      </c>
      <c r="Z1741" s="125" t="str">
        <f t="shared" si="853"/>
        <v>A+J=</v>
      </c>
      <c r="AA1741" s="118">
        <f t="shared" si="854"/>
        <v>46407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>
        <f t="shared" si="844"/>
        <v>46403</v>
      </c>
      <c r="B1742" s="113">
        <f t="shared" si="837"/>
        <v>1430.0258478999999</v>
      </c>
      <c r="C1742" s="113">
        <f t="shared" si="850"/>
        <v>1116.6936172799999</v>
      </c>
      <c r="D1742" s="114">
        <f t="shared" si="845"/>
        <v>7245.38</v>
      </c>
      <c r="E1742" s="115">
        <f t="shared" si="833"/>
        <v>7276.54</v>
      </c>
      <c r="F1742" s="116">
        <f t="shared" si="834"/>
        <v>46347</v>
      </c>
      <c r="G1742" s="117">
        <f t="shared" si="838"/>
        <v>4.3006716003852752E-3</v>
      </c>
      <c r="H1742" s="118">
        <f t="shared" si="851"/>
        <v>46407</v>
      </c>
      <c r="I1742" s="118">
        <f t="shared" si="839"/>
        <v>46407</v>
      </c>
      <c r="J1742" s="119">
        <f t="shared" si="846"/>
        <v>20</v>
      </c>
      <c r="K1742" s="119">
        <f t="shared" si="835"/>
        <v>18</v>
      </c>
      <c r="L1742" s="8">
        <f t="shared" si="847"/>
        <v>1.0038697700000001</v>
      </c>
      <c r="M1742" s="120">
        <f t="shared" si="836"/>
        <v>1.0043006699999999</v>
      </c>
      <c r="N1742" s="120">
        <f t="shared" si="830"/>
        <v>1.2645170632043643</v>
      </c>
      <c r="O1742" s="113">
        <f t="shared" si="832"/>
        <v>1.2694104500000001</v>
      </c>
      <c r="P1742" s="113">
        <f t="shared" si="840"/>
        <v>1417.54254722</v>
      </c>
      <c r="Q1742" s="11">
        <f t="shared" si="852"/>
        <v>0</v>
      </c>
      <c r="R1742" s="30">
        <f t="shared" si="848"/>
        <v>0</v>
      </c>
      <c r="S1742" s="8">
        <f t="shared" si="841"/>
        <v>0</v>
      </c>
      <c r="T1742" s="122">
        <f t="shared" si="849"/>
        <v>0.13059999999999999</v>
      </c>
      <c r="U1742" s="121">
        <f t="shared" si="831"/>
        <v>18</v>
      </c>
      <c r="V1742" s="121">
        <v>252</v>
      </c>
      <c r="W1742" s="120">
        <f t="shared" si="842"/>
        <v>1.008806297</v>
      </c>
      <c r="X1742" s="113">
        <f t="shared" si="829"/>
        <v>12.483300679999999</v>
      </c>
      <c r="Y1742" s="113">
        <f t="shared" si="843"/>
        <v>0</v>
      </c>
      <c r="Z1742" s="125" t="str">
        <f t="shared" si="853"/>
        <v>A+J=</v>
      </c>
      <c r="AA1742" s="118">
        <f t="shared" si="854"/>
        <v>46407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>
        <f t="shared" si="844"/>
        <v>46404</v>
      </c>
      <c r="B1743" s="113">
        <f t="shared" si="837"/>
        <v>1430.0258478999999</v>
      </c>
      <c r="C1743" s="113">
        <f t="shared" si="850"/>
        <v>1116.6936172799999</v>
      </c>
      <c r="D1743" s="114">
        <f t="shared" si="845"/>
        <v>7245.38</v>
      </c>
      <c r="E1743" s="115">
        <f t="shared" si="833"/>
        <v>7276.54</v>
      </c>
      <c r="F1743" s="116">
        <f t="shared" si="834"/>
        <v>46347</v>
      </c>
      <c r="G1743" s="117">
        <f t="shared" si="838"/>
        <v>4.3006716003852752E-3</v>
      </c>
      <c r="H1743" s="118">
        <f t="shared" si="851"/>
        <v>46407</v>
      </c>
      <c r="I1743" s="118">
        <f t="shared" si="839"/>
        <v>46407</v>
      </c>
      <c r="J1743" s="119">
        <f t="shared" si="846"/>
        <v>20</v>
      </c>
      <c r="K1743" s="119">
        <f t="shared" si="835"/>
        <v>18</v>
      </c>
      <c r="L1743" s="8">
        <f t="shared" si="847"/>
        <v>1.0038697700000001</v>
      </c>
      <c r="M1743" s="120">
        <f t="shared" si="836"/>
        <v>1.0043006699999999</v>
      </c>
      <c r="N1743" s="120">
        <f t="shared" si="830"/>
        <v>1.2645170632043643</v>
      </c>
      <c r="O1743" s="113">
        <f t="shared" si="832"/>
        <v>1.2694104500000001</v>
      </c>
      <c r="P1743" s="113">
        <f t="shared" si="840"/>
        <v>1417.54254722</v>
      </c>
      <c r="Q1743" s="11">
        <f t="shared" si="852"/>
        <v>0</v>
      </c>
      <c r="R1743" s="30">
        <f t="shared" si="848"/>
        <v>0</v>
      </c>
      <c r="S1743" s="8">
        <f t="shared" si="841"/>
        <v>0</v>
      </c>
      <c r="T1743" s="122">
        <f t="shared" si="849"/>
        <v>0.13059999999999999</v>
      </c>
      <c r="U1743" s="121">
        <f t="shared" si="831"/>
        <v>18</v>
      </c>
      <c r="V1743" s="121">
        <v>252</v>
      </c>
      <c r="W1743" s="120">
        <f t="shared" si="842"/>
        <v>1.008806297</v>
      </c>
      <c r="X1743" s="113">
        <f t="shared" si="829"/>
        <v>12.483300679999999</v>
      </c>
      <c r="Y1743" s="113">
        <f t="shared" si="843"/>
        <v>0</v>
      </c>
      <c r="Z1743" s="125" t="str">
        <f t="shared" si="853"/>
        <v>A+J=</v>
      </c>
      <c r="AA1743" s="118">
        <f t="shared" si="854"/>
        <v>46407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>
        <f t="shared" si="844"/>
        <v>46405</v>
      </c>
      <c r="B1744" s="113">
        <f t="shared" si="837"/>
        <v>1430.0258478999999</v>
      </c>
      <c r="C1744" s="113">
        <f t="shared" si="850"/>
        <v>1116.6936172799999</v>
      </c>
      <c r="D1744" s="114">
        <f t="shared" si="845"/>
        <v>7245.38</v>
      </c>
      <c r="E1744" s="115">
        <f t="shared" si="833"/>
        <v>7276.54</v>
      </c>
      <c r="F1744" s="116">
        <f t="shared" si="834"/>
        <v>46347</v>
      </c>
      <c r="G1744" s="117">
        <f t="shared" si="838"/>
        <v>4.3006716003852752E-3</v>
      </c>
      <c r="H1744" s="118">
        <f t="shared" si="851"/>
        <v>46407</v>
      </c>
      <c r="I1744" s="118">
        <f t="shared" si="839"/>
        <v>46407</v>
      </c>
      <c r="J1744" s="119">
        <f t="shared" si="846"/>
        <v>20</v>
      </c>
      <c r="K1744" s="119">
        <f t="shared" si="835"/>
        <v>18</v>
      </c>
      <c r="L1744" s="8">
        <f t="shared" si="847"/>
        <v>1.0038697700000001</v>
      </c>
      <c r="M1744" s="120">
        <f t="shared" si="836"/>
        <v>1.0043006699999999</v>
      </c>
      <c r="N1744" s="120">
        <f t="shared" si="830"/>
        <v>1.2645170632043643</v>
      </c>
      <c r="O1744" s="113">
        <f t="shared" si="832"/>
        <v>1.2694104500000001</v>
      </c>
      <c r="P1744" s="113">
        <f t="shared" si="840"/>
        <v>1417.54254722</v>
      </c>
      <c r="Q1744" s="11">
        <f t="shared" si="852"/>
        <v>0</v>
      </c>
      <c r="R1744" s="30">
        <f t="shared" si="848"/>
        <v>0</v>
      </c>
      <c r="S1744" s="8">
        <f t="shared" si="841"/>
        <v>0</v>
      </c>
      <c r="T1744" s="122">
        <f t="shared" si="849"/>
        <v>0.13059999999999999</v>
      </c>
      <c r="U1744" s="121">
        <f t="shared" si="831"/>
        <v>18</v>
      </c>
      <c r="V1744" s="121">
        <v>252</v>
      </c>
      <c r="W1744" s="120">
        <f t="shared" si="842"/>
        <v>1.008806297</v>
      </c>
      <c r="X1744" s="113">
        <f t="shared" si="829"/>
        <v>12.483300679999999</v>
      </c>
      <c r="Y1744" s="113">
        <f t="shared" si="843"/>
        <v>0</v>
      </c>
      <c r="Z1744" s="125" t="str">
        <f t="shared" si="853"/>
        <v>A+J=</v>
      </c>
      <c r="AA1744" s="118">
        <f t="shared" si="854"/>
        <v>46407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>
        <f t="shared" si="844"/>
        <v>46406</v>
      </c>
      <c r="B1745" s="113">
        <f t="shared" si="837"/>
        <v>1431.02959418</v>
      </c>
      <c r="C1745" s="113">
        <f t="shared" si="850"/>
        <v>1116.6936172799999</v>
      </c>
      <c r="D1745" s="114">
        <f t="shared" si="845"/>
        <v>7245.38</v>
      </c>
      <c r="E1745" s="115">
        <f t="shared" si="833"/>
        <v>7276.54</v>
      </c>
      <c r="F1745" s="116">
        <f t="shared" si="834"/>
        <v>46347</v>
      </c>
      <c r="G1745" s="117">
        <f t="shared" si="838"/>
        <v>4.3006716003852752E-3</v>
      </c>
      <c r="H1745" s="118">
        <f t="shared" si="851"/>
        <v>46407</v>
      </c>
      <c r="I1745" s="118">
        <f t="shared" si="839"/>
        <v>46407</v>
      </c>
      <c r="J1745" s="119">
        <f t="shared" si="846"/>
        <v>20</v>
      </c>
      <c r="K1745" s="119">
        <f t="shared" si="835"/>
        <v>19</v>
      </c>
      <c r="L1745" s="8">
        <f t="shared" si="847"/>
        <v>1.0040851900000001</v>
      </c>
      <c r="M1745" s="120">
        <f t="shared" si="836"/>
        <v>1.0043006699999999</v>
      </c>
      <c r="N1745" s="120">
        <f t="shared" si="830"/>
        <v>1.2645170632043643</v>
      </c>
      <c r="O1745" s="113">
        <f t="shared" si="832"/>
        <v>1.2696828499999999</v>
      </c>
      <c r="P1745" s="113">
        <f t="shared" si="840"/>
        <v>1417.84673456</v>
      </c>
      <c r="Q1745" s="11">
        <f t="shared" si="852"/>
        <v>0</v>
      </c>
      <c r="R1745" s="30">
        <f t="shared" si="848"/>
        <v>0</v>
      </c>
      <c r="S1745" s="8">
        <f t="shared" si="841"/>
        <v>0</v>
      </c>
      <c r="T1745" s="122">
        <f t="shared" si="849"/>
        <v>0.13059999999999999</v>
      </c>
      <c r="U1745" s="121">
        <f t="shared" si="831"/>
        <v>19</v>
      </c>
      <c r="V1745" s="121">
        <v>252</v>
      </c>
      <c r="W1745" s="120">
        <f t="shared" si="842"/>
        <v>1.0092978029999999</v>
      </c>
      <c r="X1745" s="113">
        <f t="shared" si="829"/>
        <v>13.18285962</v>
      </c>
      <c r="Y1745" s="113">
        <f t="shared" si="843"/>
        <v>0</v>
      </c>
      <c r="Z1745" s="125" t="str">
        <f t="shared" si="853"/>
        <v>A+J=</v>
      </c>
      <c r="AA1745" s="118">
        <f t="shared" si="854"/>
        <v>46407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>
        <f t="shared" si="844"/>
        <v>46407</v>
      </c>
      <c r="B1746" s="113">
        <f t="shared" si="837"/>
        <v>1432.0340700499999</v>
      </c>
      <c r="C1746" s="113">
        <f t="shared" si="850"/>
        <v>1116.6936172799999</v>
      </c>
      <c r="D1746" s="114">
        <f t="shared" si="845"/>
        <v>7245.38</v>
      </c>
      <c r="E1746" s="115">
        <f t="shared" si="833"/>
        <v>7276.54</v>
      </c>
      <c r="F1746" s="116">
        <f t="shared" si="834"/>
        <v>46347</v>
      </c>
      <c r="G1746" s="117">
        <f t="shared" si="838"/>
        <v>4.3006716003852752E-3</v>
      </c>
      <c r="H1746" s="118">
        <f t="shared" si="851"/>
        <v>46440</v>
      </c>
      <c r="I1746" s="118">
        <f t="shared" si="839"/>
        <v>46407</v>
      </c>
      <c r="J1746" s="119">
        <f t="shared" si="846"/>
        <v>20</v>
      </c>
      <c r="K1746" s="119">
        <f t="shared" si="835"/>
        <v>20</v>
      </c>
      <c r="L1746" s="8">
        <f t="shared" si="847"/>
        <v>1.0043006699999999</v>
      </c>
      <c r="M1746" s="120">
        <f t="shared" si="836"/>
        <v>1.0043006699999999</v>
      </c>
      <c r="N1746" s="120">
        <f t="shared" si="830"/>
        <v>1.2645170632043643</v>
      </c>
      <c r="O1746" s="113">
        <f t="shared" si="832"/>
        <v>1.2699553299999999</v>
      </c>
      <c r="P1746" s="113">
        <f t="shared" si="840"/>
        <v>1418.1510112399999</v>
      </c>
      <c r="Q1746" s="11">
        <f t="shared" si="852"/>
        <v>57</v>
      </c>
      <c r="R1746" s="30">
        <f t="shared" si="848"/>
        <v>0</v>
      </c>
      <c r="S1746" s="8">
        <f t="shared" si="841"/>
        <v>0</v>
      </c>
      <c r="T1746" s="122">
        <f t="shared" si="849"/>
        <v>0.13059999999999999</v>
      </c>
      <c r="U1746" s="121">
        <f t="shared" si="831"/>
        <v>20</v>
      </c>
      <c r="V1746" s="121">
        <v>252</v>
      </c>
      <c r="W1746" s="120">
        <f t="shared" si="842"/>
        <v>1.009789549</v>
      </c>
      <c r="X1746" s="113">
        <f t="shared" si="829"/>
        <v>13.88305881</v>
      </c>
      <c r="Y1746" s="113">
        <f t="shared" si="843"/>
        <v>13.88305881</v>
      </c>
      <c r="Z1746" s="125" t="str">
        <f t="shared" si="853"/>
        <v>A+J=</v>
      </c>
      <c r="AA1746" s="118">
        <f t="shared" si="854"/>
        <v>46407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>
        <f t="shared" si="844"/>
        <v>46408</v>
      </c>
      <c r="B1747" s="113">
        <f t="shared" si="837"/>
        <v>1419.13192497</v>
      </c>
      <c r="C1747" s="113">
        <f t="shared" si="850"/>
        <v>1116.6936172799999</v>
      </c>
      <c r="D1747" s="114">
        <f t="shared" si="845"/>
        <v>7245.38</v>
      </c>
      <c r="E1747" s="115">
        <f t="shared" si="833"/>
        <v>7276.54</v>
      </c>
      <c r="F1747" s="116">
        <f t="shared" si="834"/>
        <v>46376</v>
      </c>
      <c r="G1747" s="117">
        <f t="shared" si="838"/>
        <v>4.3006716003852752E-3</v>
      </c>
      <c r="H1747" s="118">
        <f t="shared" si="851"/>
        <v>46440</v>
      </c>
      <c r="I1747" s="118">
        <f t="shared" si="839"/>
        <v>46440</v>
      </c>
      <c r="J1747" s="119">
        <f t="shared" si="846"/>
        <v>21</v>
      </c>
      <c r="K1747" s="119">
        <f t="shared" si="835"/>
        <v>1</v>
      </c>
      <c r="L1747" s="8">
        <f t="shared" si="847"/>
        <v>1.0002043700000001</v>
      </c>
      <c r="M1747" s="120">
        <f t="shared" si="836"/>
        <v>1.0043006699999999</v>
      </c>
      <c r="N1747" s="120">
        <f t="shared" si="830"/>
        <v>1.2699553338025753</v>
      </c>
      <c r="O1747" s="113">
        <f t="shared" si="832"/>
        <v>1.27021487</v>
      </c>
      <c r="P1747" s="113">
        <f t="shared" si="840"/>
        <v>1418.4408378999999</v>
      </c>
      <c r="Q1747" s="11">
        <f t="shared" si="852"/>
        <v>0</v>
      </c>
      <c r="R1747" s="30">
        <f t="shared" si="848"/>
        <v>0</v>
      </c>
      <c r="S1747" s="8">
        <f t="shared" si="841"/>
        <v>0</v>
      </c>
      <c r="T1747" s="122">
        <f t="shared" si="849"/>
        <v>0.13059999999999999</v>
      </c>
      <c r="U1747" s="121">
        <f t="shared" si="831"/>
        <v>1</v>
      </c>
      <c r="V1747" s="121">
        <v>252</v>
      </c>
      <c r="W1747" s="120">
        <f t="shared" si="842"/>
        <v>1.000487216</v>
      </c>
      <c r="X1747" s="113">
        <f t="shared" si="829"/>
        <v>0.69108707000000003</v>
      </c>
      <c r="Y1747" s="113">
        <f t="shared" si="843"/>
        <v>0</v>
      </c>
      <c r="Z1747" s="125" t="str">
        <f t="shared" si="853"/>
        <v>A+J=</v>
      </c>
      <c r="AA1747" s="118">
        <f t="shared" si="854"/>
        <v>46440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>
        <f t="shared" si="844"/>
        <v>46409</v>
      </c>
      <c r="B1748" s="113">
        <f t="shared" si="837"/>
        <v>1420.1135244200002</v>
      </c>
      <c r="C1748" s="113">
        <f t="shared" si="850"/>
        <v>1116.6936172799999</v>
      </c>
      <c r="D1748" s="114">
        <f t="shared" si="845"/>
        <v>7245.38</v>
      </c>
      <c r="E1748" s="115">
        <f t="shared" si="833"/>
        <v>7276.54</v>
      </c>
      <c r="F1748" s="116">
        <f t="shared" si="834"/>
        <v>46376</v>
      </c>
      <c r="G1748" s="117">
        <f t="shared" si="838"/>
        <v>4.3006716003852752E-3</v>
      </c>
      <c r="H1748" s="118">
        <f t="shared" si="851"/>
        <v>46440</v>
      </c>
      <c r="I1748" s="118">
        <f t="shared" si="839"/>
        <v>46440</v>
      </c>
      <c r="J1748" s="119">
        <f t="shared" si="846"/>
        <v>21</v>
      </c>
      <c r="K1748" s="119">
        <f t="shared" si="835"/>
        <v>2</v>
      </c>
      <c r="L1748" s="8">
        <f t="shared" si="847"/>
        <v>1.00040879</v>
      </c>
      <c r="M1748" s="120">
        <f t="shared" si="836"/>
        <v>1.0043006699999999</v>
      </c>
      <c r="N1748" s="120">
        <f t="shared" si="830"/>
        <v>1.2699553338025753</v>
      </c>
      <c r="O1748" s="113">
        <f t="shared" si="832"/>
        <v>1.2704744699999999</v>
      </c>
      <c r="P1748" s="113">
        <f t="shared" si="840"/>
        <v>1418.7307315600001</v>
      </c>
      <c r="Q1748" s="11">
        <f t="shared" si="852"/>
        <v>0</v>
      </c>
      <c r="R1748" s="30">
        <f t="shared" si="848"/>
        <v>0</v>
      </c>
      <c r="S1748" s="8">
        <f t="shared" si="841"/>
        <v>0</v>
      </c>
      <c r="T1748" s="122">
        <f t="shared" si="849"/>
        <v>0.13059999999999999</v>
      </c>
      <c r="U1748" s="121">
        <f t="shared" si="831"/>
        <v>2</v>
      </c>
      <c r="V1748" s="121">
        <v>252</v>
      </c>
      <c r="W1748" s="120">
        <f t="shared" si="842"/>
        <v>1.0009746690000001</v>
      </c>
      <c r="X1748" s="113">
        <f t="shared" si="829"/>
        <v>1.3827928599999999</v>
      </c>
      <c r="Y1748" s="113">
        <f t="shared" si="843"/>
        <v>0</v>
      </c>
      <c r="Z1748" s="125" t="str">
        <f t="shared" si="853"/>
        <v>A+J=</v>
      </c>
      <c r="AA1748" s="118">
        <f t="shared" si="854"/>
        <v>46440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>
        <f t="shared" si="844"/>
        <v>46410</v>
      </c>
      <c r="B1749" s="113">
        <f t="shared" si="837"/>
        <v>1421.0958099099998</v>
      </c>
      <c r="C1749" s="113">
        <f t="shared" si="850"/>
        <v>1116.6936172799999</v>
      </c>
      <c r="D1749" s="114">
        <f t="shared" si="845"/>
        <v>7245.38</v>
      </c>
      <c r="E1749" s="115">
        <f t="shared" si="833"/>
        <v>7276.54</v>
      </c>
      <c r="F1749" s="116">
        <f t="shared" si="834"/>
        <v>46376</v>
      </c>
      <c r="G1749" s="117">
        <f t="shared" si="838"/>
        <v>4.3006716003852752E-3</v>
      </c>
      <c r="H1749" s="118">
        <f t="shared" si="851"/>
        <v>46440</v>
      </c>
      <c r="I1749" s="118">
        <f t="shared" si="839"/>
        <v>46440</v>
      </c>
      <c r="J1749" s="119">
        <f t="shared" si="846"/>
        <v>21</v>
      </c>
      <c r="K1749" s="119">
        <f t="shared" si="835"/>
        <v>3</v>
      </c>
      <c r="L1749" s="8">
        <f t="shared" si="847"/>
        <v>1.00061325</v>
      </c>
      <c r="M1749" s="120">
        <f t="shared" si="836"/>
        <v>1.0043006699999999</v>
      </c>
      <c r="N1749" s="120">
        <f t="shared" si="830"/>
        <v>1.2699553338025753</v>
      </c>
      <c r="O1749" s="113">
        <f t="shared" si="832"/>
        <v>1.2707341299999999</v>
      </c>
      <c r="P1749" s="113">
        <f t="shared" si="840"/>
        <v>1419.0206922299999</v>
      </c>
      <c r="Q1749" s="11">
        <f t="shared" si="852"/>
        <v>0</v>
      </c>
      <c r="R1749" s="30">
        <f t="shared" si="848"/>
        <v>0</v>
      </c>
      <c r="S1749" s="8">
        <f t="shared" si="841"/>
        <v>0</v>
      </c>
      <c r="T1749" s="122">
        <f t="shared" si="849"/>
        <v>0.13059999999999999</v>
      </c>
      <c r="U1749" s="121">
        <f t="shared" si="831"/>
        <v>3</v>
      </c>
      <c r="V1749" s="121">
        <v>252</v>
      </c>
      <c r="W1749" s="120">
        <f t="shared" si="842"/>
        <v>1.001462359</v>
      </c>
      <c r="X1749" s="113">
        <f t="shared" si="829"/>
        <v>2.07511768</v>
      </c>
      <c r="Y1749" s="113">
        <f t="shared" si="843"/>
        <v>0</v>
      </c>
      <c r="Z1749" s="125" t="str">
        <f t="shared" si="853"/>
        <v>A+J=</v>
      </c>
      <c r="AA1749" s="118">
        <f t="shared" si="854"/>
        <v>46440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>
        <f t="shared" si="844"/>
        <v>46411</v>
      </c>
      <c r="B1750" s="113">
        <f t="shared" si="837"/>
        <v>1421.0958099099998</v>
      </c>
      <c r="C1750" s="113">
        <f t="shared" si="850"/>
        <v>1116.6936172799999</v>
      </c>
      <c r="D1750" s="114">
        <f t="shared" si="845"/>
        <v>7245.38</v>
      </c>
      <c r="E1750" s="115">
        <f t="shared" si="833"/>
        <v>7276.54</v>
      </c>
      <c r="F1750" s="116">
        <f t="shared" si="834"/>
        <v>46376</v>
      </c>
      <c r="G1750" s="117">
        <f t="shared" si="838"/>
        <v>4.3006716003852752E-3</v>
      </c>
      <c r="H1750" s="118">
        <f t="shared" si="851"/>
        <v>46440</v>
      </c>
      <c r="I1750" s="118">
        <f t="shared" si="839"/>
        <v>46440</v>
      </c>
      <c r="J1750" s="119">
        <f t="shared" si="846"/>
        <v>21</v>
      </c>
      <c r="K1750" s="119">
        <f t="shared" si="835"/>
        <v>3</v>
      </c>
      <c r="L1750" s="8">
        <f t="shared" si="847"/>
        <v>1.00061325</v>
      </c>
      <c r="M1750" s="120">
        <f t="shared" si="836"/>
        <v>1.0043006699999999</v>
      </c>
      <c r="N1750" s="120">
        <f t="shared" si="830"/>
        <v>1.2699553338025753</v>
      </c>
      <c r="O1750" s="113">
        <f t="shared" si="832"/>
        <v>1.2707341299999999</v>
      </c>
      <c r="P1750" s="113">
        <f t="shared" si="840"/>
        <v>1419.0206922299999</v>
      </c>
      <c r="Q1750" s="11">
        <f t="shared" si="852"/>
        <v>0</v>
      </c>
      <c r="R1750" s="30">
        <f t="shared" si="848"/>
        <v>0</v>
      </c>
      <c r="S1750" s="8">
        <f t="shared" si="841"/>
        <v>0</v>
      </c>
      <c r="T1750" s="122">
        <f t="shared" si="849"/>
        <v>0.13059999999999999</v>
      </c>
      <c r="U1750" s="121">
        <f t="shared" si="831"/>
        <v>3</v>
      </c>
      <c r="V1750" s="121">
        <v>252</v>
      </c>
      <c r="W1750" s="120">
        <f t="shared" si="842"/>
        <v>1.001462359</v>
      </c>
      <c r="X1750" s="113">
        <f t="shared" si="829"/>
        <v>2.07511768</v>
      </c>
      <c r="Y1750" s="113">
        <f t="shared" si="843"/>
        <v>0</v>
      </c>
      <c r="Z1750" s="125" t="str">
        <f t="shared" si="853"/>
        <v>A+J=</v>
      </c>
      <c r="AA1750" s="118">
        <f t="shared" si="854"/>
        <v>46440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>
        <f t="shared" si="844"/>
        <v>46412</v>
      </c>
      <c r="B1751" s="113">
        <f t="shared" si="837"/>
        <v>1421.0958099099998</v>
      </c>
      <c r="C1751" s="113">
        <f t="shared" si="850"/>
        <v>1116.6936172799999</v>
      </c>
      <c r="D1751" s="114">
        <f t="shared" si="845"/>
        <v>7245.38</v>
      </c>
      <c r="E1751" s="115">
        <f t="shared" si="833"/>
        <v>7276.54</v>
      </c>
      <c r="F1751" s="116">
        <f t="shared" si="834"/>
        <v>46376</v>
      </c>
      <c r="G1751" s="117">
        <f t="shared" si="838"/>
        <v>4.3006716003852752E-3</v>
      </c>
      <c r="H1751" s="118">
        <f t="shared" si="851"/>
        <v>46440</v>
      </c>
      <c r="I1751" s="118">
        <f t="shared" si="839"/>
        <v>46440</v>
      </c>
      <c r="J1751" s="119">
        <f t="shared" si="846"/>
        <v>21</v>
      </c>
      <c r="K1751" s="119">
        <f t="shared" si="835"/>
        <v>3</v>
      </c>
      <c r="L1751" s="8">
        <f t="shared" si="847"/>
        <v>1.00061325</v>
      </c>
      <c r="M1751" s="120">
        <f t="shared" si="836"/>
        <v>1.0043006699999999</v>
      </c>
      <c r="N1751" s="120">
        <f t="shared" si="830"/>
        <v>1.2699553338025753</v>
      </c>
      <c r="O1751" s="113">
        <f t="shared" si="832"/>
        <v>1.2707341299999999</v>
      </c>
      <c r="P1751" s="113">
        <f t="shared" si="840"/>
        <v>1419.0206922299999</v>
      </c>
      <c r="Q1751" s="11">
        <f t="shared" si="852"/>
        <v>0</v>
      </c>
      <c r="R1751" s="30">
        <f t="shared" si="848"/>
        <v>0</v>
      </c>
      <c r="S1751" s="8">
        <f t="shared" si="841"/>
        <v>0</v>
      </c>
      <c r="T1751" s="122">
        <f t="shared" si="849"/>
        <v>0.13059999999999999</v>
      </c>
      <c r="U1751" s="121">
        <f t="shared" si="831"/>
        <v>3</v>
      </c>
      <c r="V1751" s="121">
        <v>252</v>
      </c>
      <c r="W1751" s="120">
        <f t="shared" si="842"/>
        <v>1.001462359</v>
      </c>
      <c r="X1751" s="113">
        <f t="shared" si="829"/>
        <v>2.07511768</v>
      </c>
      <c r="Y1751" s="113">
        <f t="shared" si="843"/>
        <v>0</v>
      </c>
      <c r="Z1751" s="125" t="str">
        <f t="shared" si="853"/>
        <v>A+J=</v>
      </c>
      <c r="AA1751" s="118">
        <f t="shared" si="854"/>
        <v>46440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>
        <f t="shared" si="844"/>
        <v>46413</v>
      </c>
      <c r="B1752" s="113">
        <f t="shared" si="837"/>
        <v>1422.07876218</v>
      </c>
      <c r="C1752" s="113">
        <f t="shared" si="850"/>
        <v>1116.6936172799999</v>
      </c>
      <c r="D1752" s="114">
        <f t="shared" si="845"/>
        <v>7245.38</v>
      </c>
      <c r="E1752" s="115">
        <f t="shared" si="833"/>
        <v>7276.54</v>
      </c>
      <c r="F1752" s="116">
        <f t="shared" si="834"/>
        <v>46376</v>
      </c>
      <c r="G1752" s="117">
        <f t="shared" si="838"/>
        <v>4.3006716003852752E-3</v>
      </c>
      <c r="H1752" s="118">
        <f t="shared" si="851"/>
        <v>46440</v>
      </c>
      <c r="I1752" s="118">
        <f t="shared" si="839"/>
        <v>46440</v>
      </c>
      <c r="J1752" s="119">
        <f t="shared" si="846"/>
        <v>21</v>
      </c>
      <c r="K1752" s="119">
        <f t="shared" si="835"/>
        <v>4</v>
      </c>
      <c r="L1752" s="8">
        <f t="shared" si="847"/>
        <v>1.00081775</v>
      </c>
      <c r="M1752" s="120">
        <f t="shared" si="836"/>
        <v>1.0043006699999999</v>
      </c>
      <c r="N1752" s="120">
        <f t="shared" si="830"/>
        <v>1.2699553338025753</v>
      </c>
      <c r="O1752" s="113">
        <f t="shared" si="832"/>
        <v>1.2709938300000001</v>
      </c>
      <c r="P1752" s="113">
        <f t="shared" si="840"/>
        <v>1419.3106975600001</v>
      </c>
      <c r="Q1752" s="11">
        <f t="shared" si="852"/>
        <v>0</v>
      </c>
      <c r="R1752" s="30">
        <f t="shared" si="848"/>
        <v>0</v>
      </c>
      <c r="S1752" s="8">
        <f t="shared" si="841"/>
        <v>0</v>
      </c>
      <c r="T1752" s="122">
        <f t="shared" si="849"/>
        <v>0.13059999999999999</v>
      </c>
      <c r="U1752" s="121">
        <f t="shared" si="831"/>
        <v>4</v>
      </c>
      <c r="V1752" s="121">
        <v>252</v>
      </c>
      <c r="W1752" s="120">
        <f t="shared" si="842"/>
        <v>1.001950288</v>
      </c>
      <c r="X1752" s="113">
        <f t="shared" si="829"/>
        <v>2.7680646200000001</v>
      </c>
      <c r="Y1752" s="113">
        <f t="shared" si="843"/>
        <v>0</v>
      </c>
      <c r="Z1752" s="125" t="str">
        <f t="shared" si="853"/>
        <v>A+J=</v>
      </c>
      <c r="AA1752" s="118">
        <f t="shared" si="854"/>
        <v>46440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>
        <f t="shared" si="844"/>
        <v>46414</v>
      </c>
      <c r="B1753" s="113">
        <f t="shared" si="837"/>
        <v>1423.06240106</v>
      </c>
      <c r="C1753" s="113">
        <f t="shared" si="850"/>
        <v>1116.6936172799999</v>
      </c>
      <c r="D1753" s="114">
        <f t="shared" si="845"/>
        <v>7245.38</v>
      </c>
      <c r="E1753" s="115">
        <f t="shared" si="833"/>
        <v>7276.54</v>
      </c>
      <c r="F1753" s="116">
        <f t="shared" si="834"/>
        <v>46376</v>
      </c>
      <c r="G1753" s="117">
        <f t="shared" si="838"/>
        <v>4.3006716003852752E-3</v>
      </c>
      <c r="H1753" s="118">
        <f t="shared" si="851"/>
        <v>46440</v>
      </c>
      <c r="I1753" s="118">
        <f t="shared" si="839"/>
        <v>46440</v>
      </c>
      <c r="J1753" s="119">
        <f t="shared" si="846"/>
        <v>21</v>
      </c>
      <c r="K1753" s="119">
        <f t="shared" si="835"/>
        <v>5</v>
      </c>
      <c r="L1753" s="8">
        <f t="shared" si="847"/>
        <v>1.0010222900000001</v>
      </c>
      <c r="M1753" s="120">
        <f t="shared" si="836"/>
        <v>1.0043006699999999</v>
      </c>
      <c r="N1753" s="120">
        <f t="shared" si="830"/>
        <v>1.2699553338025753</v>
      </c>
      <c r="O1753" s="113">
        <f t="shared" si="832"/>
        <v>1.2712535899999999</v>
      </c>
      <c r="P1753" s="113">
        <f t="shared" si="840"/>
        <v>1419.60076989</v>
      </c>
      <c r="Q1753" s="11">
        <f t="shared" si="852"/>
        <v>0</v>
      </c>
      <c r="R1753" s="30">
        <f t="shared" si="848"/>
        <v>0</v>
      </c>
      <c r="S1753" s="8">
        <f t="shared" si="841"/>
        <v>0</v>
      </c>
      <c r="T1753" s="122">
        <f t="shared" si="849"/>
        <v>0.13059999999999999</v>
      </c>
      <c r="U1753" s="121">
        <f t="shared" si="831"/>
        <v>5</v>
      </c>
      <c r="V1753" s="121">
        <v>252</v>
      </c>
      <c r="W1753" s="120">
        <f t="shared" si="842"/>
        <v>1.002438454</v>
      </c>
      <c r="X1753" s="113">
        <f t="shared" si="829"/>
        <v>3.46163117</v>
      </c>
      <c r="Y1753" s="113">
        <f t="shared" si="843"/>
        <v>0</v>
      </c>
      <c r="Z1753" s="125" t="str">
        <f t="shared" si="853"/>
        <v>A+J=</v>
      </c>
      <c r="AA1753" s="118">
        <f t="shared" si="854"/>
        <v>46440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>
        <f t="shared" si="844"/>
        <v>46415</v>
      </c>
      <c r="B1754" s="113">
        <f t="shared" si="837"/>
        <v>1424.0467268699999</v>
      </c>
      <c r="C1754" s="113">
        <f t="shared" si="850"/>
        <v>1116.6936172799999</v>
      </c>
      <c r="D1754" s="114">
        <f t="shared" si="845"/>
        <v>7245.38</v>
      </c>
      <c r="E1754" s="115">
        <f t="shared" si="833"/>
        <v>7276.54</v>
      </c>
      <c r="F1754" s="116">
        <f t="shared" si="834"/>
        <v>46376</v>
      </c>
      <c r="G1754" s="117">
        <f t="shared" si="838"/>
        <v>4.3006716003852752E-3</v>
      </c>
      <c r="H1754" s="118">
        <f t="shared" si="851"/>
        <v>46440</v>
      </c>
      <c r="I1754" s="118">
        <f t="shared" si="839"/>
        <v>46440</v>
      </c>
      <c r="J1754" s="119">
        <f t="shared" si="846"/>
        <v>21</v>
      </c>
      <c r="K1754" s="119">
        <f t="shared" si="835"/>
        <v>6</v>
      </c>
      <c r="L1754" s="8">
        <f t="shared" si="847"/>
        <v>1.0012268799999999</v>
      </c>
      <c r="M1754" s="120">
        <f t="shared" si="836"/>
        <v>1.0043006699999999</v>
      </c>
      <c r="N1754" s="120">
        <f t="shared" si="830"/>
        <v>1.2699553338025753</v>
      </c>
      <c r="O1754" s="113">
        <f t="shared" si="832"/>
        <v>1.2715134100000001</v>
      </c>
      <c r="P1754" s="113">
        <f t="shared" si="840"/>
        <v>1419.89090923</v>
      </c>
      <c r="Q1754" s="11">
        <f t="shared" si="852"/>
        <v>0</v>
      </c>
      <c r="R1754" s="30">
        <f t="shared" si="848"/>
        <v>0</v>
      </c>
      <c r="S1754" s="8">
        <f t="shared" si="841"/>
        <v>0</v>
      </c>
      <c r="T1754" s="122">
        <f t="shared" si="849"/>
        <v>0.13059999999999999</v>
      </c>
      <c r="U1754" s="121">
        <f t="shared" si="831"/>
        <v>6</v>
      </c>
      <c r="V1754" s="121">
        <v>252</v>
      </c>
      <c r="W1754" s="120">
        <f t="shared" si="842"/>
        <v>1.0029268570000001</v>
      </c>
      <c r="X1754" s="113">
        <f t="shared" si="829"/>
        <v>4.1558176400000004</v>
      </c>
      <c r="Y1754" s="113">
        <f t="shared" si="843"/>
        <v>0</v>
      </c>
      <c r="Z1754" s="125" t="str">
        <f t="shared" si="853"/>
        <v>A+J=</v>
      </c>
      <c r="AA1754" s="118">
        <f t="shared" si="854"/>
        <v>46440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>
        <f t="shared" si="844"/>
        <v>46416</v>
      </c>
      <c r="B1755" s="113">
        <f t="shared" si="837"/>
        <v>1425.0317203300001</v>
      </c>
      <c r="C1755" s="113">
        <f t="shared" si="850"/>
        <v>1116.6936172799999</v>
      </c>
      <c r="D1755" s="114">
        <f t="shared" si="845"/>
        <v>7245.38</v>
      </c>
      <c r="E1755" s="115">
        <f t="shared" si="833"/>
        <v>7276.54</v>
      </c>
      <c r="F1755" s="116">
        <f t="shared" si="834"/>
        <v>46376</v>
      </c>
      <c r="G1755" s="117">
        <f t="shared" si="838"/>
        <v>4.3006716003852752E-3</v>
      </c>
      <c r="H1755" s="118">
        <f t="shared" si="851"/>
        <v>46440</v>
      </c>
      <c r="I1755" s="118">
        <f t="shared" si="839"/>
        <v>46440</v>
      </c>
      <c r="J1755" s="119">
        <f t="shared" si="846"/>
        <v>21</v>
      </c>
      <c r="K1755" s="119">
        <f t="shared" si="835"/>
        <v>7</v>
      </c>
      <c r="L1755" s="8">
        <f t="shared" si="847"/>
        <v>1.0014315</v>
      </c>
      <c r="M1755" s="120">
        <f t="shared" si="836"/>
        <v>1.0043006699999999</v>
      </c>
      <c r="N1755" s="120">
        <f t="shared" si="830"/>
        <v>1.2699553338025753</v>
      </c>
      <c r="O1755" s="113">
        <f t="shared" si="832"/>
        <v>1.27177327</v>
      </c>
      <c r="P1755" s="113">
        <f t="shared" si="840"/>
        <v>1420.18109323</v>
      </c>
      <c r="Q1755" s="11">
        <f t="shared" si="852"/>
        <v>0</v>
      </c>
      <c r="R1755" s="30">
        <f t="shared" si="848"/>
        <v>0</v>
      </c>
      <c r="S1755" s="8">
        <f t="shared" si="841"/>
        <v>0</v>
      </c>
      <c r="T1755" s="122">
        <f t="shared" si="849"/>
        <v>0.13059999999999999</v>
      </c>
      <c r="U1755" s="121">
        <f t="shared" si="831"/>
        <v>7</v>
      </c>
      <c r="V1755" s="121">
        <v>252</v>
      </c>
      <c r="W1755" s="120">
        <f t="shared" si="842"/>
        <v>1.0034154989999999</v>
      </c>
      <c r="X1755" s="113">
        <f t="shared" si="829"/>
        <v>4.8506270999999996</v>
      </c>
      <c r="Y1755" s="113">
        <f t="shared" si="843"/>
        <v>0</v>
      </c>
      <c r="Z1755" s="125" t="str">
        <f t="shared" si="853"/>
        <v>A+J=</v>
      </c>
      <c r="AA1755" s="118">
        <f t="shared" si="854"/>
        <v>46440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>
        <f t="shared" si="844"/>
        <v>46417</v>
      </c>
      <c r="B1756" s="113">
        <f t="shared" si="837"/>
        <v>1426.0174027200001</v>
      </c>
      <c r="C1756" s="113">
        <f t="shared" si="850"/>
        <v>1116.6936172799999</v>
      </c>
      <c r="D1756" s="114">
        <f t="shared" si="845"/>
        <v>7245.38</v>
      </c>
      <c r="E1756" s="115">
        <f t="shared" si="833"/>
        <v>7276.54</v>
      </c>
      <c r="F1756" s="116">
        <f t="shared" si="834"/>
        <v>46376</v>
      </c>
      <c r="G1756" s="117">
        <f t="shared" si="838"/>
        <v>4.3006716003852752E-3</v>
      </c>
      <c r="H1756" s="118">
        <f t="shared" si="851"/>
        <v>46440</v>
      </c>
      <c r="I1756" s="118">
        <f t="shared" si="839"/>
        <v>46440</v>
      </c>
      <c r="J1756" s="119">
        <f t="shared" si="846"/>
        <v>21</v>
      </c>
      <c r="K1756" s="119">
        <f t="shared" si="835"/>
        <v>8</v>
      </c>
      <c r="L1756" s="8">
        <f t="shared" si="847"/>
        <v>1.00163617</v>
      </c>
      <c r="M1756" s="120">
        <f t="shared" si="836"/>
        <v>1.0043006699999999</v>
      </c>
      <c r="N1756" s="120">
        <f t="shared" si="830"/>
        <v>1.2699553338025753</v>
      </c>
      <c r="O1756" s="113">
        <f t="shared" si="832"/>
        <v>1.2720331899999999</v>
      </c>
      <c r="P1756" s="113">
        <f t="shared" si="840"/>
        <v>1420.47134424</v>
      </c>
      <c r="Q1756" s="11">
        <f t="shared" si="852"/>
        <v>0</v>
      </c>
      <c r="R1756" s="30">
        <f t="shared" si="848"/>
        <v>0</v>
      </c>
      <c r="S1756" s="8">
        <f t="shared" si="841"/>
        <v>0</v>
      </c>
      <c r="T1756" s="122">
        <f t="shared" si="849"/>
        <v>0.13059999999999999</v>
      </c>
      <c r="U1756" s="121">
        <f t="shared" si="831"/>
        <v>8</v>
      </c>
      <c r="V1756" s="121">
        <v>252</v>
      </c>
      <c r="W1756" s="120">
        <f t="shared" si="842"/>
        <v>1.003904379</v>
      </c>
      <c r="X1756" s="113">
        <f t="shared" si="829"/>
        <v>5.5460584800000001</v>
      </c>
      <c r="Y1756" s="113">
        <f t="shared" si="843"/>
        <v>0</v>
      </c>
      <c r="Z1756" s="125" t="str">
        <f t="shared" si="853"/>
        <v>A+J=</v>
      </c>
      <c r="AA1756" s="118">
        <f t="shared" si="854"/>
        <v>46440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>
        <f t="shared" si="844"/>
        <v>46418</v>
      </c>
      <c r="B1757" s="113">
        <f t="shared" si="837"/>
        <v>1426.0174027200001</v>
      </c>
      <c r="C1757" s="113">
        <f t="shared" si="850"/>
        <v>1116.6936172799999</v>
      </c>
      <c r="D1757" s="114">
        <f t="shared" si="845"/>
        <v>7245.38</v>
      </c>
      <c r="E1757" s="115">
        <f t="shared" si="833"/>
        <v>7276.54</v>
      </c>
      <c r="F1757" s="116">
        <f t="shared" si="834"/>
        <v>46376</v>
      </c>
      <c r="G1757" s="117">
        <f t="shared" si="838"/>
        <v>4.3006716003852752E-3</v>
      </c>
      <c r="H1757" s="118">
        <f t="shared" si="851"/>
        <v>46440</v>
      </c>
      <c r="I1757" s="118">
        <f t="shared" si="839"/>
        <v>46440</v>
      </c>
      <c r="J1757" s="119">
        <f t="shared" si="846"/>
        <v>21</v>
      </c>
      <c r="K1757" s="119">
        <f t="shared" si="835"/>
        <v>8</v>
      </c>
      <c r="L1757" s="8">
        <f t="shared" si="847"/>
        <v>1.00163617</v>
      </c>
      <c r="M1757" s="120">
        <f t="shared" si="836"/>
        <v>1.0043006699999999</v>
      </c>
      <c r="N1757" s="120">
        <f t="shared" si="830"/>
        <v>1.2699553338025753</v>
      </c>
      <c r="O1757" s="113">
        <f t="shared" si="832"/>
        <v>1.2720331899999999</v>
      </c>
      <c r="P1757" s="113">
        <f t="shared" si="840"/>
        <v>1420.47134424</v>
      </c>
      <c r="Q1757" s="11">
        <f t="shared" si="852"/>
        <v>0</v>
      </c>
      <c r="R1757" s="30">
        <f t="shared" si="848"/>
        <v>0</v>
      </c>
      <c r="S1757" s="8">
        <f t="shared" si="841"/>
        <v>0</v>
      </c>
      <c r="T1757" s="122">
        <f t="shared" si="849"/>
        <v>0.13059999999999999</v>
      </c>
      <c r="U1757" s="121">
        <f t="shared" si="831"/>
        <v>8</v>
      </c>
      <c r="V1757" s="121">
        <v>252</v>
      </c>
      <c r="W1757" s="120">
        <f t="shared" si="842"/>
        <v>1.003904379</v>
      </c>
      <c r="X1757" s="113">
        <f t="shared" si="829"/>
        <v>5.5460584800000001</v>
      </c>
      <c r="Y1757" s="113">
        <f t="shared" si="843"/>
        <v>0</v>
      </c>
      <c r="Z1757" s="125" t="str">
        <f t="shared" si="853"/>
        <v>A+J=</v>
      </c>
      <c r="AA1757" s="118">
        <f t="shared" si="854"/>
        <v>46440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>
        <f t="shared" si="844"/>
        <v>46419</v>
      </c>
      <c r="B1758" s="113">
        <f t="shared" si="837"/>
        <v>1426.0174027200001</v>
      </c>
      <c r="C1758" s="113">
        <f t="shared" si="850"/>
        <v>1116.6936172799999</v>
      </c>
      <c r="D1758" s="114">
        <f t="shared" si="845"/>
        <v>7245.38</v>
      </c>
      <c r="E1758" s="115">
        <f t="shared" si="833"/>
        <v>7276.54</v>
      </c>
      <c r="F1758" s="116">
        <f t="shared" si="834"/>
        <v>46376</v>
      </c>
      <c r="G1758" s="117">
        <f t="shared" si="838"/>
        <v>4.3006716003852752E-3</v>
      </c>
      <c r="H1758" s="118">
        <f t="shared" si="851"/>
        <v>46440</v>
      </c>
      <c r="I1758" s="118">
        <f t="shared" si="839"/>
        <v>46440</v>
      </c>
      <c r="J1758" s="119">
        <f t="shared" si="846"/>
        <v>21</v>
      </c>
      <c r="K1758" s="119">
        <f t="shared" si="835"/>
        <v>8</v>
      </c>
      <c r="L1758" s="8">
        <f t="shared" si="847"/>
        <v>1.00163617</v>
      </c>
      <c r="M1758" s="120">
        <f t="shared" si="836"/>
        <v>1.0043006699999999</v>
      </c>
      <c r="N1758" s="120">
        <f t="shared" si="830"/>
        <v>1.2699553338025753</v>
      </c>
      <c r="O1758" s="113">
        <f t="shared" si="832"/>
        <v>1.2720331899999999</v>
      </c>
      <c r="P1758" s="113">
        <f t="shared" si="840"/>
        <v>1420.47134424</v>
      </c>
      <c r="Q1758" s="11">
        <f t="shared" si="852"/>
        <v>0</v>
      </c>
      <c r="R1758" s="30">
        <f t="shared" si="848"/>
        <v>0</v>
      </c>
      <c r="S1758" s="8">
        <f t="shared" si="841"/>
        <v>0</v>
      </c>
      <c r="T1758" s="122">
        <f t="shared" si="849"/>
        <v>0.13059999999999999</v>
      </c>
      <c r="U1758" s="121">
        <f t="shared" si="831"/>
        <v>8</v>
      </c>
      <c r="V1758" s="121">
        <v>252</v>
      </c>
      <c r="W1758" s="120">
        <f t="shared" si="842"/>
        <v>1.003904379</v>
      </c>
      <c r="X1758" s="113">
        <f t="shared" ref="X1758:X1821" si="855">TRUNC((P1758*(W1758-1)),8)</f>
        <v>5.5460584800000001</v>
      </c>
      <c r="Y1758" s="113">
        <f t="shared" si="843"/>
        <v>0</v>
      </c>
      <c r="Z1758" s="125" t="str">
        <f t="shared" si="853"/>
        <v>A+J=</v>
      </c>
      <c r="AA1758" s="118">
        <f t="shared" si="854"/>
        <v>46440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>
        <f t="shared" si="844"/>
        <v>46420</v>
      </c>
      <c r="B1759" s="113">
        <f t="shared" si="837"/>
        <v>1427.0037631300002</v>
      </c>
      <c r="C1759" s="113">
        <f t="shared" si="850"/>
        <v>1116.6936172799999</v>
      </c>
      <c r="D1759" s="114">
        <f t="shared" si="845"/>
        <v>7245.38</v>
      </c>
      <c r="E1759" s="115">
        <f t="shared" si="833"/>
        <v>7276.54</v>
      </c>
      <c r="F1759" s="116">
        <f t="shared" si="834"/>
        <v>46376</v>
      </c>
      <c r="G1759" s="117">
        <f t="shared" si="838"/>
        <v>4.3006716003852752E-3</v>
      </c>
      <c r="H1759" s="118">
        <f t="shared" si="851"/>
        <v>46440</v>
      </c>
      <c r="I1759" s="118">
        <f t="shared" si="839"/>
        <v>46440</v>
      </c>
      <c r="J1759" s="119">
        <f t="shared" si="846"/>
        <v>21</v>
      </c>
      <c r="K1759" s="119">
        <f t="shared" si="835"/>
        <v>9</v>
      </c>
      <c r="L1759" s="8">
        <f t="shared" si="847"/>
        <v>1.00184088</v>
      </c>
      <c r="M1759" s="120">
        <f t="shared" si="836"/>
        <v>1.0043006699999999</v>
      </c>
      <c r="N1759" s="120">
        <f t="shared" ref="N1759:N1822" si="856">IF(I1759&gt;I1758,N1758*M1759,N1758)</f>
        <v>1.2699553338025753</v>
      </c>
      <c r="O1759" s="113">
        <f t="shared" si="832"/>
        <v>1.27229316</v>
      </c>
      <c r="P1759" s="113">
        <f t="shared" si="840"/>
        <v>1420.7616510800001</v>
      </c>
      <c r="Q1759" s="11">
        <f t="shared" si="852"/>
        <v>0</v>
      </c>
      <c r="R1759" s="30">
        <f t="shared" si="848"/>
        <v>0</v>
      </c>
      <c r="S1759" s="8">
        <f t="shared" si="841"/>
        <v>0</v>
      </c>
      <c r="T1759" s="122">
        <f t="shared" si="849"/>
        <v>0.13059999999999999</v>
      </c>
      <c r="U1759" s="121">
        <f t="shared" si="831"/>
        <v>9</v>
      </c>
      <c r="V1759" s="121">
        <v>252</v>
      </c>
      <c r="W1759" s="120">
        <f t="shared" si="842"/>
        <v>1.0043934969999999</v>
      </c>
      <c r="X1759" s="113">
        <f t="shared" si="855"/>
        <v>6.2421120500000002</v>
      </c>
      <c r="Y1759" s="113">
        <f t="shared" si="843"/>
        <v>0</v>
      </c>
      <c r="Z1759" s="125" t="str">
        <f t="shared" si="853"/>
        <v>A+J=</v>
      </c>
      <c r="AA1759" s="118">
        <f t="shared" si="854"/>
        <v>46440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>
        <f t="shared" si="844"/>
        <v>46421</v>
      </c>
      <c r="B1760" s="113">
        <f t="shared" si="837"/>
        <v>1427.9908130599999</v>
      </c>
      <c r="C1760" s="113">
        <f t="shared" si="850"/>
        <v>1116.6936172799999</v>
      </c>
      <c r="D1760" s="114">
        <f t="shared" si="845"/>
        <v>7245.38</v>
      </c>
      <c r="E1760" s="115">
        <f t="shared" si="833"/>
        <v>7276.54</v>
      </c>
      <c r="F1760" s="116">
        <f t="shared" si="834"/>
        <v>46376</v>
      </c>
      <c r="G1760" s="117">
        <f t="shared" si="838"/>
        <v>4.3006716003852752E-3</v>
      </c>
      <c r="H1760" s="118">
        <f t="shared" si="851"/>
        <v>46440</v>
      </c>
      <c r="I1760" s="118">
        <f t="shared" si="839"/>
        <v>46440</v>
      </c>
      <c r="J1760" s="119">
        <f t="shared" si="846"/>
        <v>21</v>
      </c>
      <c r="K1760" s="119">
        <f t="shared" si="835"/>
        <v>10</v>
      </c>
      <c r="L1760" s="8">
        <f t="shared" si="847"/>
        <v>1.00204563</v>
      </c>
      <c r="M1760" s="120">
        <f t="shared" si="836"/>
        <v>1.0043006699999999</v>
      </c>
      <c r="N1760" s="120">
        <f t="shared" si="856"/>
        <v>1.2699553338025753</v>
      </c>
      <c r="O1760" s="113">
        <f t="shared" si="832"/>
        <v>1.27255319</v>
      </c>
      <c r="P1760" s="113">
        <f t="shared" si="840"/>
        <v>1421.0520249199999</v>
      </c>
      <c r="Q1760" s="11">
        <f t="shared" si="852"/>
        <v>0</v>
      </c>
      <c r="R1760" s="30">
        <f t="shared" si="848"/>
        <v>0</v>
      </c>
      <c r="S1760" s="8">
        <f t="shared" si="841"/>
        <v>0</v>
      </c>
      <c r="T1760" s="122">
        <f t="shared" si="849"/>
        <v>0.13059999999999999</v>
      </c>
      <c r="U1760" s="121">
        <f t="shared" si="831"/>
        <v>10</v>
      </c>
      <c r="V1760" s="121">
        <v>252</v>
      </c>
      <c r="W1760" s="120">
        <f t="shared" si="842"/>
        <v>1.004882853</v>
      </c>
      <c r="X1760" s="113">
        <f t="shared" si="855"/>
        <v>6.9387881399999998</v>
      </c>
      <c r="Y1760" s="113">
        <f t="shared" si="843"/>
        <v>0</v>
      </c>
      <c r="Z1760" s="125" t="str">
        <f t="shared" si="853"/>
        <v>A+J=</v>
      </c>
      <c r="AA1760" s="118">
        <f t="shared" si="854"/>
        <v>46440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>
        <f t="shared" si="844"/>
        <v>46422</v>
      </c>
      <c r="B1761" s="113">
        <f t="shared" si="837"/>
        <v>1428.9785430100001</v>
      </c>
      <c r="C1761" s="113">
        <f t="shared" si="850"/>
        <v>1116.6936172799999</v>
      </c>
      <c r="D1761" s="114">
        <f t="shared" si="845"/>
        <v>7245.38</v>
      </c>
      <c r="E1761" s="115">
        <f t="shared" si="833"/>
        <v>7276.54</v>
      </c>
      <c r="F1761" s="116">
        <f t="shared" si="834"/>
        <v>46376</v>
      </c>
      <c r="G1761" s="117">
        <f t="shared" si="838"/>
        <v>4.3006716003852752E-3</v>
      </c>
      <c r="H1761" s="118">
        <f t="shared" si="851"/>
        <v>46440</v>
      </c>
      <c r="I1761" s="118">
        <f t="shared" si="839"/>
        <v>46440</v>
      </c>
      <c r="J1761" s="119">
        <f t="shared" si="846"/>
        <v>21</v>
      </c>
      <c r="K1761" s="119">
        <f t="shared" si="835"/>
        <v>11</v>
      </c>
      <c r="L1761" s="8">
        <f t="shared" si="847"/>
        <v>1.0022504299999999</v>
      </c>
      <c r="M1761" s="120">
        <f t="shared" si="836"/>
        <v>1.0043006699999999</v>
      </c>
      <c r="N1761" s="120">
        <f t="shared" si="856"/>
        <v>1.2699553338025753</v>
      </c>
      <c r="O1761" s="113">
        <f t="shared" si="832"/>
        <v>1.2728132700000001</v>
      </c>
      <c r="P1761" s="113">
        <f t="shared" si="840"/>
        <v>1421.34245459</v>
      </c>
      <c r="Q1761" s="11">
        <f t="shared" si="852"/>
        <v>0</v>
      </c>
      <c r="R1761" s="30">
        <f t="shared" si="848"/>
        <v>0</v>
      </c>
      <c r="S1761" s="8">
        <f t="shared" si="841"/>
        <v>0</v>
      </c>
      <c r="T1761" s="122">
        <f t="shared" si="849"/>
        <v>0.13059999999999999</v>
      </c>
      <c r="U1761" s="121">
        <f t="shared" si="831"/>
        <v>11</v>
      </c>
      <c r="V1761" s="121">
        <v>252</v>
      </c>
      <c r="W1761" s="120">
        <f t="shared" si="842"/>
        <v>1.0053724479999999</v>
      </c>
      <c r="X1761" s="113">
        <f t="shared" si="855"/>
        <v>7.6360884200000001</v>
      </c>
      <c r="Y1761" s="113">
        <f t="shared" si="843"/>
        <v>0</v>
      </c>
      <c r="Z1761" s="125" t="str">
        <f t="shared" si="853"/>
        <v>A+J=</v>
      </c>
      <c r="AA1761" s="118">
        <f t="shared" si="854"/>
        <v>46440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>
        <f t="shared" si="844"/>
        <v>46423</v>
      </c>
      <c r="B1762" s="113">
        <f t="shared" si="837"/>
        <v>1429.96695187</v>
      </c>
      <c r="C1762" s="113">
        <f t="shared" si="850"/>
        <v>1116.6936172799999</v>
      </c>
      <c r="D1762" s="114">
        <f t="shared" si="845"/>
        <v>7245.38</v>
      </c>
      <c r="E1762" s="115">
        <f t="shared" si="833"/>
        <v>7276.54</v>
      </c>
      <c r="F1762" s="116">
        <f t="shared" si="834"/>
        <v>46376</v>
      </c>
      <c r="G1762" s="117">
        <f t="shared" si="838"/>
        <v>4.3006716003852752E-3</v>
      </c>
      <c r="H1762" s="118">
        <f t="shared" si="851"/>
        <v>46440</v>
      </c>
      <c r="I1762" s="118">
        <f t="shared" si="839"/>
        <v>46440</v>
      </c>
      <c r="J1762" s="119">
        <f t="shared" si="846"/>
        <v>21</v>
      </c>
      <c r="K1762" s="119">
        <f t="shared" si="835"/>
        <v>12</v>
      </c>
      <c r="L1762" s="8">
        <f t="shared" si="847"/>
        <v>1.0024552600000001</v>
      </c>
      <c r="M1762" s="120">
        <f t="shared" si="836"/>
        <v>1.0043006699999999</v>
      </c>
      <c r="N1762" s="120">
        <f t="shared" si="856"/>
        <v>1.2699553338025753</v>
      </c>
      <c r="O1762" s="113">
        <f t="shared" si="832"/>
        <v>1.2730733999999999</v>
      </c>
      <c r="P1762" s="113">
        <f t="shared" si="840"/>
        <v>1421.6329401</v>
      </c>
      <c r="Q1762" s="11">
        <f t="shared" si="852"/>
        <v>0</v>
      </c>
      <c r="R1762" s="30">
        <f t="shared" si="848"/>
        <v>0</v>
      </c>
      <c r="S1762" s="8">
        <f t="shared" si="841"/>
        <v>0</v>
      </c>
      <c r="T1762" s="122">
        <f t="shared" si="849"/>
        <v>0.13059999999999999</v>
      </c>
      <c r="U1762" s="121">
        <f t="shared" si="831"/>
        <v>12</v>
      </c>
      <c r="V1762" s="121">
        <v>252</v>
      </c>
      <c r="W1762" s="120">
        <f t="shared" si="842"/>
        <v>1.005862281</v>
      </c>
      <c r="X1762" s="113">
        <f t="shared" si="855"/>
        <v>8.33401177</v>
      </c>
      <c r="Y1762" s="113">
        <f t="shared" si="843"/>
        <v>0</v>
      </c>
      <c r="Z1762" s="125" t="str">
        <f t="shared" si="853"/>
        <v>A+J=</v>
      </c>
      <c r="AA1762" s="118">
        <f t="shared" si="854"/>
        <v>46440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>
        <f t="shared" si="844"/>
        <v>46424</v>
      </c>
      <c r="B1763" s="113">
        <f t="shared" si="837"/>
        <v>1430.95605258</v>
      </c>
      <c r="C1763" s="113">
        <f t="shared" si="850"/>
        <v>1116.6936172799999</v>
      </c>
      <c r="D1763" s="114">
        <f t="shared" si="845"/>
        <v>7245.38</v>
      </c>
      <c r="E1763" s="115">
        <f t="shared" si="833"/>
        <v>7276.54</v>
      </c>
      <c r="F1763" s="116">
        <f t="shared" si="834"/>
        <v>46376</v>
      </c>
      <c r="G1763" s="117">
        <f t="shared" si="838"/>
        <v>4.3006716003852752E-3</v>
      </c>
      <c r="H1763" s="118">
        <f t="shared" si="851"/>
        <v>46440</v>
      </c>
      <c r="I1763" s="118">
        <f t="shared" si="839"/>
        <v>46440</v>
      </c>
      <c r="J1763" s="119">
        <f t="shared" si="846"/>
        <v>21</v>
      </c>
      <c r="K1763" s="119">
        <f t="shared" si="835"/>
        <v>13</v>
      </c>
      <c r="L1763" s="8">
        <f t="shared" si="847"/>
        <v>1.0026601399999999</v>
      </c>
      <c r="M1763" s="120">
        <f t="shared" si="836"/>
        <v>1.0043006699999999</v>
      </c>
      <c r="N1763" s="120">
        <f t="shared" si="856"/>
        <v>1.2699553338025753</v>
      </c>
      <c r="O1763" s="113">
        <f t="shared" si="832"/>
        <v>1.27333359</v>
      </c>
      <c r="P1763" s="113">
        <f t="shared" si="840"/>
        <v>1421.9234926199999</v>
      </c>
      <c r="Q1763" s="11">
        <f t="shared" si="852"/>
        <v>0</v>
      </c>
      <c r="R1763" s="30">
        <f t="shared" si="848"/>
        <v>0</v>
      </c>
      <c r="S1763" s="8">
        <f t="shared" si="841"/>
        <v>0</v>
      </c>
      <c r="T1763" s="122">
        <f t="shared" si="849"/>
        <v>0.13059999999999999</v>
      </c>
      <c r="U1763" s="121">
        <f t="shared" si="831"/>
        <v>13</v>
      </c>
      <c r="V1763" s="121">
        <v>252</v>
      </c>
      <c r="W1763" s="120">
        <f t="shared" si="842"/>
        <v>1.006352353</v>
      </c>
      <c r="X1763" s="113">
        <f t="shared" si="855"/>
        <v>9.0325599600000004</v>
      </c>
      <c r="Y1763" s="113">
        <f t="shared" si="843"/>
        <v>0</v>
      </c>
      <c r="Z1763" s="125" t="str">
        <f t="shared" si="853"/>
        <v>A+J=</v>
      </c>
      <c r="AA1763" s="118">
        <f t="shared" si="854"/>
        <v>46440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>
        <f t="shared" si="844"/>
        <v>46425</v>
      </c>
      <c r="B1764" s="113">
        <f t="shared" si="837"/>
        <v>1430.95605258</v>
      </c>
      <c r="C1764" s="113">
        <f t="shared" si="850"/>
        <v>1116.6936172799999</v>
      </c>
      <c r="D1764" s="114">
        <f t="shared" si="845"/>
        <v>7245.38</v>
      </c>
      <c r="E1764" s="115">
        <f t="shared" si="833"/>
        <v>7276.54</v>
      </c>
      <c r="F1764" s="116">
        <f t="shared" si="834"/>
        <v>46376</v>
      </c>
      <c r="G1764" s="117">
        <f t="shared" si="838"/>
        <v>4.3006716003852752E-3</v>
      </c>
      <c r="H1764" s="118">
        <f t="shared" si="851"/>
        <v>46440</v>
      </c>
      <c r="I1764" s="118">
        <f t="shared" si="839"/>
        <v>46440</v>
      </c>
      <c r="J1764" s="119">
        <f t="shared" si="846"/>
        <v>21</v>
      </c>
      <c r="K1764" s="119">
        <f t="shared" si="835"/>
        <v>13</v>
      </c>
      <c r="L1764" s="8">
        <f t="shared" si="847"/>
        <v>1.0026601399999999</v>
      </c>
      <c r="M1764" s="120">
        <f t="shared" si="836"/>
        <v>1.0043006699999999</v>
      </c>
      <c r="N1764" s="120">
        <f t="shared" si="856"/>
        <v>1.2699553338025753</v>
      </c>
      <c r="O1764" s="113">
        <f t="shared" si="832"/>
        <v>1.27333359</v>
      </c>
      <c r="P1764" s="113">
        <f t="shared" si="840"/>
        <v>1421.9234926199999</v>
      </c>
      <c r="Q1764" s="11">
        <f t="shared" si="852"/>
        <v>0</v>
      </c>
      <c r="R1764" s="30">
        <f t="shared" si="848"/>
        <v>0</v>
      </c>
      <c r="S1764" s="8">
        <f t="shared" si="841"/>
        <v>0</v>
      </c>
      <c r="T1764" s="122">
        <f t="shared" si="849"/>
        <v>0.13059999999999999</v>
      </c>
      <c r="U1764" s="121">
        <f t="shared" si="831"/>
        <v>13</v>
      </c>
      <c r="V1764" s="121">
        <v>252</v>
      </c>
      <c r="W1764" s="120">
        <f t="shared" si="842"/>
        <v>1.006352353</v>
      </c>
      <c r="X1764" s="113">
        <f t="shared" si="855"/>
        <v>9.0325599600000004</v>
      </c>
      <c r="Y1764" s="113">
        <f t="shared" si="843"/>
        <v>0</v>
      </c>
      <c r="Z1764" s="125" t="str">
        <f t="shared" si="853"/>
        <v>A+J=</v>
      </c>
      <c r="AA1764" s="118">
        <f t="shared" si="854"/>
        <v>46440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>
        <f t="shared" si="844"/>
        <v>46426</v>
      </c>
      <c r="B1765" s="113">
        <f t="shared" si="837"/>
        <v>1430.95605258</v>
      </c>
      <c r="C1765" s="113">
        <f t="shared" si="850"/>
        <v>1116.6936172799999</v>
      </c>
      <c r="D1765" s="114">
        <f t="shared" si="845"/>
        <v>7245.38</v>
      </c>
      <c r="E1765" s="115">
        <f t="shared" si="833"/>
        <v>7276.54</v>
      </c>
      <c r="F1765" s="116">
        <f t="shared" si="834"/>
        <v>46376</v>
      </c>
      <c r="G1765" s="117">
        <f t="shared" si="838"/>
        <v>4.3006716003852752E-3</v>
      </c>
      <c r="H1765" s="118">
        <f t="shared" si="851"/>
        <v>46440</v>
      </c>
      <c r="I1765" s="118">
        <f t="shared" si="839"/>
        <v>46440</v>
      </c>
      <c r="J1765" s="119">
        <f t="shared" si="846"/>
        <v>21</v>
      </c>
      <c r="K1765" s="119">
        <f t="shared" si="835"/>
        <v>13</v>
      </c>
      <c r="L1765" s="8">
        <f t="shared" si="847"/>
        <v>1.0026601399999999</v>
      </c>
      <c r="M1765" s="120">
        <f t="shared" si="836"/>
        <v>1.0043006699999999</v>
      </c>
      <c r="N1765" s="120">
        <f t="shared" si="856"/>
        <v>1.2699553338025753</v>
      </c>
      <c r="O1765" s="113">
        <f t="shared" si="832"/>
        <v>1.27333359</v>
      </c>
      <c r="P1765" s="113">
        <f t="shared" si="840"/>
        <v>1421.9234926199999</v>
      </c>
      <c r="Q1765" s="11">
        <f t="shared" si="852"/>
        <v>0</v>
      </c>
      <c r="R1765" s="30">
        <f t="shared" si="848"/>
        <v>0</v>
      </c>
      <c r="S1765" s="8">
        <f t="shared" si="841"/>
        <v>0</v>
      </c>
      <c r="T1765" s="122">
        <f t="shared" si="849"/>
        <v>0.13059999999999999</v>
      </c>
      <c r="U1765" s="121">
        <f t="shared" ref="U1765:U1828" si="857">IF(Q1764&gt;0,1,IF(K1765=K1764,U1764,U1764+1))</f>
        <v>13</v>
      </c>
      <c r="V1765" s="121">
        <v>252</v>
      </c>
      <c r="W1765" s="120">
        <f t="shared" si="842"/>
        <v>1.006352353</v>
      </c>
      <c r="X1765" s="113">
        <f t="shared" si="855"/>
        <v>9.0325599600000004</v>
      </c>
      <c r="Y1765" s="113">
        <f t="shared" si="843"/>
        <v>0</v>
      </c>
      <c r="Z1765" s="125" t="str">
        <f t="shared" si="853"/>
        <v>A+J=</v>
      </c>
      <c r="AA1765" s="118">
        <f t="shared" si="854"/>
        <v>46440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>
        <f t="shared" si="844"/>
        <v>46427</v>
      </c>
      <c r="B1766" s="113">
        <f t="shared" si="837"/>
        <v>1430.95605258</v>
      </c>
      <c r="C1766" s="113">
        <f t="shared" si="850"/>
        <v>1116.6936172799999</v>
      </c>
      <c r="D1766" s="114">
        <f t="shared" si="845"/>
        <v>7245.38</v>
      </c>
      <c r="E1766" s="115">
        <f t="shared" si="833"/>
        <v>7276.54</v>
      </c>
      <c r="F1766" s="116">
        <f t="shared" si="834"/>
        <v>46376</v>
      </c>
      <c r="G1766" s="117">
        <f t="shared" si="838"/>
        <v>4.3006716003852752E-3</v>
      </c>
      <c r="H1766" s="118">
        <f t="shared" si="851"/>
        <v>46440</v>
      </c>
      <c r="I1766" s="118">
        <f t="shared" si="839"/>
        <v>46440</v>
      </c>
      <c r="J1766" s="119">
        <f t="shared" si="846"/>
        <v>21</v>
      </c>
      <c r="K1766" s="119">
        <f t="shared" si="835"/>
        <v>13</v>
      </c>
      <c r="L1766" s="8">
        <f t="shared" si="847"/>
        <v>1.0026601399999999</v>
      </c>
      <c r="M1766" s="120">
        <f t="shared" si="836"/>
        <v>1.0043006699999999</v>
      </c>
      <c r="N1766" s="120">
        <f t="shared" si="856"/>
        <v>1.2699553338025753</v>
      </c>
      <c r="O1766" s="113">
        <f t="shared" si="832"/>
        <v>1.27333359</v>
      </c>
      <c r="P1766" s="113">
        <f t="shared" si="840"/>
        <v>1421.9234926199999</v>
      </c>
      <c r="Q1766" s="11">
        <f t="shared" si="852"/>
        <v>0</v>
      </c>
      <c r="R1766" s="30">
        <f t="shared" si="848"/>
        <v>0</v>
      </c>
      <c r="S1766" s="8">
        <f t="shared" si="841"/>
        <v>0</v>
      </c>
      <c r="T1766" s="122">
        <f t="shared" si="849"/>
        <v>0.13059999999999999</v>
      </c>
      <c r="U1766" s="121">
        <f t="shared" si="857"/>
        <v>13</v>
      </c>
      <c r="V1766" s="121">
        <v>252</v>
      </c>
      <c r="W1766" s="120">
        <f t="shared" si="842"/>
        <v>1.006352353</v>
      </c>
      <c r="X1766" s="113">
        <f t="shared" si="855"/>
        <v>9.0325599600000004</v>
      </c>
      <c r="Y1766" s="113">
        <f t="shared" si="843"/>
        <v>0</v>
      </c>
      <c r="Z1766" s="125" t="str">
        <f t="shared" si="853"/>
        <v>A+J=</v>
      </c>
      <c r="AA1766" s="118">
        <f t="shared" si="854"/>
        <v>46440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>
        <f t="shared" si="844"/>
        <v>46428</v>
      </c>
      <c r="B1767" s="113">
        <f t="shared" si="837"/>
        <v>1430.95605258</v>
      </c>
      <c r="C1767" s="113">
        <f t="shared" si="850"/>
        <v>1116.6936172799999</v>
      </c>
      <c r="D1767" s="114">
        <f t="shared" si="845"/>
        <v>7245.38</v>
      </c>
      <c r="E1767" s="115">
        <f t="shared" si="833"/>
        <v>7276.54</v>
      </c>
      <c r="F1767" s="116">
        <f t="shared" si="834"/>
        <v>46376</v>
      </c>
      <c r="G1767" s="117">
        <f t="shared" si="838"/>
        <v>4.3006716003852752E-3</v>
      </c>
      <c r="H1767" s="118">
        <f t="shared" si="851"/>
        <v>46440</v>
      </c>
      <c r="I1767" s="118">
        <f t="shared" si="839"/>
        <v>46440</v>
      </c>
      <c r="J1767" s="119">
        <f t="shared" si="846"/>
        <v>21</v>
      </c>
      <c r="K1767" s="119">
        <f t="shared" si="835"/>
        <v>13</v>
      </c>
      <c r="L1767" s="8">
        <f t="shared" si="847"/>
        <v>1.0026601399999999</v>
      </c>
      <c r="M1767" s="120">
        <f t="shared" si="836"/>
        <v>1.0043006699999999</v>
      </c>
      <c r="N1767" s="120">
        <f t="shared" si="856"/>
        <v>1.2699553338025753</v>
      </c>
      <c r="O1767" s="113">
        <f t="shared" si="832"/>
        <v>1.27333359</v>
      </c>
      <c r="P1767" s="113">
        <f t="shared" si="840"/>
        <v>1421.9234926199999</v>
      </c>
      <c r="Q1767" s="11">
        <f t="shared" si="852"/>
        <v>0</v>
      </c>
      <c r="R1767" s="30">
        <f t="shared" si="848"/>
        <v>0</v>
      </c>
      <c r="S1767" s="8">
        <f t="shared" si="841"/>
        <v>0</v>
      </c>
      <c r="T1767" s="122">
        <f t="shared" si="849"/>
        <v>0.13059999999999999</v>
      </c>
      <c r="U1767" s="121">
        <f t="shared" si="857"/>
        <v>13</v>
      </c>
      <c r="V1767" s="121">
        <v>252</v>
      </c>
      <c r="W1767" s="120">
        <f t="shared" si="842"/>
        <v>1.006352353</v>
      </c>
      <c r="X1767" s="113">
        <f t="shared" si="855"/>
        <v>9.0325599600000004</v>
      </c>
      <c r="Y1767" s="113">
        <f t="shared" si="843"/>
        <v>0</v>
      </c>
      <c r="Z1767" s="125" t="str">
        <f t="shared" si="853"/>
        <v>A+J=</v>
      </c>
      <c r="AA1767" s="118">
        <f t="shared" si="854"/>
        <v>46440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>
        <f t="shared" si="844"/>
        <v>46429</v>
      </c>
      <c r="B1768" s="113">
        <f t="shared" si="837"/>
        <v>1431.94583418</v>
      </c>
      <c r="C1768" s="113">
        <f t="shared" si="850"/>
        <v>1116.6936172799999</v>
      </c>
      <c r="D1768" s="114">
        <f t="shared" si="845"/>
        <v>7245.38</v>
      </c>
      <c r="E1768" s="115">
        <f t="shared" si="833"/>
        <v>7276.54</v>
      </c>
      <c r="F1768" s="116">
        <f t="shared" si="834"/>
        <v>46376</v>
      </c>
      <c r="G1768" s="117">
        <f t="shared" si="838"/>
        <v>4.3006716003852752E-3</v>
      </c>
      <c r="H1768" s="118">
        <f t="shared" si="851"/>
        <v>46440</v>
      </c>
      <c r="I1768" s="118">
        <f t="shared" si="839"/>
        <v>46440</v>
      </c>
      <c r="J1768" s="119">
        <f t="shared" si="846"/>
        <v>21</v>
      </c>
      <c r="K1768" s="119">
        <f t="shared" si="835"/>
        <v>14</v>
      </c>
      <c r="L1768" s="8">
        <f t="shared" si="847"/>
        <v>1.00286506</v>
      </c>
      <c r="M1768" s="120">
        <f t="shared" si="836"/>
        <v>1.0043006699999999</v>
      </c>
      <c r="N1768" s="120">
        <f t="shared" si="856"/>
        <v>1.2699553338025753</v>
      </c>
      <c r="O1768" s="113">
        <f t="shared" si="832"/>
        <v>1.27359383</v>
      </c>
      <c r="P1768" s="113">
        <f t="shared" si="840"/>
        <v>1422.21410096</v>
      </c>
      <c r="Q1768" s="11">
        <f t="shared" si="852"/>
        <v>0</v>
      </c>
      <c r="R1768" s="30">
        <f t="shared" si="848"/>
        <v>0</v>
      </c>
      <c r="S1768" s="8">
        <f t="shared" si="841"/>
        <v>0</v>
      </c>
      <c r="T1768" s="122">
        <f t="shared" si="849"/>
        <v>0.13059999999999999</v>
      </c>
      <c r="U1768" s="121">
        <f t="shared" si="857"/>
        <v>14</v>
      </c>
      <c r="V1768" s="121">
        <v>252</v>
      </c>
      <c r="W1768" s="120">
        <f t="shared" si="842"/>
        <v>1.0068426640000001</v>
      </c>
      <c r="X1768" s="113">
        <f t="shared" si="855"/>
        <v>9.7317332200000006</v>
      </c>
      <c r="Y1768" s="113">
        <f t="shared" si="843"/>
        <v>0</v>
      </c>
      <c r="Z1768" s="125" t="str">
        <f t="shared" si="853"/>
        <v>A+J=</v>
      </c>
      <c r="AA1768" s="118">
        <f t="shared" si="854"/>
        <v>46440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>
        <f t="shared" si="844"/>
        <v>46430</v>
      </c>
      <c r="B1769" s="113">
        <f t="shared" si="837"/>
        <v>1432.9362955700001</v>
      </c>
      <c r="C1769" s="113">
        <f t="shared" si="850"/>
        <v>1116.6936172799999</v>
      </c>
      <c r="D1769" s="114">
        <f t="shared" si="845"/>
        <v>7245.38</v>
      </c>
      <c r="E1769" s="115">
        <f t="shared" si="833"/>
        <v>7276.54</v>
      </c>
      <c r="F1769" s="116">
        <f t="shared" si="834"/>
        <v>46376</v>
      </c>
      <c r="G1769" s="117">
        <f t="shared" si="838"/>
        <v>4.3006716003852752E-3</v>
      </c>
      <c r="H1769" s="118">
        <f t="shared" si="851"/>
        <v>46440</v>
      </c>
      <c r="I1769" s="118">
        <f t="shared" si="839"/>
        <v>46440</v>
      </c>
      <c r="J1769" s="119">
        <f t="shared" si="846"/>
        <v>21</v>
      </c>
      <c r="K1769" s="119">
        <f t="shared" si="835"/>
        <v>15</v>
      </c>
      <c r="L1769" s="8">
        <f t="shared" si="847"/>
        <v>1.00307002</v>
      </c>
      <c r="M1769" s="120">
        <f t="shared" si="836"/>
        <v>1.0043006699999999</v>
      </c>
      <c r="N1769" s="120">
        <f t="shared" si="856"/>
        <v>1.2699553338025753</v>
      </c>
      <c r="O1769" s="113">
        <f t="shared" ref="O1769:O1832" si="858">TRUNC(TRUNC((L1769*N1769),15),8)</f>
        <v>1.27385412</v>
      </c>
      <c r="P1769" s="113">
        <f t="shared" si="840"/>
        <v>1422.50476514</v>
      </c>
      <c r="Q1769" s="11">
        <f t="shared" si="852"/>
        <v>0</v>
      </c>
      <c r="R1769" s="30">
        <f t="shared" si="848"/>
        <v>0</v>
      </c>
      <c r="S1769" s="8">
        <f t="shared" si="841"/>
        <v>0</v>
      </c>
      <c r="T1769" s="122">
        <f t="shared" si="849"/>
        <v>0.13059999999999999</v>
      </c>
      <c r="U1769" s="121">
        <f t="shared" si="857"/>
        <v>15</v>
      </c>
      <c r="V1769" s="121">
        <v>252</v>
      </c>
      <c r="W1769" s="120">
        <f t="shared" si="842"/>
        <v>1.0073332129999999</v>
      </c>
      <c r="X1769" s="113">
        <f t="shared" si="855"/>
        <v>10.43153043</v>
      </c>
      <c r="Y1769" s="113">
        <f t="shared" si="843"/>
        <v>0</v>
      </c>
      <c r="Z1769" s="125" t="str">
        <f t="shared" si="853"/>
        <v>A+J=</v>
      </c>
      <c r="AA1769" s="118">
        <f t="shared" si="854"/>
        <v>46440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>
        <f t="shared" si="844"/>
        <v>46431</v>
      </c>
      <c r="B1770" s="113">
        <f t="shared" si="837"/>
        <v>1433.9274398800001</v>
      </c>
      <c r="C1770" s="113">
        <f t="shared" si="850"/>
        <v>1116.6936172799999</v>
      </c>
      <c r="D1770" s="114">
        <f t="shared" si="845"/>
        <v>7245.38</v>
      </c>
      <c r="E1770" s="115">
        <f t="shared" ref="E1770:E1833" si="859">IF($K1770=1,VLOOKUP($A1769,$AO$10:$AS$131,4),E1769)</f>
        <v>7276.54</v>
      </c>
      <c r="F1770" s="116">
        <f t="shared" ref="F1770:F1833" si="860">IF($K1770=1,VLOOKUP($A1769,$AO$10:$AS$131,5),F1769)</f>
        <v>46376</v>
      </c>
      <c r="G1770" s="117">
        <f t="shared" si="838"/>
        <v>4.3006716003852752E-3</v>
      </c>
      <c r="H1770" s="118">
        <f t="shared" si="851"/>
        <v>46440</v>
      </c>
      <c r="I1770" s="118">
        <f t="shared" si="839"/>
        <v>46440</v>
      </c>
      <c r="J1770" s="119">
        <f t="shared" si="846"/>
        <v>21</v>
      </c>
      <c r="K1770" s="119">
        <f t="shared" ref="K1770:K1833" si="861">(J1770-(NETWORKDAYS(A1770,I1770,AD$176:AD$502)-1))</f>
        <v>16</v>
      </c>
      <c r="L1770" s="8">
        <f t="shared" si="847"/>
        <v>1.00327502</v>
      </c>
      <c r="M1770" s="120">
        <f t="shared" ref="M1770:M1833" si="862">IF(I1770&gt;I1769,L1769,M1769)</f>
        <v>1.0043006699999999</v>
      </c>
      <c r="N1770" s="120">
        <f t="shared" si="856"/>
        <v>1.2699553338025753</v>
      </c>
      <c r="O1770" s="113">
        <f t="shared" si="858"/>
        <v>1.2741144600000001</v>
      </c>
      <c r="P1770" s="113">
        <f t="shared" si="840"/>
        <v>1422.79548516</v>
      </c>
      <c r="Q1770" s="11">
        <f t="shared" si="852"/>
        <v>0</v>
      </c>
      <c r="R1770" s="30">
        <f t="shared" si="848"/>
        <v>0</v>
      </c>
      <c r="S1770" s="8">
        <f t="shared" si="841"/>
        <v>0</v>
      </c>
      <c r="T1770" s="122">
        <f t="shared" si="849"/>
        <v>0.13059999999999999</v>
      </c>
      <c r="U1770" s="121">
        <f t="shared" si="857"/>
        <v>16</v>
      </c>
      <c r="V1770" s="121">
        <v>252</v>
      </c>
      <c r="W1770" s="120">
        <f t="shared" si="842"/>
        <v>1.007824002</v>
      </c>
      <c r="X1770" s="113">
        <f t="shared" si="855"/>
        <v>11.13195472</v>
      </c>
      <c r="Y1770" s="113">
        <f t="shared" si="843"/>
        <v>0</v>
      </c>
      <c r="Z1770" s="125" t="str">
        <f t="shared" si="853"/>
        <v>A+J=</v>
      </c>
      <c r="AA1770" s="118">
        <f t="shared" si="854"/>
        <v>46440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>
        <f t="shared" si="844"/>
        <v>46432</v>
      </c>
      <c r="B1771" s="113">
        <f t="shared" si="837"/>
        <v>1433.9274398800001</v>
      </c>
      <c r="C1771" s="113">
        <f t="shared" si="850"/>
        <v>1116.6936172799999</v>
      </c>
      <c r="D1771" s="114">
        <f t="shared" si="845"/>
        <v>7245.38</v>
      </c>
      <c r="E1771" s="115">
        <f t="shared" si="859"/>
        <v>7276.54</v>
      </c>
      <c r="F1771" s="116">
        <f t="shared" si="860"/>
        <v>46376</v>
      </c>
      <c r="G1771" s="117">
        <f t="shared" si="838"/>
        <v>4.3006716003852752E-3</v>
      </c>
      <c r="H1771" s="118">
        <f t="shared" si="851"/>
        <v>46440</v>
      </c>
      <c r="I1771" s="118">
        <f t="shared" si="839"/>
        <v>46440</v>
      </c>
      <c r="J1771" s="119">
        <f t="shared" si="846"/>
        <v>21</v>
      </c>
      <c r="K1771" s="119">
        <f t="shared" si="861"/>
        <v>16</v>
      </c>
      <c r="L1771" s="8">
        <f t="shared" si="847"/>
        <v>1.00327502</v>
      </c>
      <c r="M1771" s="120">
        <f t="shared" si="862"/>
        <v>1.0043006699999999</v>
      </c>
      <c r="N1771" s="120">
        <f t="shared" si="856"/>
        <v>1.2699553338025753</v>
      </c>
      <c r="O1771" s="113">
        <f t="shared" si="858"/>
        <v>1.2741144600000001</v>
      </c>
      <c r="P1771" s="113">
        <f t="shared" si="840"/>
        <v>1422.79548516</v>
      </c>
      <c r="Q1771" s="11">
        <f t="shared" si="852"/>
        <v>0</v>
      </c>
      <c r="R1771" s="30">
        <f t="shared" si="848"/>
        <v>0</v>
      </c>
      <c r="S1771" s="8">
        <f t="shared" si="841"/>
        <v>0</v>
      </c>
      <c r="T1771" s="122">
        <f t="shared" si="849"/>
        <v>0.13059999999999999</v>
      </c>
      <c r="U1771" s="121">
        <f t="shared" si="857"/>
        <v>16</v>
      </c>
      <c r="V1771" s="121">
        <v>252</v>
      </c>
      <c r="W1771" s="120">
        <f t="shared" si="842"/>
        <v>1.007824002</v>
      </c>
      <c r="X1771" s="113">
        <f t="shared" si="855"/>
        <v>11.13195472</v>
      </c>
      <c r="Y1771" s="113">
        <f t="shared" si="843"/>
        <v>0</v>
      </c>
      <c r="Z1771" s="125" t="str">
        <f t="shared" si="853"/>
        <v>A+J=</v>
      </c>
      <c r="AA1771" s="118">
        <f t="shared" si="854"/>
        <v>46440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>
        <f t="shared" si="844"/>
        <v>46433</v>
      </c>
      <c r="B1772" s="113">
        <f t="shared" si="837"/>
        <v>1433.9274398800001</v>
      </c>
      <c r="C1772" s="113">
        <f t="shared" si="850"/>
        <v>1116.6936172799999</v>
      </c>
      <c r="D1772" s="114">
        <f t="shared" si="845"/>
        <v>7245.38</v>
      </c>
      <c r="E1772" s="115">
        <f t="shared" si="859"/>
        <v>7276.54</v>
      </c>
      <c r="F1772" s="116">
        <f t="shared" si="860"/>
        <v>46376</v>
      </c>
      <c r="G1772" s="117">
        <f t="shared" si="838"/>
        <v>4.3006716003852752E-3</v>
      </c>
      <c r="H1772" s="118">
        <f t="shared" si="851"/>
        <v>46440</v>
      </c>
      <c r="I1772" s="118">
        <f t="shared" si="839"/>
        <v>46440</v>
      </c>
      <c r="J1772" s="119">
        <f t="shared" si="846"/>
        <v>21</v>
      </c>
      <c r="K1772" s="119">
        <f t="shared" si="861"/>
        <v>16</v>
      </c>
      <c r="L1772" s="8">
        <f t="shared" si="847"/>
        <v>1.00327502</v>
      </c>
      <c r="M1772" s="120">
        <f t="shared" si="862"/>
        <v>1.0043006699999999</v>
      </c>
      <c r="N1772" s="120">
        <f t="shared" si="856"/>
        <v>1.2699553338025753</v>
      </c>
      <c r="O1772" s="113">
        <f t="shared" si="858"/>
        <v>1.2741144600000001</v>
      </c>
      <c r="P1772" s="113">
        <f t="shared" si="840"/>
        <v>1422.79548516</v>
      </c>
      <c r="Q1772" s="11">
        <f t="shared" si="852"/>
        <v>0</v>
      </c>
      <c r="R1772" s="30">
        <f t="shared" si="848"/>
        <v>0</v>
      </c>
      <c r="S1772" s="8">
        <f t="shared" si="841"/>
        <v>0</v>
      </c>
      <c r="T1772" s="122">
        <f t="shared" si="849"/>
        <v>0.13059999999999999</v>
      </c>
      <c r="U1772" s="121">
        <f t="shared" si="857"/>
        <v>16</v>
      </c>
      <c r="V1772" s="121">
        <v>252</v>
      </c>
      <c r="W1772" s="120">
        <f t="shared" si="842"/>
        <v>1.007824002</v>
      </c>
      <c r="X1772" s="113">
        <f t="shared" si="855"/>
        <v>11.13195472</v>
      </c>
      <c r="Y1772" s="113">
        <f t="shared" si="843"/>
        <v>0</v>
      </c>
      <c r="Z1772" s="125" t="str">
        <f t="shared" si="853"/>
        <v>A+J=</v>
      </c>
      <c r="AA1772" s="118">
        <f t="shared" si="854"/>
        <v>46440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>
        <f t="shared" si="844"/>
        <v>46434</v>
      </c>
      <c r="B1773" s="113">
        <f t="shared" si="837"/>
        <v>1434.9192772199999</v>
      </c>
      <c r="C1773" s="113">
        <f t="shared" si="850"/>
        <v>1116.6936172799999</v>
      </c>
      <c r="D1773" s="114">
        <f t="shared" si="845"/>
        <v>7245.38</v>
      </c>
      <c r="E1773" s="115">
        <f t="shared" si="859"/>
        <v>7276.54</v>
      </c>
      <c r="F1773" s="116">
        <f t="shared" si="860"/>
        <v>46376</v>
      </c>
      <c r="G1773" s="117">
        <f t="shared" si="838"/>
        <v>4.3006716003852752E-3</v>
      </c>
      <c r="H1773" s="118">
        <f t="shared" si="851"/>
        <v>46440</v>
      </c>
      <c r="I1773" s="118">
        <f t="shared" si="839"/>
        <v>46440</v>
      </c>
      <c r="J1773" s="119">
        <f t="shared" si="846"/>
        <v>21</v>
      </c>
      <c r="K1773" s="119">
        <f t="shared" si="861"/>
        <v>17</v>
      </c>
      <c r="L1773" s="8">
        <f t="shared" si="847"/>
        <v>1.0034800699999999</v>
      </c>
      <c r="M1773" s="120">
        <f t="shared" si="862"/>
        <v>1.0043006699999999</v>
      </c>
      <c r="N1773" s="120">
        <f t="shared" si="856"/>
        <v>1.2699553338025753</v>
      </c>
      <c r="O1773" s="113">
        <f t="shared" si="858"/>
        <v>1.27437486</v>
      </c>
      <c r="P1773" s="113">
        <f t="shared" si="840"/>
        <v>1423.0862721799999</v>
      </c>
      <c r="Q1773" s="11">
        <f t="shared" si="852"/>
        <v>0</v>
      </c>
      <c r="R1773" s="30">
        <f t="shared" si="848"/>
        <v>0</v>
      </c>
      <c r="S1773" s="8">
        <f t="shared" si="841"/>
        <v>0</v>
      </c>
      <c r="T1773" s="122">
        <f t="shared" si="849"/>
        <v>0.13059999999999999</v>
      </c>
      <c r="U1773" s="121">
        <f t="shared" si="857"/>
        <v>17</v>
      </c>
      <c r="V1773" s="121">
        <v>252</v>
      </c>
      <c r="W1773" s="120">
        <f t="shared" si="842"/>
        <v>1.0083150299999999</v>
      </c>
      <c r="X1773" s="113">
        <f t="shared" si="855"/>
        <v>11.83300504</v>
      </c>
      <c r="Y1773" s="113">
        <f t="shared" si="843"/>
        <v>0</v>
      </c>
      <c r="Z1773" s="125" t="str">
        <f t="shared" si="853"/>
        <v>A+J=</v>
      </c>
      <c r="AA1773" s="118">
        <f t="shared" si="854"/>
        <v>46440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>
        <f t="shared" si="844"/>
        <v>46435</v>
      </c>
      <c r="B1774" s="113">
        <f t="shared" si="837"/>
        <v>1435.91178537</v>
      </c>
      <c r="C1774" s="113">
        <f t="shared" si="850"/>
        <v>1116.6936172799999</v>
      </c>
      <c r="D1774" s="114">
        <f t="shared" si="845"/>
        <v>7245.38</v>
      </c>
      <c r="E1774" s="115">
        <f t="shared" si="859"/>
        <v>7276.54</v>
      </c>
      <c r="F1774" s="116">
        <f t="shared" si="860"/>
        <v>46376</v>
      </c>
      <c r="G1774" s="117">
        <f t="shared" si="838"/>
        <v>4.3006716003852752E-3</v>
      </c>
      <c r="H1774" s="118">
        <f t="shared" si="851"/>
        <v>46440</v>
      </c>
      <c r="I1774" s="118">
        <f t="shared" si="839"/>
        <v>46440</v>
      </c>
      <c r="J1774" s="119">
        <f t="shared" si="846"/>
        <v>21</v>
      </c>
      <c r="K1774" s="119">
        <f t="shared" si="861"/>
        <v>18</v>
      </c>
      <c r="L1774" s="8">
        <f t="shared" si="847"/>
        <v>1.0036851499999999</v>
      </c>
      <c r="M1774" s="120">
        <f t="shared" si="862"/>
        <v>1.0043006699999999</v>
      </c>
      <c r="N1774" s="120">
        <f t="shared" si="856"/>
        <v>1.2699553338025753</v>
      </c>
      <c r="O1774" s="113">
        <f t="shared" si="858"/>
        <v>1.2746352999999999</v>
      </c>
      <c r="P1774" s="113">
        <f t="shared" si="840"/>
        <v>1423.37710386</v>
      </c>
      <c r="Q1774" s="11">
        <f t="shared" si="852"/>
        <v>0</v>
      </c>
      <c r="R1774" s="30">
        <f t="shared" si="848"/>
        <v>0</v>
      </c>
      <c r="S1774" s="8">
        <f t="shared" si="841"/>
        <v>0</v>
      </c>
      <c r="T1774" s="122">
        <f t="shared" si="849"/>
        <v>0.13059999999999999</v>
      </c>
      <c r="U1774" s="121">
        <f t="shared" si="857"/>
        <v>18</v>
      </c>
      <c r="V1774" s="121">
        <v>252</v>
      </c>
      <c r="W1774" s="120">
        <f t="shared" si="842"/>
        <v>1.008806297</v>
      </c>
      <c r="X1774" s="113">
        <f t="shared" si="855"/>
        <v>12.53468151</v>
      </c>
      <c r="Y1774" s="113">
        <f t="shared" si="843"/>
        <v>0</v>
      </c>
      <c r="Z1774" s="125" t="str">
        <f t="shared" si="853"/>
        <v>A+J=</v>
      </c>
      <c r="AA1774" s="118">
        <f t="shared" si="854"/>
        <v>46440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>
        <f t="shared" si="844"/>
        <v>46436</v>
      </c>
      <c r="B1775" s="113">
        <f t="shared" si="837"/>
        <v>1436.9049984400001</v>
      </c>
      <c r="C1775" s="113">
        <f t="shared" si="850"/>
        <v>1116.6936172799999</v>
      </c>
      <c r="D1775" s="114">
        <f t="shared" si="845"/>
        <v>7245.38</v>
      </c>
      <c r="E1775" s="115">
        <f t="shared" si="859"/>
        <v>7276.54</v>
      </c>
      <c r="F1775" s="116">
        <f t="shared" si="860"/>
        <v>46376</v>
      </c>
      <c r="G1775" s="117">
        <f t="shared" si="838"/>
        <v>4.3006716003852752E-3</v>
      </c>
      <c r="H1775" s="118">
        <f t="shared" si="851"/>
        <v>46440</v>
      </c>
      <c r="I1775" s="118">
        <f t="shared" si="839"/>
        <v>46440</v>
      </c>
      <c r="J1775" s="119">
        <f t="shared" si="846"/>
        <v>21</v>
      </c>
      <c r="K1775" s="119">
        <f t="shared" si="861"/>
        <v>19</v>
      </c>
      <c r="L1775" s="8">
        <f t="shared" si="847"/>
        <v>1.00389028</v>
      </c>
      <c r="M1775" s="120">
        <f t="shared" si="862"/>
        <v>1.0043006699999999</v>
      </c>
      <c r="N1775" s="120">
        <f t="shared" si="856"/>
        <v>1.2699553338025753</v>
      </c>
      <c r="O1775" s="113">
        <f t="shared" si="858"/>
        <v>1.2748958100000001</v>
      </c>
      <c r="P1775" s="113">
        <f t="shared" si="840"/>
        <v>1423.6680137200001</v>
      </c>
      <c r="Q1775" s="11">
        <f t="shared" si="852"/>
        <v>0</v>
      </c>
      <c r="R1775" s="30">
        <f t="shared" si="848"/>
        <v>0</v>
      </c>
      <c r="S1775" s="8">
        <f t="shared" si="841"/>
        <v>0</v>
      </c>
      <c r="T1775" s="122">
        <f t="shared" si="849"/>
        <v>0.13059999999999999</v>
      </c>
      <c r="U1775" s="121">
        <f t="shared" si="857"/>
        <v>19</v>
      </c>
      <c r="V1775" s="121">
        <v>252</v>
      </c>
      <c r="W1775" s="120">
        <f t="shared" si="842"/>
        <v>1.0092978029999999</v>
      </c>
      <c r="X1775" s="113">
        <f t="shared" si="855"/>
        <v>13.236984720000001</v>
      </c>
      <c r="Y1775" s="113">
        <f t="shared" si="843"/>
        <v>0</v>
      </c>
      <c r="Z1775" s="125" t="str">
        <f t="shared" si="853"/>
        <v>A+J=</v>
      </c>
      <c r="AA1775" s="118">
        <f t="shared" si="854"/>
        <v>46440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>
        <f t="shared" si="844"/>
        <v>46437</v>
      </c>
      <c r="B1776" s="113">
        <f t="shared" si="837"/>
        <v>1437.89889561</v>
      </c>
      <c r="C1776" s="113">
        <f t="shared" si="850"/>
        <v>1116.6936172799999</v>
      </c>
      <c r="D1776" s="114">
        <f t="shared" si="845"/>
        <v>7245.38</v>
      </c>
      <c r="E1776" s="115">
        <f t="shared" si="859"/>
        <v>7276.54</v>
      </c>
      <c r="F1776" s="116">
        <f t="shared" si="860"/>
        <v>46376</v>
      </c>
      <c r="G1776" s="117">
        <f t="shared" si="838"/>
        <v>4.3006716003852752E-3</v>
      </c>
      <c r="H1776" s="118">
        <f t="shared" si="851"/>
        <v>46440</v>
      </c>
      <c r="I1776" s="118">
        <f t="shared" si="839"/>
        <v>46440</v>
      </c>
      <c r="J1776" s="119">
        <f t="shared" si="846"/>
        <v>21</v>
      </c>
      <c r="K1776" s="119">
        <f t="shared" si="861"/>
        <v>20</v>
      </c>
      <c r="L1776" s="8">
        <f t="shared" si="847"/>
        <v>1.0040954499999999</v>
      </c>
      <c r="M1776" s="120">
        <f t="shared" si="862"/>
        <v>1.0043006699999999</v>
      </c>
      <c r="N1776" s="120">
        <f t="shared" si="856"/>
        <v>1.2699553338025753</v>
      </c>
      <c r="O1776" s="113">
        <f t="shared" si="858"/>
        <v>1.2751563699999999</v>
      </c>
      <c r="P1776" s="113">
        <f t="shared" si="840"/>
        <v>1423.95897941</v>
      </c>
      <c r="Q1776" s="11">
        <f t="shared" si="852"/>
        <v>0</v>
      </c>
      <c r="R1776" s="30">
        <f t="shared" si="848"/>
        <v>0</v>
      </c>
      <c r="S1776" s="8">
        <f t="shared" si="841"/>
        <v>0</v>
      </c>
      <c r="T1776" s="122">
        <f t="shared" si="849"/>
        <v>0.13059999999999999</v>
      </c>
      <c r="U1776" s="121">
        <f t="shared" si="857"/>
        <v>20</v>
      </c>
      <c r="V1776" s="121">
        <v>252</v>
      </c>
      <c r="W1776" s="120">
        <f t="shared" si="842"/>
        <v>1.009789549</v>
      </c>
      <c r="X1776" s="113">
        <f t="shared" si="855"/>
        <v>13.939916200000001</v>
      </c>
      <c r="Y1776" s="113">
        <f t="shared" si="843"/>
        <v>0</v>
      </c>
      <c r="Z1776" s="125" t="str">
        <f t="shared" si="853"/>
        <v>A+J=</v>
      </c>
      <c r="AA1776" s="118">
        <f t="shared" si="854"/>
        <v>46440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>
        <f t="shared" si="844"/>
        <v>46438</v>
      </c>
      <c r="B1777" s="113">
        <f t="shared" si="837"/>
        <v>1438.8934870200001</v>
      </c>
      <c r="C1777" s="113">
        <f t="shared" si="850"/>
        <v>1116.6936172799999</v>
      </c>
      <c r="D1777" s="114">
        <f t="shared" si="845"/>
        <v>7245.38</v>
      </c>
      <c r="E1777" s="115">
        <f t="shared" si="859"/>
        <v>7276.54</v>
      </c>
      <c r="F1777" s="116">
        <f t="shared" si="860"/>
        <v>46376</v>
      </c>
      <c r="G1777" s="117">
        <f t="shared" si="838"/>
        <v>4.3006716003852752E-3</v>
      </c>
      <c r="H1777" s="118">
        <f t="shared" si="851"/>
        <v>46468</v>
      </c>
      <c r="I1777" s="118">
        <f t="shared" si="839"/>
        <v>46440</v>
      </c>
      <c r="J1777" s="119">
        <f t="shared" si="846"/>
        <v>21</v>
      </c>
      <c r="K1777" s="119">
        <f t="shared" si="861"/>
        <v>21</v>
      </c>
      <c r="L1777" s="8">
        <f t="shared" si="847"/>
        <v>1.0043006699999999</v>
      </c>
      <c r="M1777" s="120">
        <f t="shared" si="862"/>
        <v>1.0043006699999999</v>
      </c>
      <c r="N1777" s="120">
        <f t="shared" si="856"/>
        <v>1.2699553338025753</v>
      </c>
      <c r="O1777" s="113">
        <f t="shared" si="858"/>
        <v>1.2754169900000001</v>
      </c>
      <c r="P1777" s="113">
        <f t="shared" si="840"/>
        <v>1424.2500121</v>
      </c>
      <c r="Q1777" s="11">
        <f t="shared" si="852"/>
        <v>0</v>
      </c>
      <c r="R1777" s="30">
        <f t="shared" si="848"/>
        <v>0</v>
      </c>
      <c r="S1777" s="8">
        <f t="shared" si="841"/>
        <v>0</v>
      </c>
      <c r="T1777" s="122">
        <f t="shared" si="849"/>
        <v>0.13059999999999999</v>
      </c>
      <c r="U1777" s="121">
        <f t="shared" si="857"/>
        <v>21</v>
      </c>
      <c r="V1777" s="121">
        <v>252</v>
      </c>
      <c r="W1777" s="120">
        <f t="shared" si="842"/>
        <v>1.010281534</v>
      </c>
      <c r="X1777" s="113">
        <f t="shared" si="855"/>
        <v>14.643474919999999</v>
      </c>
      <c r="Y1777" s="113">
        <f t="shared" si="843"/>
        <v>0</v>
      </c>
      <c r="Z1777" s="125" t="str">
        <f t="shared" si="853"/>
        <v>A+J=</v>
      </c>
      <c r="AA1777" s="118">
        <f t="shared" si="854"/>
        <v>46440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>
        <f t="shared" si="844"/>
        <v>46439</v>
      </c>
      <c r="B1778" s="113">
        <f t="shared" si="837"/>
        <v>1438.8934870200001</v>
      </c>
      <c r="C1778" s="113">
        <f t="shared" si="850"/>
        <v>1116.6936172799999</v>
      </c>
      <c r="D1778" s="114">
        <f t="shared" si="845"/>
        <v>7245.38</v>
      </c>
      <c r="E1778" s="115">
        <f t="shared" si="859"/>
        <v>7276.54</v>
      </c>
      <c r="F1778" s="116">
        <f t="shared" si="860"/>
        <v>46376</v>
      </c>
      <c r="G1778" s="117">
        <f t="shared" si="838"/>
        <v>4.3006716003852752E-3</v>
      </c>
      <c r="H1778" s="118">
        <f t="shared" si="851"/>
        <v>46468</v>
      </c>
      <c r="I1778" s="118">
        <f t="shared" si="839"/>
        <v>46440</v>
      </c>
      <c r="J1778" s="119">
        <f t="shared" si="846"/>
        <v>21</v>
      </c>
      <c r="K1778" s="119">
        <f t="shared" si="861"/>
        <v>21</v>
      </c>
      <c r="L1778" s="8">
        <f t="shared" si="847"/>
        <v>1.0043006699999999</v>
      </c>
      <c r="M1778" s="120">
        <f t="shared" si="862"/>
        <v>1.0043006699999999</v>
      </c>
      <c r="N1778" s="120">
        <f t="shared" si="856"/>
        <v>1.2699553338025753</v>
      </c>
      <c r="O1778" s="113">
        <f t="shared" si="858"/>
        <v>1.2754169900000001</v>
      </c>
      <c r="P1778" s="113">
        <f t="shared" si="840"/>
        <v>1424.2500121</v>
      </c>
      <c r="Q1778" s="11">
        <f t="shared" si="852"/>
        <v>0</v>
      </c>
      <c r="R1778" s="30">
        <f t="shared" si="848"/>
        <v>0</v>
      </c>
      <c r="S1778" s="8">
        <f t="shared" si="841"/>
        <v>0</v>
      </c>
      <c r="T1778" s="122">
        <f t="shared" si="849"/>
        <v>0.13059999999999999</v>
      </c>
      <c r="U1778" s="121">
        <f t="shared" si="857"/>
        <v>21</v>
      </c>
      <c r="V1778" s="121">
        <v>252</v>
      </c>
      <c r="W1778" s="120">
        <f t="shared" si="842"/>
        <v>1.010281534</v>
      </c>
      <c r="X1778" s="113">
        <f t="shared" si="855"/>
        <v>14.643474919999999</v>
      </c>
      <c r="Y1778" s="113">
        <f t="shared" si="843"/>
        <v>0</v>
      </c>
      <c r="Z1778" s="125" t="str">
        <f t="shared" si="853"/>
        <v>A+J=</v>
      </c>
      <c r="AA1778" s="118">
        <f t="shared" si="854"/>
        <v>46440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>
        <f t="shared" si="844"/>
        <v>46440</v>
      </c>
      <c r="B1779" s="113">
        <f t="shared" si="837"/>
        <v>1438.8934870200001</v>
      </c>
      <c r="C1779" s="113">
        <f t="shared" si="850"/>
        <v>1116.6936172799999</v>
      </c>
      <c r="D1779" s="114">
        <f t="shared" si="845"/>
        <v>7245.38</v>
      </c>
      <c r="E1779" s="115">
        <f t="shared" si="859"/>
        <v>7276.54</v>
      </c>
      <c r="F1779" s="116">
        <f t="shared" si="860"/>
        <v>46376</v>
      </c>
      <c r="G1779" s="117">
        <f t="shared" si="838"/>
        <v>4.3006716003852752E-3</v>
      </c>
      <c r="H1779" s="118">
        <f t="shared" si="851"/>
        <v>46468</v>
      </c>
      <c r="I1779" s="118">
        <f t="shared" si="839"/>
        <v>46440</v>
      </c>
      <c r="J1779" s="119">
        <f t="shared" si="846"/>
        <v>21</v>
      </c>
      <c r="K1779" s="119">
        <f t="shared" si="861"/>
        <v>21</v>
      </c>
      <c r="L1779" s="8">
        <f t="shared" si="847"/>
        <v>1.0043006699999999</v>
      </c>
      <c r="M1779" s="120">
        <f t="shared" si="862"/>
        <v>1.0043006699999999</v>
      </c>
      <c r="N1779" s="120">
        <f t="shared" si="856"/>
        <v>1.2699553338025753</v>
      </c>
      <c r="O1779" s="113">
        <f t="shared" si="858"/>
        <v>1.2754169900000001</v>
      </c>
      <c r="P1779" s="113">
        <f t="shared" si="840"/>
        <v>1424.2500121</v>
      </c>
      <c r="Q1779" s="11">
        <f t="shared" si="852"/>
        <v>58</v>
      </c>
      <c r="R1779" s="30">
        <f t="shared" si="848"/>
        <v>0</v>
      </c>
      <c r="S1779" s="8">
        <f t="shared" si="841"/>
        <v>0</v>
      </c>
      <c r="T1779" s="122">
        <f t="shared" si="849"/>
        <v>0.13059999999999999</v>
      </c>
      <c r="U1779" s="121">
        <f t="shared" si="857"/>
        <v>21</v>
      </c>
      <c r="V1779" s="121">
        <v>252</v>
      </c>
      <c r="W1779" s="120">
        <f t="shared" si="842"/>
        <v>1.010281534</v>
      </c>
      <c r="X1779" s="113">
        <f t="shared" si="855"/>
        <v>14.643474919999999</v>
      </c>
      <c r="Y1779" s="113">
        <f t="shared" si="843"/>
        <v>14.643474919999999</v>
      </c>
      <c r="Z1779" s="125" t="str">
        <f t="shared" si="853"/>
        <v>A+J=</v>
      </c>
      <c r="AA1779" s="118">
        <f t="shared" si="854"/>
        <v>46440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>
        <f t="shared" si="844"/>
        <v>46441</v>
      </c>
      <c r="B1780" s="113">
        <f t="shared" si="837"/>
        <v>1425.2497062699999</v>
      </c>
      <c r="C1780" s="113">
        <f t="shared" si="850"/>
        <v>1116.6936172799999</v>
      </c>
      <c r="D1780" s="114">
        <f t="shared" si="845"/>
        <v>7245.38</v>
      </c>
      <c r="E1780" s="115">
        <f t="shared" si="859"/>
        <v>7276.54</v>
      </c>
      <c r="F1780" s="116">
        <f t="shared" si="860"/>
        <v>46409</v>
      </c>
      <c r="G1780" s="117">
        <f t="shared" si="838"/>
        <v>4.3006716003852752E-3</v>
      </c>
      <c r="H1780" s="118">
        <f t="shared" si="851"/>
        <v>46468</v>
      </c>
      <c r="I1780" s="118">
        <f t="shared" si="839"/>
        <v>46468</v>
      </c>
      <c r="J1780" s="119">
        <f t="shared" si="846"/>
        <v>20</v>
      </c>
      <c r="K1780" s="119">
        <f t="shared" si="861"/>
        <v>1</v>
      </c>
      <c r="L1780" s="8">
        <f t="shared" si="847"/>
        <v>1.0002145899999999</v>
      </c>
      <c r="M1780" s="120">
        <f t="shared" si="862"/>
        <v>1.0043006699999999</v>
      </c>
      <c r="N1780" s="120">
        <f t="shared" si="856"/>
        <v>1.2754169926079999</v>
      </c>
      <c r="O1780" s="113">
        <f t="shared" si="858"/>
        <v>1.2756906800000001</v>
      </c>
      <c r="P1780" s="113">
        <f t="shared" si="840"/>
        <v>1424.5556399699999</v>
      </c>
      <c r="Q1780" s="11">
        <f t="shared" si="852"/>
        <v>0</v>
      </c>
      <c r="R1780" s="30">
        <f t="shared" si="848"/>
        <v>0</v>
      </c>
      <c r="S1780" s="8">
        <f t="shared" si="841"/>
        <v>0</v>
      </c>
      <c r="T1780" s="122">
        <f t="shared" si="849"/>
        <v>0.13059999999999999</v>
      </c>
      <c r="U1780" s="121">
        <f t="shared" si="857"/>
        <v>1</v>
      </c>
      <c r="V1780" s="121">
        <v>252</v>
      </c>
      <c r="W1780" s="120">
        <f t="shared" si="842"/>
        <v>1.000487216</v>
      </c>
      <c r="X1780" s="113">
        <f t="shared" si="855"/>
        <v>0.69406630000000002</v>
      </c>
      <c r="Y1780" s="113">
        <f t="shared" si="843"/>
        <v>0</v>
      </c>
      <c r="Z1780" s="125" t="str">
        <f t="shared" si="853"/>
        <v>A+J=</v>
      </c>
      <c r="AA1780" s="118">
        <f t="shared" si="854"/>
        <v>46468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>
        <f t="shared" si="844"/>
        <v>46442</v>
      </c>
      <c r="B1781" s="113">
        <f t="shared" si="837"/>
        <v>1426.2501030200001</v>
      </c>
      <c r="C1781" s="113">
        <f t="shared" si="850"/>
        <v>1116.6936172799999</v>
      </c>
      <c r="D1781" s="114">
        <f t="shared" si="845"/>
        <v>7245.38</v>
      </c>
      <c r="E1781" s="115">
        <f t="shared" si="859"/>
        <v>7276.54</v>
      </c>
      <c r="F1781" s="116">
        <f t="shared" si="860"/>
        <v>46409</v>
      </c>
      <c r="G1781" s="117">
        <f t="shared" si="838"/>
        <v>4.3006716003852752E-3</v>
      </c>
      <c r="H1781" s="118">
        <f t="shared" si="851"/>
        <v>46468</v>
      </c>
      <c r="I1781" s="118">
        <f t="shared" si="839"/>
        <v>46468</v>
      </c>
      <c r="J1781" s="119">
        <f t="shared" si="846"/>
        <v>20</v>
      </c>
      <c r="K1781" s="119">
        <f t="shared" si="861"/>
        <v>2</v>
      </c>
      <c r="L1781" s="8">
        <f t="shared" si="847"/>
        <v>1.0004292299999999</v>
      </c>
      <c r="M1781" s="120">
        <f t="shared" si="862"/>
        <v>1.0043006699999999</v>
      </c>
      <c r="N1781" s="120">
        <f t="shared" si="856"/>
        <v>1.2754169926079999</v>
      </c>
      <c r="O1781" s="113">
        <f t="shared" si="858"/>
        <v>1.2759644299999999</v>
      </c>
      <c r="P1781" s="113">
        <f t="shared" si="840"/>
        <v>1424.86133485</v>
      </c>
      <c r="Q1781" s="11">
        <f t="shared" si="852"/>
        <v>0</v>
      </c>
      <c r="R1781" s="30">
        <f t="shared" si="848"/>
        <v>0</v>
      </c>
      <c r="S1781" s="8">
        <f t="shared" si="841"/>
        <v>0</v>
      </c>
      <c r="T1781" s="122">
        <f t="shared" si="849"/>
        <v>0.13059999999999999</v>
      </c>
      <c r="U1781" s="121">
        <f t="shared" si="857"/>
        <v>2</v>
      </c>
      <c r="V1781" s="121">
        <v>252</v>
      </c>
      <c r="W1781" s="120">
        <f t="shared" si="842"/>
        <v>1.0009746690000001</v>
      </c>
      <c r="X1781" s="113">
        <f t="shared" si="855"/>
        <v>1.3887681700000001</v>
      </c>
      <c r="Y1781" s="113">
        <f t="shared" si="843"/>
        <v>0</v>
      </c>
      <c r="Z1781" s="125" t="str">
        <f t="shared" si="853"/>
        <v>A+J=</v>
      </c>
      <c r="AA1781" s="118">
        <f t="shared" si="854"/>
        <v>46468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>
        <f t="shared" si="844"/>
        <v>46443</v>
      </c>
      <c r="B1782" s="113">
        <f t="shared" si="837"/>
        <v>1427.25121384</v>
      </c>
      <c r="C1782" s="113">
        <f t="shared" si="850"/>
        <v>1116.6936172799999</v>
      </c>
      <c r="D1782" s="114">
        <f t="shared" si="845"/>
        <v>7245.38</v>
      </c>
      <c r="E1782" s="115">
        <f t="shared" si="859"/>
        <v>7276.54</v>
      </c>
      <c r="F1782" s="116">
        <f t="shared" si="860"/>
        <v>46409</v>
      </c>
      <c r="G1782" s="117">
        <f t="shared" si="838"/>
        <v>4.3006716003852752E-3</v>
      </c>
      <c r="H1782" s="118">
        <f t="shared" si="851"/>
        <v>46468</v>
      </c>
      <c r="I1782" s="118">
        <f t="shared" si="839"/>
        <v>46468</v>
      </c>
      <c r="J1782" s="119">
        <f t="shared" si="846"/>
        <v>20</v>
      </c>
      <c r="K1782" s="119">
        <f t="shared" si="861"/>
        <v>3</v>
      </c>
      <c r="L1782" s="8">
        <f t="shared" si="847"/>
        <v>1.0006439199999999</v>
      </c>
      <c r="M1782" s="120">
        <f t="shared" si="862"/>
        <v>1.0043006699999999</v>
      </c>
      <c r="N1782" s="120">
        <f t="shared" si="856"/>
        <v>1.2754169926079999</v>
      </c>
      <c r="O1782" s="113">
        <f t="shared" si="858"/>
        <v>1.27623825</v>
      </c>
      <c r="P1782" s="113">
        <f t="shared" si="840"/>
        <v>1425.1671079</v>
      </c>
      <c r="Q1782" s="11">
        <f t="shared" si="852"/>
        <v>0</v>
      </c>
      <c r="R1782" s="30">
        <f t="shared" si="848"/>
        <v>0</v>
      </c>
      <c r="S1782" s="8">
        <f t="shared" si="841"/>
        <v>0</v>
      </c>
      <c r="T1782" s="122">
        <f t="shared" si="849"/>
        <v>0.13059999999999999</v>
      </c>
      <c r="U1782" s="121">
        <f t="shared" si="857"/>
        <v>3</v>
      </c>
      <c r="V1782" s="121">
        <v>252</v>
      </c>
      <c r="W1782" s="120">
        <f t="shared" si="842"/>
        <v>1.001462359</v>
      </c>
      <c r="X1782" s="113">
        <f t="shared" si="855"/>
        <v>2.0841059400000002</v>
      </c>
      <c r="Y1782" s="113">
        <f t="shared" si="843"/>
        <v>0</v>
      </c>
      <c r="Z1782" s="125" t="str">
        <f t="shared" si="853"/>
        <v>A+J=</v>
      </c>
      <c r="AA1782" s="118">
        <f t="shared" si="854"/>
        <v>46468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>
        <f t="shared" si="844"/>
        <v>46444</v>
      </c>
      <c r="B1783" s="113">
        <f t="shared" si="837"/>
        <v>1428.25301954</v>
      </c>
      <c r="C1783" s="113">
        <f t="shared" si="850"/>
        <v>1116.6936172799999</v>
      </c>
      <c r="D1783" s="114">
        <f t="shared" si="845"/>
        <v>7245.38</v>
      </c>
      <c r="E1783" s="115">
        <f t="shared" si="859"/>
        <v>7276.54</v>
      </c>
      <c r="F1783" s="116">
        <f t="shared" si="860"/>
        <v>46409</v>
      </c>
      <c r="G1783" s="117">
        <f t="shared" si="838"/>
        <v>4.3006716003852752E-3</v>
      </c>
      <c r="H1783" s="118">
        <f t="shared" si="851"/>
        <v>46468</v>
      </c>
      <c r="I1783" s="118">
        <f t="shared" si="839"/>
        <v>46468</v>
      </c>
      <c r="J1783" s="119">
        <f t="shared" si="846"/>
        <v>20</v>
      </c>
      <c r="K1783" s="119">
        <f t="shared" si="861"/>
        <v>4</v>
      </c>
      <c r="L1783" s="8">
        <f t="shared" si="847"/>
        <v>1.0008586500000001</v>
      </c>
      <c r="M1783" s="120">
        <f t="shared" si="862"/>
        <v>1.0043006699999999</v>
      </c>
      <c r="N1783" s="120">
        <f t="shared" si="856"/>
        <v>1.2754169926079999</v>
      </c>
      <c r="O1783" s="113">
        <f t="shared" si="858"/>
        <v>1.27651212</v>
      </c>
      <c r="P1783" s="113">
        <f t="shared" si="840"/>
        <v>1425.4729367800001</v>
      </c>
      <c r="Q1783" s="11">
        <f t="shared" si="852"/>
        <v>0</v>
      </c>
      <c r="R1783" s="30">
        <f t="shared" si="848"/>
        <v>0</v>
      </c>
      <c r="S1783" s="8">
        <f t="shared" si="841"/>
        <v>0</v>
      </c>
      <c r="T1783" s="122">
        <f t="shared" si="849"/>
        <v>0.13059999999999999</v>
      </c>
      <c r="U1783" s="121">
        <f t="shared" si="857"/>
        <v>4</v>
      </c>
      <c r="V1783" s="121">
        <v>252</v>
      </c>
      <c r="W1783" s="120">
        <f t="shared" si="842"/>
        <v>1.001950288</v>
      </c>
      <c r="X1783" s="113">
        <f t="shared" si="855"/>
        <v>2.78008276</v>
      </c>
      <c r="Y1783" s="113">
        <f t="shared" si="843"/>
        <v>0</v>
      </c>
      <c r="Z1783" s="125" t="str">
        <f t="shared" si="853"/>
        <v>A+J=</v>
      </c>
      <c r="AA1783" s="118">
        <f t="shared" si="854"/>
        <v>46468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>
        <f t="shared" si="844"/>
        <v>46445</v>
      </c>
      <c r="B1784" s="113">
        <f t="shared" si="837"/>
        <v>1429.25553995</v>
      </c>
      <c r="C1784" s="113">
        <f t="shared" si="850"/>
        <v>1116.6936172799999</v>
      </c>
      <c r="D1784" s="114">
        <f t="shared" si="845"/>
        <v>7245.38</v>
      </c>
      <c r="E1784" s="115">
        <f t="shared" si="859"/>
        <v>7276.54</v>
      </c>
      <c r="F1784" s="116">
        <f t="shared" si="860"/>
        <v>46409</v>
      </c>
      <c r="G1784" s="117">
        <f t="shared" si="838"/>
        <v>4.3006716003852752E-3</v>
      </c>
      <c r="H1784" s="118">
        <f t="shared" si="851"/>
        <v>46468</v>
      </c>
      <c r="I1784" s="118">
        <f t="shared" si="839"/>
        <v>46468</v>
      </c>
      <c r="J1784" s="119">
        <f t="shared" si="846"/>
        <v>20</v>
      </c>
      <c r="K1784" s="119">
        <f t="shared" si="861"/>
        <v>5</v>
      </c>
      <c r="L1784" s="8">
        <f t="shared" si="847"/>
        <v>1.0010734299999999</v>
      </c>
      <c r="M1784" s="120">
        <f t="shared" si="862"/>
        <v>1.0043006699999999</v>
      </c>
      <c r="N1784" s="120">
        <f t="shared" si="856"/>
        <v>1.2754169926079999</v>
      </c>
      <c r="O1784" s="113">
        <f t="shared" si="858"/>
        <v>1.2767860600000001</v>
      </c>
      <c r="P1784" s="113">
        <f t="shared" si="840"/>
        <v>1425.7788438299999</v>
      </c>
      <c r="Q1784" s="11">
        <f t="shared" si="852"/>
        <v>0</v>
      </c>
      <c r="R1784" s="30">
        <f t="shared" si="848"/>
        <v>0</v>
      </c>
      <c r="S1784" s="8">
        <f t="shared" si="841"/>
        <v>0</v>
      </c>
      <c r="T1784" s="122">
        <f t="shared" si="849"/>
        <v>0.13059999999999999</v>
      </c>
      <c r="U1784" s="121">
        <f t="shared" si="857"/>
        <v>5</v>
      </c>
      <c r="V1784" s="121">
        <v>252</v>
      </c>
      <c r="W1784" s="120">
        <f t="shared" si="842"/>
        <v>1.002438454</v>
      </c>
      <c r="X1784" s="113">
        <f t="shared" si="855"/>
        <v>3.4766961200000002</v>
      </c>
      <c r="Y1784" s="113">
        <f t="shared" si="843"/>
        <v>0</v>
      </c>
      <c r="Z1784" s="125" t="str">
        <f t="shared" si="853"/>
        <v>A+J=</v>
      </c>
      <c r="AA1784" s="118">
        <f t="shared" si="854"/>
        <v>46468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>
        <f t="shared" si="844"/>
        <v>46446</v>
      </c>
      <c r="B1785" s="113">
        <f t="shared" si="837"/>
        <v>1429.25553995</v>
      </c>
      <c r="C1785" s="113">
        <f t="shared" si="850"/>
        <v>1116.6936172799999</v>
      </c>
      <c r="D1785" s="114">
        <f t="shared" si="845"/>
        <v>7245.38</v>
      </c>
      <c r="E1785" s="115">
        <f t="shared" si="859"/>
        <v>7276.54</v>
      </c>
      <c r="F1785" s="116">
        <f t="shared" si="860"/>
        <v>46409</v>
      </c>
      <c r="G1785" s="117">
        <f t="shared" si="838"/>
        <v>4.3006716003852752E-3</v>
      </c>
      <c r="H1785" s="118">
        <f t="shared" si="851"/>
        <v>46468</v>
      </c>
      <c r="I1785" s="118">
        <f t="shared" si="839"/>
        <v>46468</v>
      </c>
      <c r="J1785" s="119">
        <f t="shared" si="846"/>
        <v>20</v>
      </c>
      <c r="K1785" s="119">
        <f t="shared" si="861"/>
        <v>5</v>
      </c>
      <c r="L1785" s="8">
        <f t="shared" si="847"/>
        <v>1.0010734299999999</v>
      </c>
      <c r="M1785" s="120">
        <f t="shared" si="862"/>
        <v>1.0043006699999999</v>
      </c>
      <c r="N1785" s="120">
        <f t="shared" si="856"/>
        <v>1.2754169926079999</v>
      </c>
      <c r="O1785" s="113">
        <f t="shared" si="858"/>
        <v>1.2767860600000001</v>
      </c>
      <c r="P1785" s="113">
        <f t="shared" si="840"/>
        <v>1425.7788438299999</v>
      </c>
      <c r="Q1785" s="11">
        <f t="shared" si="852"/>
        <v>0</v>
      </c>
      <c r="R1785" s="30">
        <f t="shared" si="848"/>
        <v>0</v>
      </c>
      <c r="S1785" s="8">
        <f t="shared" si="841"/>
        <v>0</v>
      </c>
      <c r="T1785" s="122">
        <f t="shared" si="849"/>
        <v>0.13059999999999999</v>
      </c>
      <c r="U1785" s="121">
        <f t="shared" si="857"/>
        <v>5</v>
      </c>
      <c r="V1785" s="121">
        <v>252</v>
      </c>
      <c r="W1785" s="120">
        <f t="shared" si="842"/>
        <v>1.002438454</v>
      </c>
      <c r="X1785" s="113">
        <f t="shared" si="855"/>
        <v>3.4766961200000002</v>
      </c>
      <c r="Y1785" s="113">
        <f t="shared" si="843"/>
        <v>0</v>
      </c>
      <c r="Z1785" s="125" t="str">
        <f t="shared" si="853"/>
        <v>A+J=</v>
      </c>
      <c r="AA1785" s="118">
        <f t="shared" si="854"/>
        <v>46468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>
        <f t="shared" si="844"/>
        <v>46447</v>
      </c>
      <c r="B1786" s="113">
        <f t="shared" si="837"/>
        <v>1429.25553995</v>
      </c>
      <c r="C1786" s="113">
        <f t="shared" si="850"/>
        <v>1116.6936172799999</v>
      </c>
      <c r="D1786" s="114">
        <f t="shared" si="845"/>
        <v>7245.38</v>
      </c>
      <c r="E1786" s="115">
        <f t="shared" si="859"/>
        <v>7276.54</v>
      </c>
      <c r="F1786" s="116">
        <f t="shared" si="860"/>
        <v>46409</v>
      </c>
      <c r="G1786" s="117">
        <f t="shared" si="838"/>
        <v>4.3006716003852752E-3</v>
      </c>
      <c r="H1786" s="118">
        <f t="shared" si="851"/>
        <v>46468</v>
      </c>
      <c r="I1786" s="118">
        <f t="shared" si="839"/>
        <v>46468</v>
      </c>
      <c r="J1786" s="119">
        <f t="shared" si="846"/>
        <v>20</v>
      </c>
      <c r="K1786" s="119">
        <f t="shared" si="861"/>
        <v>5</v>
      </c>
      <c r="L1786" s="8">
        <f t="shared" si="847"/>
        <v>1.0010734299999999</v>
      </c>
      <c r="M1786" s="120">
        <f t="shared" si="862"/>
        <v>1.0043006699999999</v>
      </c>
      <c r="N1786" s="120">
        <f t="shared" si="856"/>
        <v>1.2754169926079999</v>
      </c>
      <c r="O1786" s="113">
        <f t="shared" si="858"/>
        <v>1.2767860600000001</v>
      </c>
      <c r="P1786" s="113">
        <f t="shared" si="840"/>
        <v>1425.7788438299999</v>
      </c>
      <c r="Q1786" s="11">
        <f t="shared" si="852"/>
        <v>0</v>
      </c>
      <c r="R1786" s="30">
        <f t="shared" si="848"/>
        <v>0</v>
      </c>
      <c r="S1786" s="8">
        <f t="shared" si="841"/>
        <v>0</v>
      </c>
      <c r="T1786" s="122">
        <f t="shared" si="849"/>
        <v>0.13059999999999999</v>
      </c>
      <c r="U1786" s="121">
        <f t="shared" si="857"/>
        <v>5</v>
      </c>
      <c r="V1786" s="121">
        <v>252</v>
      </c>
      <c r="W1786" s="120">
        <f t="shared" si="842"/>
        <v>1.002438454</v>
      </c>
      <c r="X1786" s="113">
        <f t="shared" si="855"/>
        <v>3.4766961200000002</v>
      </c>
      <c r="Y1786" s="113">
        <f t="shared" si="843"/>
        <v>0</v>
      </c>
      <c r="Z1786" s="125" t="str">
        <f t="shared" si="853"/>
        <v>A+J=</v>
      </c>
      <c r="AA1786" s="118">
        <f t="shared" si="854"/>
        <v>46468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>
        <f t="shared" si="844"/>
        <v>46448</v>
      </c>
      <c r="B1787" s="113">
        <f t="shared" si="837"/>
        <v>1430.25876421</v>
      </c>
      <c r="C1787" s="113">
        <f t="shared" si="850"/>
        <v>1116.6936172799999</v>
      </c>
      <c r="D1787" s="114">
        <f t="shared" si="845"/>
        <v>7245.38</v>
      </c>
      <c r="E1787" s="115">
        <f t="shared" si="859"/>
        <v>7276.54</v>
      </c>
      <c r="F1787" s="116">
        <f t="shared" si="860"/>
        <v>46409</v>
      </c>
      <c r="G1787" s="117">
        <f t="shared" si="838"/>
        <v>4.3006716003852752E-3</v>
      </c>
      <c r="H1787" s="118">
        <f t="shared" si="851"/>
        <v>46468</v>
      </c>
      <c r="I1787" s="118">
        <f t="shared" si="839"/>
        <v>46468</v>
      </c>
      <c r="J1787" s="119">
        <f t="shared" si="846"/>
        <v>20</v>
      </c>
      <c r="K1787" s="119">
        <f t="shared" si="861"/>
        <v>6</v>
      </c>
      <c r="L1787" s="8">
        <f t="shared" si="847"/>
        <v>1.0012882599999999</v>
      </c>
      <c r="M1787" s="120">
        <f t="shared" si="862"/>
        <v>1.0043006699999999</v>
      </c>
      <c r="N1787" s="120">
        <f t="shared" si="856"/>
        <v>1.2754169926079999</v>
      </c>
      <c r="O1787" s="113">
        <f t="shared" si="858"/>
        <v>1.2770600599999999</v>
      </c>
      <c r="P1787" s="113">
        <f t="shared" si="840"/>
        <v>1426.0848178799999</v>
      </c>
      <c r="Q1787" s="11">
        <f t="shared" si="852"/>
        <v>0</v>
      </c>
      <c r="R1787" s="30">
        <f t="shared" si="848"/>
        <v>0</v>
      </c>
      <c r="S1787" s="8">
        <f t="shared" si="841"/>
        <v>0</v>
      </c>
      <c r="T1787" s="122">
        <f t="shared" si="849"/>
        <v>0.13059999999999999</v>
      </c>
      <c r="U1787" s="121">
        <f t="shared" si="857"/>
        <v>6</v>
      </c>
      <c r="V1787" s="121">
        <v>252</v>
      </c>
      <c r="W1787" s="120">
        <f t="shared" si="842"/>
        <v>1.0029268570000001</v>
      </c>
      <c r="X1787" s="113">
        <f t="shared" si="855"/>
        <v>4.1739463299999997</v>
      </c>
      <c r="Y1787" s="113">
        <f t="shared" si="843"/>
        <v>0</v>
      </c>
      <c r="Z1787" s="125" t="str">
        <f t="shared" si="853"/>
        <v>A+J=</v>
      </c>
      <c r="AA1787" s="118">
        <f t="shared" si="854"/>
        <v>46468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>
        <f t="shared" si="844"/>
        <v>46449</v>
      </c>
      <c r="B1788" s="113">
        <f t="shared" si="837"/>
        <v>1431.26268428</v>
      </c>
      <c r="C1788" s="113">
        <f t="shared" si="850"/>
        <v>1116.6936172799999</v>
      </c>
      <c r="D1788" s="114">
        <f t="shared" si="845"/>
        <v>7245.38</v>
      </c>
      <c r="E1788" s="115">
        <f t="shared" si="859"/>
        <v>7276.54</v>
      </c>
      <c r="F1788" s="116">
        <f t="shared" si="860"/>
        <v>46409</v>
      </c>
      <c r="G1788" s="117">
        <f t="shared" si="838"/>
        <v>4.3006716003852752E-3</v>
      </c>
      <c r="H1788" s="118">
        <f t="shared" si="851"/>
        <v>46468</v>
      </c>
      <c r="I1788" s="118">
        <f t="shared" si="839"/>
        <v>46468</v>
      </c>
      <c r="J1788" s="119">
        <f t="shared" si="846"/>
        <v>20</v>
      </c>
      <c r="K1788" s="119">
        <f t="shared" si="861"/>
        <v>7</v>
      </c>
      <c r="L1788" s="8">
        <f t="shared" si="847"/>
        <v>1.0015031299999999</v>
      </c>
      <c r="M1788" s="120">
        <f t="shared" si="862"/>
        <v>1.0043006699999999</v>
      </c>
      <c r="N1788" s="120">
        <f t="shared" si="856"/>
        <v>1.2754169926079999</v>
      </c>
      <c r="O1788" s="113">
        <f t="shared" si="858"/>
        <v>1.27733411</v>
      </c>
      <c r="P1788" s="113">
        <f t="shared" si="840"/>
        <v>1426.3908477699999</v>
      </c>
      <c r="Q1788" s="11">
        <f t="shared" si="852"/>
        <v>0</v>
      </c>
      <c r="R1788" s="30">
        <f t="shared" si="848"/>
        <v>0</v>
      </c>
      <c r="S1788" s="8">
        <f t="shared" si="841"/>
        <v>0</v>
      </c>
      <c r="T1788" s="122">
        <f t="shared" si="849"/>
        <v>0.13059999999999999</v>
      </c>
      <c r="U1788" s="121">
        <f t="shared" si="857"/>
        <v>7</v>
      </c>
      <c r="V1788" s="121">
        <v>252</v>
      </c>
      <c r="W1788" s="120">
        <f t="shared" si="842"/>
        <v>1.0034154989999999</v>
      </c>
      <c r="X1788" s="113">
        <f t="shared" si="855"/>
        <v>4.8718365099999996</v>
      </c>
      <c r="Y1788" s="113">
        <f t="shared" si="843"/>
        <v>0</v>
      </c>
      <c r="Z1788" s="125" t="str">
        <f t="shared" si="853"/>
        <v>A+J=</v>
      </c>
      <c r="AA1788" s="118">
        <f t="shared" si="854"/>
        <v>46468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>
        <f t="shared" si="844"/>
        <v>46450</v>
      </c>
      <c r="B1789" s="113">
        <f t="shared" si="837"/>
        <v>1432.2673102399999</v>
      </c>
      <c r="C1789" s="113">
        <f t="shared" si="850"/>
        <v>1116.6936172799999</v>
      </c>
      <c r="D1789" s="114">
        <f t="shared" si="845"/>
        <v>7245.38</v>
      </c>
      <c r="E1789" s="115">
        <f t="shared" si="859"/>
        <v>7276.54</v>
      </c>
      <c r="F1789" s="116">
        <f t="shared" si="860"/>
        <v>46409</v>
      </c>
      <c r="G1789" s="117">
        <f t="shared" si="838"/>
        <v>4.3006716003852752E-3</v>
      </c>
      <c r="H1789" s="118">
        <f t="shared" si="851"/>
        <v>46468</v>
      </c>
      <c r="I1789" s="118">
        <f t="shared" si="839"/>
        <v>46468</v>
      </c>
      <c r="J1789" s="119">
        <f t="shared" si="846"/>
        <v>20</v>
      </c>
      <c r="K1789" s="119">
        <f t="shared" si="861"/>
        <v>8</v>
      </c>
      <c r="L1789" s="8">
        <f t="shared" si="847"/>
        <v>1.00171805</v>
      </c>
      <c r="M1789" s="120">
        <f t="shared" si="862"/>
        <v>1.0043006699999999</v>
      </c>
      <c r="N1789" s="120">
        <f t="shared" si="856"/>
        <v>1.2754169926079999</v>
      </c>
      <c r="O1789" s="113">
        <f t="shared" si="858"/>
        <v>1.2776082200000001</v>
      </c>
      <c r="P1789" s="113">
        <f t="shared" si="840"/>
        <v>1426.69694465</v>
      </c>
      <c r="Q1789" s="11">
        <f t="shared" si="852"/>
        <v>0</v>
      </c>
      <c r="R1789" s="30">
        <f t="shared" si="848"/>
        <v>0</v>
      </c>
      <c r="S1789" s="8">
        <f t="shared" si="841"/>
        <v>0</v>
      </c>
      <c r="T1789" s="122">
        <f t="shared" si="849"/>
        <v>0.13059999999999999</v>
      </c>
      <c r="U1789" s="121">
        <f t="shared" si="857"/>
        <v>8</v>
      </c>
      <c r="V1789" s="121">
        <v>252</v>
      </c>
      <c r="W1789" s="120">
        <f t="shared" si="842"/>
        <v>1.003904379</v>
      </c>
      <c r="X1789" s="113">
        <f t="shared" si="855"/>
        <v>5.5703655899999998</v>
      </c>
      <c r="Y1789" s="113">
        <f t="shared" si="843"/>
        <v>0</v>
      </c>
      <c r="Z1789" s="125" t="str">
        <f t="shared" si="853"/>
        <v>A+J=</v>
      </c>
      <c r="AA1789" s="118">
        <f t="shared" si="854"/>
        <v>46468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>
        <f t="shared" si="844"/>
        <v>46451</v>
      </c>
      <c r="B1790" s="113">
        <f t="shared" si="837"/>
        <v>1433.2726312000002</v>
      </c>
      <c r="C1790" s="113">
        <f t="shared" si="850"/>
        <v>1116.6936172799999</v>
      </c>
      <c r="D1790" s="114">
        <f t="shared" si="845"/>
        <v>7245.38</v>
      </c>
      <c r="E1790" s="115">
        <f t="shared" si="859"/>
        <v>7276.54</v>
      </c>
      <c r="F1790" s="116">
        <f t="shared" si="860"/>
        <v>46409</v>
      </c>
      <c r="G1790" s="117">
        <f t="shared" si="838"/>
        <v>4.3006716003852752E-3</v>
      </c>
      <c r="H1790" s="118">
        <f t="shared" si="851"/>
        <v>46468</v>
      </c>
      <c r="I1790" s="118">
        <f t="shared" si="839"/>
        <v>46468</v>
      </c>
      <c r="J1790" s="119">
        <f t="shared" si="846"/>
        <v>20</v>
      </c>
      <c r="K1790" s="119">
        <f t="shared" si="861"/>
        <v>9</v>
      </c>
      <c r="L1790" s="8">
        <f t="shared" si="847"/>
        <v>1.0019330099999999</v>
      </c>
      <c r="M1790" s="120">
        <f t="shared" si="862"/>
        <v>1.0043006699999999</v>
      </c>
      <c r="N1790" s="120">
        <f t="shared" si="856"/>
        <v>1.2754169926079999</v>
      </c>
      <c r="O1790" s="113">
        <f t="shared" si="858"/>
        <v>1.2778823800000001</v>
      </c>
      <c r="P1790" s="113">
        <f t="shared" si="840"/>
        <v>1427.0030973800001</v>
      </c>
      <c r="Q1790" s="11">
        <f t="shared" si="852"/>
        <v>0</v>
      </c>
      <c r="R1790" s="30">
        <f t="shared" si="848"/>
        <v>0</v>
      </c>
      <c r="S1790" s="8">
        <f t="shared" si="841"/>
        <v>0</v>
      </c>
      <c r="T1790" s="122">
        <f t="shared" si="849"/>
        <v>0.13059999999999999</v>
      </c>
      <c r="U1790" s="121">
        <f t="shared" si="857"/>
        <v>9</v>
      </c>
      <c r="V1790" s="121">
        <v>252</v>
      </c>
      <c r="W1790" s="120">
        <f t="shared" si="842"/>
        <v>1.0043934969999999</v>
      </c>
      <c r="X1790" s="113">
        <f t="shared" si="855"/>
        <v>6.2695338200000004</v>
      </c>
      <c r="Y1790" s="113">
        <f t="shared" si="843"/>
        <v>0</v>
      </c>
      <c r="Z1790" s="125" t="str">
        <f t="shared" si="853"/>
        <v>A+J=</v>
      </c>
      <c r="AA1790" s="118">
        <f t="shared" si="854"/>
        <v>46468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>
        <f t="shared" si="844"/>
        <v>46452</v>
      </c>
      <c r="B1791" s="113">
        <f t="shared" si="837"/>
        <v>1434.2786698999998</v>
      </c>
      <c r="C1791" s="113">
        <f t="shared" si="850"/>
        <v>1116.6936172799999</v>
      </c>
      <c r="D1791" s="114">
        <f t="shared" si="845"/>
        <v>7245.38</v>
      </c>
      <c r="E1791" s="115">
        <f t="shared" si="859"/>
        <v>7276.54</v>
      </c>
      <c r="F1791" s="116">
        <f t="shared" si="860"/>
        <v>46409</v>
      </c>
      <c r="G1791" s="117">
        <f t="shared" si="838"/>
        <v>4.3006716003852752E-3</v>
      </c>
      <c r="H1791" s="118">
        <f t="shared" si="851"/>
        <v>46468</v>
      </c>
      <c r="I1791" s="118">
        <f t="shared" si="839"/>
        <v>46468</v>
      </c>
      <c r="J1791" s="119">
        <f t="shared" si="846"/>
        <v>20</v>
      </c>
      <c r="K1791" s="119">
        <f t="shared" si="861"/>
        <v>10</v>
      </c>
      <c r="L1791" s="8">
        <f t="shared" si="847"/>
        <v>1.0021480199999999</v>
      </c>
      <c r="M1791" s="120">
        <f t="shared" si="862"/>
        <v>1.0043006699999999</v>
      </c>
      <c r="N1791" s="120">
        <f t="shared" si="856"/>
        <v>1.2754169926079999</v>
      </c>
      <c r="O1791" s="113">
        <f t="shared" si="858"/>
        <v>1.2781566099999999</v>
      </c>
      <c r="P1791" s="113">
        <f t="shared" si="840"/>
        <v>1427.3093282699999</v>
      </c>
      <c r="Q1791" s="11">
        <f t="shared" si="852"/>
        <v>0</v>
      </c>
      <c r="R1791" s="30">
        <f t="shared" si="848"/>
        <v>0</v>
      </c>
      <c r="S1791" s="8">
        <f t="shared" si="841"/>
        <v>0</v>
      </c>
      <c r="T1791" s="122">
        <f t="shared" si="849"/>
        <v>0.13059999999999999</v>
      </c>
      <c r="U1791" s="121">
        <f t="shared" si="857"/>
        <v>10</v>
      </c>
      <c r="V1791" s="121">
        <v>252</v>
      </c>
      <c r="W1791" s="120">
        <f t="shared" si="842"/>
        <v>1.004882853</v>
      </c>
      <c r="X1791" s="113">
        <f t="shared" si="855"/>
        <v>6.9693416299999997</v>
      </c>
      <c r="Y1791" s="113">
        <f t="shared" si="843"/>
        <v>0</v>
      </c>
      <c r="Z1791" s="125" t="str">
        <f t="shared" si="853"/>
        <v>A+J=</v>
      </c>
      <c r="AA1791" s="118">
        <f t="shared" si="854"/>
        <v>46468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>
        <f t="shared" si="844"/>
        <v>46453</v>
      </c>
      <c r="B1792" s="113">
        <f t="shared" si="837"/>
        <v>1434.2786698999998</v>
      </c>
      <c r="C1792" s="113">
        <f t="shared" si="850"/>
        <v>1116.6936172799999</v>
      </c>
      <c r="D1792" s="114">
        <f t="shared" si="845"/>
        <v>7245.38</v>
      </c>
      <c r="E1792" s="115">
        <f t="shared" si="859"/>
        <v>7276.54</v>
      </c>
      <c r="F1792" s="116">
        <f t="shared" si="860"/>
        <v>46409</v>
      </c>
      <c r="G1792" s="117">
        <f t="shared" si="838"/>
        <v>4.3006716003852752E-3</v>
      </c>
      <c r="H1792" s="118">
        <f t="shared" si="851"/>
        <v>46468</v>
      </c>
      <c r="I1792" s="118">
        <f t="shared" si="839"/>
        <v>46468</v>
      </c>
      <c r="J1792" s="119">
        <f t="shared" si="846"/>
        <v>20</v>
      </c>
      <c r="K1792" s="119">
        <f t="shared" si="861"/>
        <v>10</v>
      </c>
      <c r="L1792" s="8">
        <f t="shared" si="847"/>
        <v>1.0021480199999999</v>
      </c>
      <c r="M1792" s="120">
        <f t="shared" si="862"/>
        <v>1.0043006699999999</v>
      </c>
      <c r="N1792" s="120">
        <f t="shared" si="856"/>
        <v>1.2754169926079999</v>
      </c>
      <c r="O1792" s="113">
        <f t="shared" si="858"/>
        <v>1.2781566099999999</v>
      </c>
      <c r="P1792" s="113">
        <f t="shared" si="840"/>
        <v>1427.3093282699999</v>
      </c>
      <c r="Q1792" s="11">
        <f t="shared" si="852"/>
        <v>0</v>
      </c>
      <c r="R1792" s="30">
        <f t="shared" si="848"/>
        <v>0</v>
      </c>
      <c r="S1792" s="8">
        <f t="shared" si="841"/>
        <v>0</v>
      </c>
      <c r="T1792" s="122">
        <f t="shared" si="849"/>
        <v>0.13059999999999999</v>
      </c>
      <c r="U1792" s="121">
        <f t="shared" si="857"/>
        <v>10</v>
      </c>
      <c r="V1792" s="121">
        <v>252</v>
      </c>
      <c r="W1792" s="120">
        <f t="shared" si="842"/>
        <v>1.004882853</v>
      </c>
      <c r="X1792" s="113">
        <f t="shared" si="855"/>
        <v>6.9693416299999997</v>
      </c>
      <c r="Y1792" s="113">
        <f t="shared" si="843"/>
        <v>0</v>
      </c>
      <c r="Z1792" s="125" t="str">
        <f t="shared" si="853"/>
        <v>A+J=</v>
      </c>
      <c r="AA1792" s="118">
        <f t="shared" si="854"/>
        <v>46468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>
        <f t="shared" si="844"/>
        <v>46454</v>
      </c>
      <c r="B1793" s="113">
        <f t="shared" si="837"/>
        <v>1434.2786698999998</v>
      </c>
      <c r="C1793" s="113">
        <f t="shared" si="850"/>
        <v>1116.6936172799999</v>
      </c>
      <c r="D1793" s="114">
        <f t="shared" si="845"/>
        <v>7245.38</v>
      </c>
      <c r="E1793" s="115">
        <f t="shared" si="859"/>
        <v>7276.54</v>
      </c>
      <c r="F1793" s="116">
        <f t="shared" si="860"/>
        <v>46409</v>
      </c>
      <c r="G1793" s="117">
        <f t="shared" si="838"/>
        <v>4.3006716003852752E-3</v>
      </c>
      <c r="H1793" s="118">
        <f t="shared" si="851"/>
        <v>46468</v>
      </c>
      <c r="I1793" s="118">
        <f t="shared" si="839"/>
        <v>46468</v>
      </c>
      <c r="J1793" s="119">
        <f t="shared" si="846"/>
        <v>20</v>
      </c>
      <c r="K1793" s="119">
        <f t="shared" si="861"/>
        <v>10</v>
      </c>
      <c r="L1793" s="8">
        <f t="shared" si="847"/>
        <v>1.0021480199999999</v>
      </c>
      <c r="M1793" s="120">
        <f t="shared" si="862"/>
        <v>1.0043006699999999</v>
      </c>
      <c r="N1793" s="120">
        <f t="shared" si="856"/>
        <v>1.2754169926079999</v>
      </c>
      <c r="O1793" s="113">
        <f t="shared" si="858"/>
        <v>1.2781566099999999</v>
      </c>
      <c r="P1793" s="113">
        <f t="shared" si="840"/>
        <v>1427.3093282699999</v>
      </c>
      <c r="Q1793" s="11">
        <f t="shared" si="852"/>
        <v>0</v>
      </c>
      <c r="R1793" s="30">
        <f t="shared" si="848"/>
        <v>0</v>
      </c>
      <c r="S1793" s="8">
        <f t="shared" si="841"/>
        <v>0</v>
      </c>
      <c r="T1793" s="122">
        <f t="shared" si="849"/>
        <v>0.13059999999999999</v>
      </c>
      <c r="U1793" s="121">
        <f t="shared" si="857"/>
        <v>10</v>
      </c>
      <c r="V1793" s="121">
        <v>252</v>
      </c>
      <c r="W1793" s="120">
        <f t="shared" si="842"/>
        <v>1.004882853</v>
      </c>
      <c r="X1793" s="113">
        <f t="shared" si="855"/>
        <v>6.9693416299999997</v>
      </c>
      <c r="Y1793" s="113">
        <f t="shared" si="843"/>
        <v>0</v>
      </c>
      <c r="Z1793" s="125" t="str">
        <f t="shared" si="853"/>
        <v>A+J=</v>
      </c>
      <c r="AA1793" s="118">
        <f t="shared" si="854"/>
        <v>46468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>
        <f t="shared" si="844"/>
        <v>46455</v>
      </c>
      <c r="B1794" s="113">
        <f t="shared" si="837"/>
        <v>1435.2854168699998</v>
      </c>
      <c r="C1794" s="113">
        <f t="shared" si="850"/>
        <v>1116.6936172799999</v>
      </c>
      <c r="D1794" s="114">
        <f t="shared" si="845"/>
        <v>7245.38</v>
      </c>
      <c r="E1794" s="115">
        <f t="shared" si="859"/>
        <v>7276.54</v>
      </c>
      <c r="F1794" s="116">
        <f t="shared" si="860"/>
        <v>46409</v>
      </c>
      <c r="G1794" s="117">
        <f t="shared" si="838"/>
        <v>4.3006716003852752E-3</v>
      </c>
      <c r="H1794" s="118">
        <f t="shared" si="851"/>
        <v>46468</v>
      </c>
      <c r="I1794" s="118">
        <f t="shared" si="839"/>
        <v>46468</v>
      </c>
      <c r="J1794" s="119">
        <f t="shared" si="846"/>
        <v>20</v>
      </c>
      <c r="K1794" s="119">
        <f t="shared" si="861"/>
        <v>11</v>
      </c>
      <c r="L1794" s="8">
        <f t="shared" si="847"/>
        <v>1.0023630800000001</v>
      </c>
      <c r="M1794" s="120">
        <f t="shared" si="862"/>
        <v>1.0043006699999999</v>
      </c>
      <c r="N1794" s="120">
        <f t="shared" si="856"/>
        <v>1.2754169926079999</v>
      </c>
      <c r="O1794" s="113">
        <f t="shared" si="858"/>
        <v>1.2784309</v>
      </c>
      <c r="P1794" s="113">
        <f t="shared" si="840"/>
        <v>1427.6156261599999</v>
      </c>
      <c r="Q1794" s="11">
        <f t="shared" si="852"/>
        <v>0</v>
      </c>
      <c r="R1794" s="30">
        <f t="shared" si="848"/>
        <v>0</v>
      </c>
      <c r="S1794" s="8">
        <f t="shared" si="841"/>
        <v>0</v>
      </c>
      <c r="T1794" s="122">
        <f t="shared" si="849"/>
        <v>0.13059999999999999</v>
      </c>
      <c r="U1794" s="121">
        <f t="shared" si="857"/>
        <v>11</v>
      </c>
      <c r="V1794" s="121">
        <v>252</v>
      </c>
      <c r="W1794" s="120">
        <f t="shared" si="842"/>
        <v>1.0053724479999999</v>
      </c>
      <c r="X1794" s="113">
        <f t="shared" si="855"/>
        <v>7.66979071</v>
      </c>
      <c r="Y1794" s="113">
        <f t="shared" si="843"/>
        <v>0</v>
      </c>
      <c r="Z1794" s="125" t="str">
        <f t="shared" si="853"/>
        <v>A+J=</v>
      </c>
      <c r="AA1794" s="118">
        <f t="shared" si="854"/>
        <v>46468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>
        <f t="shared" si="844"/>
        <v>46456</v>
      </c>
      <c r="B1795" s="113">
        <f t="shared" si="837"/>
        <v>1436.2928597800001</v>
      </c>
      <c r="C1795" s="113">
        <f t="shared" si="850"/>
        <v>1116.6936172799999</v>
      </c>
      <c r="D1795" s="114">
        <f t="shared" si="845"/>
        <v>7245.38</v>
      </c>
      <c r="E1795" s="115">
        <f t="shared" si="859"/>
        <v>7276.54</v>
      </c>
      <c r="F1795" s="116">
        <f t="shared" si="860"/>
        <v>46409</v>
      </c>
      <c r="G1795" s="117">
        <f t="shared" si="838"/>
        <v>4.3006716003852752E-3</v>
      </c>
      <c r="H1795" s="118">
        <f t="shared" si="851"/>
        <v>46468</v>
      </c>
      <c r="I1795" s="118">
        <f t="shared" si="839"/>
        <v>46468</v>
      </c>
      <c r="J1795" s="119">
        <f t="shared" si="846"/>
        <v>20</v>
      </c>
      <c r="K1795" s="119">
        <f t="shared" si="861"/>
        <v>12</v>
      </c>
      <c r="L1795" s="8">
        <f t="shared" si="847"/>
        <v>1.00257818</v>
      </c>
      <c r="M1795" s="120">
        <f t="shared" si="862"/>
        <v>1.0043006699999999</v>
      </c>
      <c r="N1795" s="120">
        <f t="shared" si="856"/>
        <v>1.2754169926079999</v>
      </c>
      <c r="O1795" s="113">
        <f t="shared" si="858"/>
        <v>1.2787052400000001</v>
      </c>
      <c r="P1795" s="113">
        <f t="shared" si="840"/>
        <v>1427.9219798900001</v>
      </c>
      <c r="Q1795" s="11">
        <f t="shared" si="852"/>
        <v>0</v>
      </c>
      <c r="R1795" s="30">
        <f t="shared" si="848"/>
        <v>0</v>
      </c>
      <c r="S1795" s="8">
        <f t="shared" si="841"/>
        <v>0</v>
      </c>
      <c r="T1795" s="122">
        <f t="shared" si="849"/>
        <v>0.13059999999999999</v>
      </c>
      <c r="U1795" s="121">
        <f t="shared" si="857"/>
        <v>12</v>
      </c>
      <c r="V1795" s="121">
        <v>252</v>
      </c>
      <c r="W1795" s="120">
        <f t="shared" si="842"/>
        <v>1.005862281</v>
      </c>
      <c r="X1795" s="113">
        <f t="shared" si="855"/>
        <v>8.3708798899999994</v>
      </c>
      <c r="Y1795" s="113">
        <f t="shared" si="843"/>
        <v>0</v>
      </c>
      <c r="Z1795" s="125" t="str">
        <f t="shared" si="853"/>
        <v>A+J=</v>
      </c>
      <c r="AA1795" s="118">
        <f t="shared" si="854"/>
        <v>46468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>
        <f t="shared" si="844"/>
        <v>46457</v>
      </c>
      <c r="B1796" s="113">
        <f t="shared" si="837"/>
        <v>1437.3010228099999</v>
      </c>
      <c r="C1796" s="113">
        <f t="shared" si="850"/>
        <v>1116.6936172799999</v>
      </c>
      <c r="D1796" s="114">
        <f t="shared" si="845"/>
        <v>7245.38</v>
      </c>
      <c r="E1796" s="115">
        <f t="shared" si="859"/>
        <v>7276.54</v>
      </c>
      <c r="F1796" s="116">
        <f t="shared" si="860"/>
        <v>46409</v>
      </c>
      <c r="G1796" s="117">
        <f t="shared" si="838"/>
        <v>4.3006716003852752E-3</v>
      </c>
      <c r="H1796" s="118">
        <f t="shared" si="851"/>
        <v>46468</v>
      </c>
      <c r="I1796" s="118">
        <f t="shared" si="839"/>
        <v>46468</v>
      </c>
      <c r="J1796" s="119">
        <f t="shared" si="846"/>
        <v>20</v>
      </c>
      <c r="K1796" s="119">
        <f t="shared" si="861"/>
        <v>13</v>
      </c>
      <c r="L1796" s="8">
        <f t="shared" si="847"/>
        <v>1.00279333</v>
      </c>
      <c r="M1796" s="120">
        <f t="shared" si="862"/>
        <v>1.0043006699999999</v>
      </c>
      <c r="N1796" s="120">
        <f t="shared" si="856"/>
        <v>1.2754169926079999</v>
      </c>
      <c r="O1796" s="113">
        <f t="shared" si="858"/>
        <v>1.2789796499999999</v>
      </c>
      <c r="P1796" s="113">
        <f t="shared" si="840"/>
        <v>1428.22841178</v>
      </c>
      <c r="Q1796" s="11">
        <f t="shared" si="852"/>
        <v>0</v>
      </c>
      <c r="R1796" s="30">
        <f t="shared" si="848"/>
        <v>0</v>
      </c>
      <c r="S1796" s="8">
        <f t="shared" si="841"/>
        <v>0</v>
      </c>
      <c r="T1796" s="122">
        <f t="shared" si="849"/>
        <v>0.13059999999999999</v>
      </c>
      <c r="U1796" s="121">
        <f t="shared" si="857"/>
        <v>13</v>
      </c>
      <c r="V1796" s="121">
        <v>252</v>
      </c>
      <c r="W1796" s="120">
        <f t="shared" si="842"/>
        <v>1.006352353</v>
      </c>
      <c r="X1796" s="113">
        <f t="shared" si="855"/>
        <v>9.0726110299999991</v>
      </c>
      <c r="Y1796" s="113">
        <f t="shared" si="843"/>
        <v>0</v>
      </c>
      <c r="Z1796" s="125" t="str">
        <f t="shared" si="853"/>
        <v>A+J=</v>
      </c>
      <c r="AA1796" s="118">
        <f t="shared" si="854"/>
        <v>46468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>
        <f t="shared" si="844"/>
        <v>46458</v>
      </c>
      <c r="B1797" s="113">
        <f t="shared" si="837"/>
        <v>1438.3098950799999</v>
      </c>
      <c r="C1797" s="113">
        <f t="shared" si="850"/>
        <v>1116.6936172799999</v>
      </c>
      <c r="D1797" s="114">
        <f t="shared" si="845"/>
        <v>7245.38</v>
      </c>
      <c r="E1797" s="115">
        <f t="shared" si="859"/>
        <v>7276.54</v>
      </c>
      <c r="F1797" s="116">
        <f t="shared" si="860"/>
        <v>46409</v>
      </c>
      <c r="G1797" s="117">
        <f t="shared" si="838"/>
        <v>4.3006716003852752E-3</v>
      </c>
      <c r="H1797" s="118">
        <f t="shared" si="851"/>
        <v>46468</v>
      </c>
      <c r="I1797" s="118">
        <f t="shared" si="839"/>
        <v>46468</v>
      </c>
      <c r="J1797" s="119">
        <f t="shared" si="846"/>
        <v>20</v>
      </c>
      <c r="K1797" s="119">
        <f t="shared" si="861"/>
        <v>14</v>
      </c>
      <c r="L1797" s="8">
        <f t="shared" si="847"/>
        <v>1.00300853</v>
      </c>
      <c r="M1797" s="120">
        <f t="shared" si="862"/>
        <v>1.0043006699999999</v>
      </c>
      <c r="N1797" s="120">
        <f t="shared" si="856"/>
        <v>1.2754169926079999</v>
      </c>
      <c r="O1797" s="113">
        <f t="shared" si="858"/>
        <v>1.2792541200000001</v>
      </c>
      <c r="P1797" s="113">
        <f t="shared" si="840"/>
        <v>1428.5349106799999</v>
      </c>
      <c r="Q1797" s="11">
        <f t="shared" si="852"/>
        <v>0</v>
      </c>
      <c r="R1797" s="30">
        <f t="shared" si="848"/>
        <v>0</v>
      </c>
      <c r="S1797" s="8">
        <f t="shared" si="841"/>
        <v>0</v>
      </c>
      <c r="T1797" s="122">
        <f t="shared" si="849"/>
        <v>0.13059999999999999</v>
      </c>
      <c r="U1797" s="121">
        <f t="shared" si="857"/>
        <v>14</v>
      </c>
      <c r="V1797" s="121">
        <v>252</v>
      </c>
      <c r="W1797" s="120">
        <f t="shared" si="842"/>
        <v>1.0068426640000001</v>
      </c>
      <c r="X1797" s="113">
        <f t="shared" si="855"/>
        <v>9.7749843999999992</v>
      </c>
      <c r="Y1797" s="113">
        <f t="shared" si="843"/>
        <v>0</v>
      </c>
      <c r="Z1797" s="125" t="str">
        <f t="shared" si="853"/>
        <v>A+J=</v>
      </c>
      <c r="AA1797" s="118">
        <f t="shared" si="854"/>
        <v>46468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>
        <f t="shared" si="844"/>
        <v>46459</v>
      </c>
      <c r="B1798" s="113">
        <f t="shared" si="837"/>
        <v>1439.31946421</v>
      </c>
      <c r="C1798" s="113">
        <f t="shared" si="850"/>
        <v>1116.6936172799999</v>
      </c>
      <c r="D1798" s="114">
        <f t="shared" si="845"/>
        <v>7245.38</v>
      </c>
      <c r="E1798" s="115">
        <f t="shared" si="859"/>
        <v>7276.54</v>
      </c>
      <c r="F1798" s="116">
        <f t="shared" si="860"/>
        <v>46409</v>
      </c>
      <c r="G1798" s="117">
        <f t="shared" si="838"/>
        <v>4.3006716003852752E-3</v>
      </c>
      <c r="H1798" s="118">
        <f t="shared" si="851"/>
        <v>46468</v>
      </c>
      <c r="I1798" s="118">
        <f t="shared" si="839"/>
        <v>46468</v>
      </c>
      <c r="J1798" s="119">
        <f t="shared" si="846"/>
        <v>20</v>
      </c>
      <c r="K1798" s="119">
        <f t="shared" si="861"/>
        <v>15</v>
      </c>
      <c r="L1798" s="8">
        <f t="shared" si="847"/>
        <v>1.00322377</v>
      </c>
      <c r="M1798" s="120">
        <f t="shared" si="862"/>
        <v>1.0043006699999999</v>
      </c>
      <c r="N1798" s="120">
        <f t="shared" si="856"/>
        <v>1.2754169926079999</v>
      </c>
      <c r="O1798" s="113">
        <f t="shared" si="858"/>
        <v>1.2795286400000001</v>
      </c>
      <c r="P1798" s="113">
        <f t="shared" si="840"/>
        <v>1428.84146541</v>
      </c>
      <c r="Q1798" s="11">
        <f t="shared" si="852"/>
        <v>0</v>
      </c>
      <c r="R1798" s="30">
        <f t="shared" si="848"/>
        <v>0</v>
      </c>
      <c r="S1798" s="8">
        <f t="shared" si="841"/>
        <v>0</v>
      </c>
      <c r="T1798" s="122">
        <f t="shared" si="849"/>
        <v>0.13059999999999999</v>
      </c>
      <c r="U1798" s="121">
        <f t="shared" si="857"/>
        <v>15</v>
      </c>
      <c r="V1798" s="121">
        <v>252</v>
      </c>
      <c r="W1798" s="120">
        <f t="shared" si="842"/>
        <v>1.0073332129999999</v>
      </c>
      <c r="X1798" s="113">
        <f t="shared" si="855"/>
        <v>10.4779988</v>
      </c>
      <c r="Y1798" s="113">
        <f t="shared" si="843"/>
        <v>0</v>
      </c>
      <c r="Z1798" s="125" t="str">
        <f t="shared" si="853"/>
        <v>A+J=</v>
      </c>
      <c r="AA1798" s="118">
        <f t="shared" si="854"/>
        <v>46468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>
        <f t="shared" si="844"/>
        <v>46460</v>
      </c>
      <c r="B1799" s="113">
        <f t="shared" si="837"/>
        <v>1439.31946421</v>
      </c>
      <c r="C1799" s="113">
        <f t="shared" si="850"/>
        <v>1116.6936172799999</v>
      </c>
      <c r="D1799" s="114">
        <f t="shared" si="845"/>
        <v>7245.38</v>
      </c>
      <c r="E1799" s="115">
        <f t="shared" si="859"/>
        <v>7276.54</v>
      </c>
      <c r="F1799" s="116">
        <f t="shared" si="860"/>
        <v>46409</v>
      </c>
      <c r="G1799" s="117">
        <f t="shared" si="838"/>
        <v>4.3006716003852752E-3</v>
      </c>
      <c r="H1799" s="118">
        <f t="shared" si="851"/>
        <v>46468</v>
      </c>
      <c r="I1799" s="118">
        <f t="shared" si="839"/>
        <v>46468</v>
      </c>
      <c r="J1799" s="119">
        <f t="shared" si="846"/>
        <v>20</v>
      </c>
      <c r="K1799" s="119">
        <f t="shared" si="861"/>
        <v>15</v>
      </c>
      <c r="L1799" s="8">
        <f t="shared" si="847"/>
        <v>1.00322377</v>
      </c>
      <c r="M1799" s="120">
        <f t="shared" si="862"/>
        <v>1.0043006699999999</v>
      </c>
      <c r="N1799" s="120">
        <f t="shared" si="856"/>
        <v>1.2754169926079999</v>
      </c>
      <c r="O1799" s="113">
        <f t="shared" si="858"/>
        <v>1.2795286400000001</v>
      </c>
      <c r="P1799" s="113">
        <f t="shared" si="840"/>
        <v>1428.84146541</v>
      </c>
      <c r="Q1799" s="11">
        <f t="shared" si="852"/>
        <v>0</v>
      </c>
      <c r="R1799" s="30">
        <f t="shared" si="848"/>
        <v>0</v>
      </c>
      <c r="S1799" s="8">
        <f t="shared" si="841"/>
        <v>0</v>
      </c>
      <c r="T1799" s="122">
        <f t="shared" si="849"/>
        <v>0.13059999999999999</v>
      </c>
      <c r="U1799" s="121">
        <f t="shared" si="857"/>
        <v>15</v>
      </c>
      <c r="V1799" s="121">
        <v>252</v>
      </c>
      <c r="W1799" s="120">
        <f t="shared" si="842"/>
        <v>1.0073332129999999</v>
      </c>
      <c r="X1799" s="113">
        <f t="shared" si="855"/>
        <v>10.4779988</v>
      </c>
      <c r="Y1799" s="113">
        <f t="shared" si="843"/>
        <v>0</v>
      </c>
      <c r="Z1799" s="125" t="str">
        <f t="shared" si="853"/>
        <v>A+J=</v>
      </c>
      <c r="AA1799" s="118">
        <f t="shared" si="854"/>
        <v>46468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>
        <f t="shared" si="844"/>
        <v>46461</v>
      </c>
      <c r="B1800" s="113">
        <f t="shared" si="837"/>
        <v>1439.31946421</v>
      </c>
      <c r="C1800" s="113">
        <f t="shared" si="850"/>
        <v>1116.6936172799999</v>
      </c>
      <c r="D1800" s="114">
        <f t="shared" si="845"/>
        <v>7245.38</v>
      </c>
      <c r="E1800" s="115">
        <f t="shared" si="859"/>
        <v>7276.54</v>
      </c>
      <c r="F1800" s="116">
        <f t="shared" si="860"/>
        <v>46409</v>
      </c>
      <c r="G1800" s="117">
        <f t="shared" si="838"/>
        <v>4.3006716003852752E-3</v>
      </c>
      <c r="H1800" s="118">
        <f t="shared" si="851"/>
        <v>46468</v>
      </c>
      <c r="I1800" s="118">
        <f t="shared" si="839"/>
        <v>46468</v>
      </c>
      <c r="J1800" s="119">
        <f t="shared" si="846"/>
        <v>20</v>
      </c>
      <c r="K1800" s="119">
        <f t="shared" si="861"/>
        <v>15</v>
      </c>
      <c r="L1800" s="8">
        <f t="shared" si="847"/>
        <v>1.00322377</v>
      </c>
      <c r="M1800" s="120">
        <f t="shared" si="862"/>
        <v>1.0043006699999999</v>
      </c>
      <c r="N1800" s="120">
        <f t="shared" si="856"/>
        <v>1.2754169926079999</v>
      </c>
      <c r="O1800" s="113">
        <f t="shared" si="858"/>
        <v>1.2795286400000001</v>
      </c>
      <c r="P1800" s="113">
        <f t="shared" si="840"/>
        <v>1428.84146541</v>
      </c>
      <c r="Q1800" s="11">
        <f t="shared" si="852"/>
        <v>0</v>
      </c>
      <c r="R1800" s="30">
        <f t="shared" si="848"/>
        <v>0</v>
      </c>
      <c r="S1800" s="8">
        <f t="shared" si="841"/>
        <v>0</v>
      </c>
      <c r="T1800" s="122">
        <f t="shared" si="849"/>
        <v>0.13059999999999999</v>
      </c>
      <c r="U1800" s="121">
        <f t="shared" si="857"/>
        <v>15</v>
      </c>
      <c r="V1800" s="121">
        <v>252</v>
      </c>
      <c r="W1800" s="120">
        <f t="shared" si="842"/>
        <v>1.0073332129999999</v>
      </c>
      <c r="X1800" s="113">
        <f t="shared" si="855"/>
        <v>10.4779988</v>
      </c>
      <c r="Y1800" s="113">
        <f t="shared" si="843"/>
        <v>0</v>
      </c>
      <c r="Z1800" s="125" t="str">
        <f t="shared" si="853"/>
        <v>A+J=</v>
      </c>
      <c r="AA1800" s="118">
        <f t="shared" si="854"/>
        <v>46468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>
        <f t="shared" si="844"/>
        <v>46462</v>
      </c>
      <c r="B1801" s="113">
        <f t="shared" si="837"/>
        <v>1440.3297446299998</v>
      </c>
      <c r="C1801" s="113">
        <f t="shared" si="850"/>
        <v>1116.6936172799999</v>
      </c>
      <c r="D1801" s="114">
        <f t="shared" si="845"/>
        <v>7245.38</v>
      </c>
      <c r="E1801" s="115">
        <f t="shared" si="859"/>
        <v>7276.54</v>
      </c>
      <c r="F1801" s="116">
        <f t="shared" si="860"/>
        <v>46409</v>
      </c>
      <c r="G1801" s="117">
        <f t="shared" si="838"/>
        <v>4.3006716003852752E-3</v>
      </c>
      <c r="H1801" s="118">
        <f t="shared" si="851"/>
        <v>46468</v>
      </c>
      <c r="I1801" s="118">
        <f t="shared" si="839"/>
        <v>46468</v>
      </c>
      <c r="J1801" s="119">
        <f t="shared" si="846"/>
        <v>20</v>
      </c>
      <c r="K1801" s="119">
        <f t="shared" si="861"/>
        <v>16</v>
      </c>
      <c r="L1801" s="8">
        <f t="shared" si="847"/>
        <v>1.00343906</v>
      </c>
      <c r="M1801" s="120">
        <f t="shared" si="862"/>
        <v>1.0043006699999999</v>
      </c>
      <c r="N1801" s="120">
        <f t="shared" si="856"/>
        <v>1.2754169926079999</v>
      </c>
      <c r="O1801" s="113">
        <f t="shared" si="858"/>
        <v>1.27980322</v>
      </c>
      <c r="P1801" s="113">
        <f t="shared" si="840"/>
        <v>1429.1480871399999</v>
      </c>
      <c r="Q1801" s="11">
        <f t="shared" si="852"/>
        <v>0</v>
      </c>
      <c r="R1801" s="30">
        <f t="shared" si="848"/>
        <v>0</v>
      </c>
      <c r="S1801" s="8">
        <f t="shared" si="841"/>
        <v>0</v>
      </c>
      <c r="T1801" s="122">
        <f t="shared" si="849"/>
        <v>0.13059999999999999</v>
      </c>
      <c r="U1801" s="121">
        <f t="shared" si="857"/>
        <v>16</v>
      </c>
      <c r="V1801" s="121">
        <v>252</v>
      </c>
      <c r="W1801" s="120">
        <f t="shared" si="842"/>
        <v>1.007824002</v>
      </c>
      <c r="X1801" s="113">
        <f t="shared" si="855"/>
        <v>11.181657489999999</v>
      </c>
      <c r="Y1801" s="113">
        <f t="shared" si="843"/>
        <v>0</v>
      </c>
      <c r="Z1801" s="125" t="str">
        <f t="shared" si="853"/>
        <v>A+J=</v>
      </c>
      <c r="AA1801" s="118">
        <f t="shared" si="854"/>
        <v>46468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>
        <f t="shared" si="844"/>
        <v>46463</v>
      </c>
      <c r="B1802" s="113">
        <f t="shared" ref="B1802:B1837" si="863">(P1802+X1802)</f>
        <v>1441.3407352199999</v>
      </c>
      <c r="C1802" s="113">
        <f t="shared" si="850"/>
        <v>1116.6936172799999</v>
      </c>
      <c r="D1802" s="114">
        <f t="shared" si="845"/>
        <v>7245.38</v>
      </c>
      <c r="E1802" s="115">
        <f t="shared" si="859"/>
        <v>7276.54</v>
      </c>
      <c r="F1802" s="116">
        <f t="shared" si="860"/>
        <v>46409</v>
      </c>
      <c r="G1802" s="117">
        <f t="shared" ref="G1802:G1837" si="864">(E1802/D1802)-1</f>
        <v>4.3006716003852752E-3</v>
      </c>
      <c r="H1802" s="118">
        <f t="shared" si="851"/>
        <v>46468</v>
      </c>
      <c r="I1802" s="118">
        <f t="shared" ref="I1802:I1837" si="865">IF(A1802&gt;I1801,H1802,I1801)</f>
        <v>46468</v>
      </c>
      <c r="J1802" s="119">
        <f t="shared" si="846"/>
        <v>20</v>
      </c>
      <c r="K1802" s="119">
        <f t="shared" si="861"/>
        <v>17</v>
      </c>
      <c r="L1802" s="8">
        <f t="shared" si="847"/>
        <v>1.0036543899999999</v>
      </c>
      <c r="M1802" s="120">
        <f t="shared" si="862"/>
        <v>1.0043006699999999</v>
      </c>
      <c r="N1802" s="120">
        <f t="shared" si="856"/>
        <v>1.2754169926079999</v>
      </c>
      <c r="O1802" s="113">
        <f t="shared" si="858"/>
        <v>1.28007786</v>
      </c>
      <c r="P1802" s="113">
        <f t="shared" ref="P1802:P1837" si="866">TRUNC(C1802*O1802,8)</f>
        <v>1429.4547758799999</v>
      </c>
      <c r="Q1802" s="11">
        <f t="shared" si="852"/>
        <v>0</v>
      </c>
      <c r="R1802" s="30">
        <f t="shared" si="848"/>
        <v>0</v>
      </c>
      <c r="S1802" s="8">
        <f t="shared" ref="S1802:S1837" si="867">IF(R1802&gt;0,TRUNC(R1802*P1802,8),0)</f>
        <v>0</v>
      </c>
      <c r="T1802" s="122">
        <f t="shared" si="849"/>
        <v>0.13059999999999999</v>
      </c>
      <c r="U1802" s="121">
        <f t="shared" si="857"/>
        <v>17</v>
      </c>
      <c r="V1802" s="121">
        <v>252</v>
      </c>
      <c r="W1802" s="120">
        <f t="shared" ref="W1802:W1837" si="868">ROUND((1+T1802)^TRUNC((U1802/V1802),9),9)</f>
        <v>1.0083150299999999</v>
      </c>
      <c r="X1802" s="113">
        <f t="shared" si="855"/>
        <v>11.885959339999999</v>
      </c>
      <c r="Y1802" s="113">
        <f t="shared" ref="Y1802:Y1837" si="869">IF(Q1802&gt;0,S1802+X1802,0)</f>
        <v>0</v>
      </c>
      <c r="Z1802" s="125" t="str">
        <f t="shared" si="853"/>
        <v>A+J=</v>
      </c>
      <c r="AA1802" s="118">
        <f t="shared" si="854"/>
        <v>46468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>
        <f t="shared" ref="A1803:A1866" si="870">(A1802+1)</f>
        <v>46464</v>
      </c>
      <c r="B1803" s="113">
        <f t="shared" si="863"/>
        <v>1442.3524362999999</v>
      </c>
      <c r="C1803" s="113">
        <f t="shared" si="850"/>
        <v>1116.6936172799999</v>
      </c>
      <c r="D1803" s="114">
        <f t="shared" ref="D1803:D1837" si="871">IF(E1803=E1802,D1802,E1802)</f>
        <v>7245.38</v>
      </c>
      <c r="E1803" s="115">
        <f t="shared" si="859"/>
        <v>7276.54</v>
      </c>
      <c r="F1803" s="116">
        <f t="shared" si="860"/>
        <v>46409</v>
      </c>
      <c r="G1803" s="117">
        <f t="shared" si="864"/>
        <v>4.3006716003852752E-3</v>
      </c>
      <c r="H1803" s="118">
        <f t="shared" si="851"/>
        <v>46468</v>
      </c>
      <c r="I1803" s="118">
        <f t="shared" si="865"/>
        <v>46468</v>
      </c>
      <c r="J1803" s="119">
        <f t="shared" ref="J1803:J1837" si="872">IF(I1803=I1802,J1802,NETWORKDAYS(I1802,I1803,$AD$176:$AD$502)-1)</f>
        <v>20</v>
      </c>
      <c r="K1803" s="119">
        <f t="shared" si="861"/>
        <v>18</v>
      </c>
      <c r="L1803" s="8">
        <f t="shared" ref="L1803:L1837" si="873">IF(E1803&lt;D1803,1,TRUNC((E1803/D1803)^TRUNC((K1803/J1803),9),8))</f>
        <v>1.0038697700000001</v>
      </c>
      <c r="M1803" s="120">
        <f t="shared" si="862"/>
        <v>1.0043006699999999</v>
      </c>
      <c r="N1803" s="120">
        <f t="shared" si="856"/>
        <v>1.2754169926079999</v>
      </c>
      <c r="O1803" s="113">
        <f t="shared" si="858"/>
        <v>1.2803525600000001</v>
      </c>
      <c r="P1803" s="113">
        <f t="shared" si="866"/>
        <v>1429.7615316199999</v>
      </c>
      <c r="Q1803" s="11">
        <f t="shared" si="852"/>
        <v>0</v>
      </c>
      <c r="R1803" s="30">
        <f t="shared" ref="R1803:R1837" si="874">IF(Q1803&gt;0,VLOOKUP($A1803,$AD$10:$AI$170,6),0)</f>
        <v>0</v>
      </c>
      <c r="S1803" s="8">
        <f t="shared" si="867"/>
        <v>0</v>
      </c>
      <c r="T1803" s="122">
        <f t="shared" ref="T1803:T1866" si="875">(T1802)</f>
        <v>0.13059999999999999</v>
      </c>
      <c r="U1803" s="121">
        <f t="shared" si="857"/>
        <v>18</v>
      </c>
      <c r="V1803" s="121">
        <v>252</v>
      </c>
      <c r="W1803" s="120">
        <f t="shared" si="868"/>
        <v>1.008806297</v>
      </c>
      <c r="X1803" s="113">
        <f t="shared" si="855"/>
        <v>12.59090468</v>
      </c>
      <c r="Y1803" s="113">
        <f t="shared" si="869"/>
        <v>0</v>
      </c>
      <c r="Z1803" s="125" t="str">
        <f t="shared" si="853"/>
        <v>A+J=</v>
      </c>
      <c r="AA1803" s="118">
        <f t="shared" si="854"/>
        <v>46468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>
        <f t="shared" si="870"/>
        <v>46465</v>
      </c>
      <c r="B1804" s="113">
        <f t="shared" si="863"/>
        <v>1443.36483692</v>
      </c>
      <c r="C1804" s="113">
        <f t="shared" ref="C1804:C1837" si="876">TRUNC(IF(Q1803&gt;0,VLOOKUP(A1803,$AD$12:$AE$170,2),C1803),8)</f>
        <v>1116.6936172799999</v>
      </c>
      <c r="D1804" s="114">
        <f t="shared" si="871"/>
        <v>7245.38</v>
      </c>
      <c r="E1804" s="115">
        <f t="shared" si="859"/>
        <v>7276.54</v>
      </c>
      <c r="F1804" s="116">
        <f t="shared" si="860"/>
        <v>46409</v>
      </c>
      <c r="G1804" s="117">
        <f t="shared" si="864"/>
        <v>4.3006716003852752E-3</v>
      </c>
      <c r="H1804" s="118">
        <f t="shared" ref="H1804:H1837" si="877">IF(DAY(A1804)=H$9,VLOOKUP(A1804,AH$118:AN$450,4),H1803)</f>
        <v>46468</v>
      </c>
      <c r="I1804" s="118">
        <f t="shared" si="865"/>
        <v>46468</v>
      </c>
      <c r="J1804" s="119">
        <f t="shared" si="872"/>
        <v>20</v>
      </c>
      <c r="K1804" s="119">
        <f t="shared" si="861"/>
        <v>19</v>
      </c>
      <c r="L1804" s="8">
        <f t="shared" si="873"/>
        <v>1.0040851900000001</v>
      </c>
      <c r="M1804" s="120">
        <f t="shared" si="862"/>
        <v>1.0043006699999999</v>
      </c>
      <c r="N1804" s="120">
        <f t="shared" si="856"/>
        <v>1.2754169926079999</v>
      </c>
      <c r="O1804" s="113">
        <f t="shared" si="858"/>
        <v>1.2806273100000001</v>
      </c>
      <c r="P1804" s="113">
        <f t="shared" si="866"/>
        <v>1430.06834319</v>
      </c>
      <c r="Q1804" s="11">
        <f t="shared" ref="Q1804:Q1837" si="878">IF(VLOOKUP(A1804,AD$10:AK$170,8)=VLOOKUP(A1803,AD$10:AK$170,8),0,VLOOKUP(A1804,AD$10:AK$170,8))</f>
        <v>0</v>
      </c>
      <c r="R1804" s="30">
        <f t="shared" si="874"/>
        <v>0</v>
      </c>
      <c r="S1804" s="8">
        <f t="shared" si="867"/>
        <v>0</v>
      </c>
      <c r="T1804" s="122">
        <f t="shared" si="875"/>
        <v>0.13059999999999999</v>
      </c>
      <c r="U1804" s="121">
        <f t="shared" si="857"/>
        <v>19</v>
      </c>
      <c r="V1804" s="121">
        <v>252</v>
      </c>
      <c r="W1804" s="120">
        <f t="shared" si="868"/>
        <v>1.0092978029999999</v>
      </c>
      <c r="X1804" s="113">
        <f t="shared" si="855"/>
        <v>13.29649373</v>
      </c>
      <c r="Y1804" s="113">
        <f t="shared" si="869"/>
        <v>0</v>
      </c>
      <c r="Z1804" s="125" t="str">
        <f t="shared" ref="Z1804:Z1867" si="879">IF($Q1803&gt;0,VLOOKUP($A1803,$AD$10:$AM$170,9),Z1803)</f>
        <v>A+J=</v>
      </c>
      <c r="AA1804" s="118">
        <f t="shared" ref="AA1804:AA1867" si="880">IF($Q1803&gt;0,VLOOKUP($A1803,$AD$10:$AM$170,10),AA1803)</f>
        <v>46468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>
        <f t="shared" si="870"/>
        <v>46466</v>
      </c>
      <c r="B1805" s="113">
        <f t="shared" si="863"/>
        <v>1444.3779726299999</v>
      </c>
      <c r="C1805" s="113">
        <f t="shared" si="876"/>
        <v>1116.6936172799999</v>
      </c>
      <c r="D1805" s="114">
        <f t="shared" si="871"/>
        <v>7245.38</v>
      </c>
      <c r="E1805" s="115">
        <f t="shared" si="859"/>
        <v>7276.54</v>
      </c>
      <c r="F1805" s="116">
        <f t="shared" si="860"/>
        <v>46409</v>
      </c>
      <c r="G1805" s="117">
        <f t="shared" si="864"/>
        <v>4.3006716003852752E-3</v>
      </c>
      <c r="H1805" s="118">
        <f t="shared" si="877"/>
        <v>46497</v>
      </c>
      <c r="I1805" s="118">
        <f t="shared" si="865"/>
        <v>46468</v>
      </c>
      <c r="J1805" s="119">
        <f t="shared" si="872"/>
        <v>20</v>
      </c>
      <c r="K1805" s="119">
        <f t="shared" si="861"/>
        <v>20</v>
      </c>
      <c r="L1805" s="8">
        <f t="shared" si="873"/>
        <v>1.0043006699999999</v>
      </c>
      <c r="M1805" s="120">
        <f t="shared" si="862"/>
        <v>1.0043006699999999</v>
      </c>
      <c r="N1805" s="120">
        <f t="shared" si="856"/>
        <v>1.2754169926079999</v>
      </c>
      <c r="O1805" s="113">
        <f t="shared" si="858"/>
        <v>1.28090214</v>
      </c>
      <c r="P1805" s="113">
        <f t="shared" si="866"/>
        <v>1430.37524409</v>
      </c>
      <c r="Q1805" s="11">
        <f t="shared" si="878"/>
        <v>0</v>
      </c>
      <c r="R1805" s="30">
        <f t="shared" si="874"/>
        <v>0</v>
      </c>
      <c r="S1805" s="8">
        <f t="shared" si="867"/>
        <v>0</v>
      </c>
      <c r="T1805" s="122">
        <f t="shared" si="875"/>
        <v>0.13059999999999999</v>
      </c>
      <c r="U1805" s="121">
        <f t="shared" si="857"/>
        <v>20</v>
      </c>
      <c r="V1805" s="121">
        <v>252</v>
      </c>
      <c r="W1805" s="120">
        <f t="shared" si="868"/>
        <v>1.009789549</v>
      </c>
      <c r="X1805" s="113">
        <f t="shared" si="855"/>
        <v>14.00272854</v>
      </c>
      <c r="Y1805" s="113">
        <f t="shared" si="869"/>
        <v>0</v>
      </c>
      <c r="Z1805" s="125" t="str">
        <f t="shared" si="879"/>
        <v>A+J=</v>
      </c>
      <c r="AA1805" s="118">
        <f t="shared" si="880"/>
        <v>46468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>
        <f t="shared" si="870"/>
        <v>46467</v>
      </c>
      <c r="B1806" s="113">
        <f t="shared" si="863"/>
        <v>1444.3779726299999</v>
      </c>
      <c r="C1806" s="113">
        <f t="shared" si="876"/>
        <v>1116.6936172799999</v>
      </c>
      <c r="D1806" s="114">
        <f t="shared" si="871"/>
        <v>7245.38</v>
      </c>
      <c r="E1806" s="115">
        <f t="shared" si="859"/>
        <v>7276.54</v>
      </c>
      <c r="F1806" s="116">
        <f t="shared" si="860"/>
        <v>46409</v>
      </c>
      <c r="G1806" s="117">
        <f t="shared" si="864"/>
        <v>4.3006716003852752E-3</v>
      </c>
      <c r="H1806" s="118">
        <f t="shared" si="877"/>
        <v>46497</v>
      </c>
      <c r="I1806" s="118">
        <f t="shared" si="865"/>
        <v>46468</v>
      </c>
      <c r="J1806" s="119">
        <f t="shared" si="872"/>
        <v>20</v>
      </c>
      <c r="K1806" s="119">
        <f t="shared" si="861"/>
        <v>20</v>
      </c>
      <c r="L1806" s="8">
        <f t="shared" si="873"/>
        <v>1.0043006699999999</v>
      </c>
      <c r="M1806" s="120">
        <f t="shared" si="862"/>
        <v>1.0043006699999999</v>
      </c>
      <c r="N1806" s="120">
        <f t="shared" si="856"/>
        <v>1.2754169926079999</v>
      </c>
      <c r="O1806" s="113">
        <f t="shared" si="858"/>
        <v>1.28090214</v>
      </c>
      <c r="P1806" s="113">
        <f t="shared" si="866"/>
        <v>1430.37524409</v>
      </c>
      <c r="Q1806" s="11">
        <f t="shared" si="878"/>
        <v>0</v>
      </c>
      <c r="R1806" s="30">
        <f t="shared" si="874"/>
        <v>0</v>
      </c>
      <c r="S1806" s="8">
        <f t="shared" si="867"/>
        <v>0</v>
      </c>
      <c r="T1806" s="122">
        <f t="shared" si="875"/>
        <v>0.13059999999999999</v>
      </c>
      <c r="U1806" s="121">
        <f t="shared" si="857"/>
        <v>20</v>
      </c>
      <c r="V1806" s="121">
        <v>252</v>
      </c>
      <c r="W1806" s="120">
        <f t="shared" si="868"/>
        <v>1.009789549</v>
      </c>
      <c r="X1806" s="113">
        <f t="shared" si="855"/>
        <v>14.00272854</v>
      </c>
      <c r="Y1806" s="113">
        <f t="shared" si="869"/>
        <v>0</v>
      </c>
      <c r="Z1806" s="125" t="str">
        <f t="shared" si="879"/>
        <v>A+J=</v>
      </c>
      <c r="AA1806" s="118">
        <f t="shared" si="880"/>
        <v>46468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>
        <f t="shared" si="870"/>
        <v>46468</v>
      </c>
      <c r="B1807" s="113">
        <f t="shared" si="863"/>
        <v>1444.3779726299999</v>
      </c>
      <c r="C1807" s="113">
        <f t="shared" si="876"/>
        <v>1116.6936172799999</v>
      </c>
      <c r="D1807" s="114">
        <f t="shared" si="871"/>
        <v>7245.38</v>
      </c>
      <c r="E1807" s="115">
        <f t="shared" si="859"/>
        <v>7276.54</v>
      </c>
      <c r="F1807" s="116">
        <f t="shared" si="860"/>
        <v>46409</v>
      </c>
      <c r="G1807" s="117">
        <f t="shared" si="864"/>
        <v>4.3006716003852752E-3</v>
      </c>
      <c r="H1807" s="118">
        <f t="shared" si="877"/>
        <v>46497</v>
      </c>
      <c r="I1807" s="118">
        <f t="shared" si="865"/>
        <v>46468</v>
      </c>
      <c r="J1807" s="119">
        <f t="shared" si="872"/>
        <v>20</v>
      </c>
      <c r="K1807" s="119">
        <f t="shared" si="861"/>
        <v>20</v>
      </c>
      <c r="L1807" s="8">
        <f t="shared" si="873"/>
        <v>1.0043006699999999</v>
      </c>
      <c r="M1807" s="120">
        <f t="shared" si="862"/>
        <v>1.0043006699999999</v>
      </c>
      <c r="N1807" s="120">
        <f t="shared" si="856"/>
        <v>1.2754169926079999</v>
      </c>
      <c r="O1807" s="113">
        <f t="shared" si="858"/>
        <v>1.28090214</v>
      </c>
      <c r="P1807" s="113">
        <f t="shared" si="866"/>
        <v>1430.37524409</v>
      </c>
      <c r="Q1807" s="11">
        <f t="shared" si="878"/>
        <v>59</v>
      </c>
      <c r="R1807" s="30">
        <f t="shared" si="874"/>
        <v>0</v>
      </c>
      <c r="S1807" s="8">
        <f t="shared" si="867"/>
        <v>0</v>
      </c>
      <c r="T1807" s="122">
        <f t="shared" si="875"/>
        <v>0.13059999999999999</v>
      </c>
      <c r="U1807" s="121">
        <f t="shared" si="857"/>
        <v>20</v>
      </c>
      <c r="V1807" s="121">
        <v>252</v>
      </c>
      <c r="W1807" s="120">
        <f t="shared" si="868"/>
        <v>1.009789549</v>
      </c>
      <c r="X1807" s="113">
        <f t="shared" si="855"/>
        <v>14.00272854</v>
      </c>
      <c r="Y1807" s="113">
        <f t="shared" si="869"/>
        <v>14.00272854</v>
      </c>
      <c r="Z1807" s="125" t="str">
        <f t="shared" si="879"/>
        <v>A+J=</v>
      </c>
      <c r="AA1807" s="118">
        <f t="shared" si="880"/>
        <v>46468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>
        <f t="shared" si="870"/>
        <v>46469</v>
      </c>
      <c r="B1808" s="113">
        <f t="shared" si="863"/>
        <v>1431.37922974</v>
      </c>
      <c r="C1808" s="113">
        <f t="shared" si="876"/>
        <v>1116.6936172799999</v>
      </c>
      <c r="D1808" s="114">
        <f t="shared" si="871"/>
        <v>7245.38</v>
      </c>
      <c r="E1808" s="115">
        <f t="shared" si="859"/>
        <v>7276.54</v>
      </c>
      <c r="F1808" s="116">
        <f t="shared" si="860"/>
        <v>46440</v>
      </c>
      <c r="G1808" s="117">
        <f t="shared" si="864"/>
        <v>4.3006716003852752E-3</v>
      </c>
      <c r="H1808" s="118">
        <f t="shared" si="877"/>
        <v>46497</v>
      </c>
      <c r="I1808" s="118">
        <f t="shared" si="865"/>
        <v>46497</v>
      </c>
      <c r="J1808" s="119">
        <f t="shared" si="872"/>
        <v>20</v>
      </c>
      <c r="K1808" s="119">
        <f t="shared" si="861"/>
        <v>1</v>
      </c>
      <c r="L1808" s="8">
        <f t="shared" si="873"/>
        <v>1.0002145899999999</v>
      </c>
      <c r="M1808" s="120">
        <f t="shared" si="862"/>
        <v>1.0043006699999999</v>
      </c>
      <c r="N1808" s="120">
        <f t="shared" si="856"/>
        <v>1.2809021402055991</v>
      </c>
      <c r="O1808" s="113">
        <f t="shared" si="858"/>
        <v>1.281177</v>
      </c>
      <c r="P1808" s="113">
        <f t="shared" si="866"/>
        <v>1430.6821785</v>
      </c>
      <c r="Q1808" s="11">
        <f t="shared" si="878"/>
        <v>0</v>
      </c>
      <c r="R1808" s="30">
        <f t="shared" si="874"/>
        <v>0</v>
      </c>
      <c r="S1808" s="8">
        <f t="shared" si="867"/>
        <v>0</v>
      </c>
      <c r="T1808" s="122">
        <f t="shared" si="875"/>
        <v>0.13059999999999999</v>
      </c>
      <c r="U1808" s="121">
        <f t="shared" si="857"/>
        <v>1</v>
      </c>
      <c r="V1808" s="121">
        <v>252</v>
      </c>
      <c r="W1808" s="120">
        <f t="shared" si="868"/>
        <v>1.000487216</v>
      </c>
      <c r="X1808" s="113">
        <f t="shared" si="855"/>
        <v>0.69705123999999996</v>
      </c>
      <c r="Y1808" s="113">
        <f t="shared" si="869"/>
        <v>0</v>
      </c>
      <c r="Z1808" s="125" t="str">
        <f t="shared" si="879"/>
        <v>A+J=</v>
      </c>
      <c r="AA1808" s="118">
        <f t="shared" si="880"/>
        <v>46497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>
        <f t="shared" si="870"/>
        <v>46470</v>
      </c>
      <c r="B1809" s="113">
        <f t="shared" si="863"/>
        <v>1432.38394305</v>
      </c>
      <c r="C1809" s="113">
        <f t="shared" si="876"/>
        <v>1116.6936172799999</v>
      </c>
      <c r="D1809" s="114">
        <f t="shared" si="871"/>
        <v>7245.38</v>
      </c>
      <c r="E1809" s="115">
        <f t="shared" si="859"/>
        <v>7276.54</v>
      </c>
      <c r="F1809" s="116">
        <f t="shared" si="860"/>
        <v>46440</v>
      </c>
      <c r="G1809" s="117">
        <f t="shared" si="864"/>
        <v>4.3006716003852752E-3</v>
      </c>
      <c r="H1809" s="118">
        <f t="shared" si="877"/>
        <v>46497</v>
      </c>
      <c r="I1809" s="118">
        <f t="shared" si="865"/>
        <v>46497</v>
      </c>
      <c r="J1809" s="119">
        <f t="shared" si="872"/>
        <v>20</v>
      </c>
      <c r="K1809" s="119">
        <f t="shared" si="861"/>
        <v>2</v>
      </c>
      <c r="L1809" s="8">
        <f t="shared" si="873"/>
        <v>1.0004292299999999</v>
      </c>
      <c r="M1809" s="120">
        <f t="shared" si="862"/>
        <v>1.0043006699999999</v>
      </c>
      <c r="N1809" s="120">
        <f t="shared" si="856"/>
        <v>1.2809021402055991</v>
      </c>
      <c r="O1809" s="113">
        <f t="shared" si="858"/>
        <v>1.28145194</v>
      </c>
      <c r="P1809" s="113">
        <f t="shared" si="866"/>
        <v>1430.9892022399999</v>
      </c>
      <c r="Q1809" s="11">
        <f t="shared" si="878"/>
        <v>0</v>
      </c>
      <c r="R1809" s="30">
        <f t="shared" si="874"/>
        <v>0</v>
      </c>
      <c r="S1809" s="8">
        <f t="shared" si="867"/>
        <v>0</v>
      </c>
      <c r="T1809" s="122">
        <f t="shared" si="875"/>
        <v>0.13059999999999999</v>
      </c>
      <c r="U1809" s="121">
        <f t="shared" si="857"/>
        <v>2</v>
      </c>
      <c r="V1809" s="121">
        <v>252</v>
      </c>
      <c r="W1809" s="120">
        <f t="shared" si="868"/>
        <v>1.0009746690000001</v>
      </c>
      <c r="X1809" s="113">
        <f t="shared" si="855"/>
        <v>1.3947408100000001</v>
      </c>
      <c r="Y1809" s="113">
        <f t="shared" si="869"/>
        <v>0</v>
      </c>
      <c r="Z1809" s="125" t="str">
        <f t="shared" si="879"/>
        <v>A+J=</v>
      </c>
      <c r="AA1809" s="118">
        <f t="shared" si="880"/>
        <v>46497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>
        <f t="shared" si="870"/>
        <v>46471</v>
      </c>
      <c r="B1810" s="113">
        <f t="shared" si="863"/>
        <v>1433.38935081</v>
      </c>
      <c r="C1810" s="113">
        <f t="shared" si="876"/>
        <v>1116.6936172799999</v>
      </c>
      <c r="D1810" s="114">
        <f t="shared" si="871"/>
        <v>7245.38</v>
      </c>
      <c r="E1810" s="115">
        <f t="shared" si="859"/>
        <v>7276.54</v>
      </c>
      <c r="F1810" s="116">
        <f t="shared" si="860"/>
        <v>46440</v>
      </c>
      <c r="G1810" s="117">
        <f t="shared" si="864"/>
        <v>4.3006716003852752E-3</v>
      </c>
      <c r="H1810" s="118">
        <f t="shared" si="877"/>
        <v>46497</v>
      </c>
      <c r="I1810" s="118">
        <f t="shared" si="865"/>
        <v>46497</v>
      </c>
      <c r="J1810" s="119">
        <f t="shared" si="872"/>
        <v>20</v>
      </c>
      <c r="K1810" s="119">
        <f t="shared" si="861"/>
        <v>3</v>
      </c>
      <c r="L1810" s="8">
        <f t="shared" si="873"/>
        <v>1.0006439199999999</v>
      </c>
      <c r="M1810" s="120">
        <f t="shared" si="862"/>
        <v>1.0043006699999999</v>
      </c>
      <c r="N1810" s="120">
        <f t="shared" si="856"/>
        <v>1.2809021402055991</v>
      </c>
      <c r="O1810" s="113">
        <f t="shared" si="858"/>
        <v>1.28172693</v>
      </c>
      <c r="P1810" s="113">
        <f t="shared" si="866"/>
        <v>1431.2962818200001</v>
      </c>
      <c r="Q1810" s="11">
        <f t="shared" si="878"/>
        <v>0</v>
      </c>
      <c r="R1810" s="30">
        <f t="shared" si="874"/>
        <v>0</v>
      </c>
      <c r="S1810" s="8">
        <f t="shared" si="867"/>
        <v>0</v>
      </c>
      <c r="T1810" s="122">
        <f t="shared" si="875"/>
        <v>0.13059999999999999</v>
      </c>
      <c r="U1810" s="121">
        <f t="shared" si="857"/>
        <v>3</v>
      </c>
      <c r="V1810" s="121">
        <v>252</v>
      </c>
      <c r="W1810" s="120">
        <f t="shared" si="868"/>
        <v>1.001462359</v>
      </c>
      <c r="X1810" s="113">
        <f t="shared" si="855"/>
        <v>2.0930689899999999</v>
      </c>
      <c r="Y1810" s="113">
        <f t="shared" si="869"/>
        <v>0</v>
      </c>
      <c r="Z1810" s="125" t="str">
        <f t="shared" si="879"/>
        <v>A+J=</v>
      </c>
      <c r="AA1810" s="118">
        <f t="shared" si="880"/>
        <v>46497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>
        <f t="shared" si="870"/>
        <v>46472</v>
      </c>
      <c r="B1811" s="113">
        <f t="shared" si="863"/>
        <v>1434.3954673799999</v>
      </c>
      <c r="C1811" s="113">
        <f t="shared" si="876"/>
        <v>1116.6936172799999</v>
      </c>
      <c r="D1811" s="114">
        <f t="shared" si="871"/>
        <v>7245.38</v>
      </c>
      <c r="E1811" s="115">
        <f t="shared" si="859"/>
        <v>7276.54</v>
      </c>
      <c r="F1811" s="116">
        <f t="shared" si="860"/>
        <v>46440</v>
      </c>
      <c r="G1811" s="117">
        <f t="shared" si="864"/>
        <v>4.3006716003852752E-3</v>
      </c>
      <c r="H1811" s="118">
        <f t="shared" si="877"/>
        <v>46497</v>
      </c>
      <c r="I1811" s="118">
        <f t="shared" si="865"/>
        <v>46497</v>
      </c>
      <c r="J1811" s="119">
        <f t="shared" si="872"/>
        <v>20</v>
      </c>
      <c r="K1811" s="119">
        <f t="shared" si="861"/>
        <v>4</v>
      </c>
      <c r="L1811" s="8">
        <f t="shared" si="873"/>
        <v>1.0008586500000001</v>
      </c>
      <c r="M1811" s="120">
        <f t="shared" si="862"/>
        <v>1.0043006699999999</v>
      </c>
      <c r="N1811" s="120">
        <f t="shared" si="856"/>
        <v>1.2809021402055991</v>
      </c>
      <c r="O1811" s="113">
        <f t="shared" si="858"/>
        <v>1.28200198</v>
      </c>
      <c r="P1811" s="113">
        <f t="shared" si="866"/>
        <v>1431.6034284</v>
      </c>
      <c r="Q1811" s="11">
        <f t="shared" si="878"/>
        <v>0</v>
      </c>
      <c r="R1811" s="30">
        <f t="shared" si="874"/>
        <v>0</v>
      </c>
      <c r="S1811" s="8">
        <f t="shared" si="867"/>
        <v>0</v>
      </c>
      <c r="T1811" s="122">
        <f t="shared" si="875"/>
        <v>0.13059999999999999</v>
      </c>
      <c r="U1811" s="121">
        <f t="shared" si="857"/>
        <v>4</v>
      </c>
      <c r="V1811" s="121">
        <v>252</v>
      </c>
      <c r="W1811" s="120">
        <f t="shared" si="868"/>
        <v>1.001950288</v>
      </c>
      <c r="X1811" s="113">
        <f t="shared" si="855"/>
        <v>2.7920389800000001</v>
      </c>
      <c r="Y1811" s="113">
        <f t="shared" si="869"/>
        <v>0</v>
      </c>
      <c r="Z1811" s="125" t="str">
        <f t="shared" si="879"/>
        <v>A+J=</v>
      </c>
      <c r="AA1811" s="118">
        <f t="shared" si="880"/>
        <v>46497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>
        <f t="shared" si="870"/>
        <v>46473</v>
      </c>
      <c r="B1812" s="113">
        <f t="shared" si="863"/>
        <v>1434.3954673799999</v>
      </c>
      <c r="C1812" s="113">
        <f t="shared" si="876"/>
        <v>1116.6936172799999</v>
      </c>
      <c r="D1812" s="114">
        <f t="shared" si="871"/>
        <v>7245.38</v>
      </c>
      <c r="E1812" s="115">
        <f t="shared" si="859"/>
        <v>7276.54</v>
      </c>
      <c r="F1812" s="116">
        <f t="shared" si="860"/>
        <v>46440</v>
      </c>
      <c r="G1812" s="117">
        <f t="shared" si="864"/>
        <v>4.3006716003852752E-3</v>
      </c>
      <c r="H1812" s="118">
        <f t="shared" si="877"/>
        <v>46497</v>
      </c>
      <c r="I1812" s="118">
        <f t="shared" si="865"/>
        <v>46497</v>
      </c>
      <c r="J1812" s="119">
        <f t="shared" si="872"/>
        <v>20</v>
      </c>
      <c r="K1812" s="119">
        <f t="shared" si="861"/>
        <v>4</v>
      </c>
      <c r="L1812" s="8">
        <f t="shared" si="873"/>
        <v>1.0008586500000001</v>
      </c>
      <c r="M1812" s="120">
        <f t="shared" si="862"/>
        <v>1.0043006699999999</v>
      </c>
      <c r="N1812" s="120">
        <f t="shared" si="856"/>
        <v>1.2809021402055991</v>
      </c>
      <c r="O1812" s="113">
        <f t="shared" si="858"/>
        <v>1.28200198</v>
      </c>
      <c r="P1812" s="113">
        <f t="shared" si="866"/>
        <v>1431.6034284</v>
      </c>
      <c r="Q1812" s="11">
        <f t="shared" si="878"/>
        <v>0</v>
      </c>
      <c r="R1812" s="30">
        <f t="shared" si="874"/>
        <v>0</v>
      </c>
      <c r="S1812" s="8">
        <f t="shared" si="867"/>
        <v>0</v>
      </c>
      <c r="T1812" s="122">
        <f t="shared" si="875"/>
        <v>0.13059999999999999</v>
      </c>
      <c r="U1812" s="121">
        <f t="shared" si="857"/>
        <v>4</v>
      </c>
      <c r="V1812" s="121">
        <v>252</v>
      </c>
      <c r="W1812" s="120">
        <f t="shared" si="868"/>
        <v>1.001950288</v>
      </c>
      <c r="X1812" s="113">
        <f t="shared" si="855"/>
        <v>2.7920389800000001</v>
      </c>
      <c r="Y1812" s="113">
        <f t="shared" si="869"/>
        <v>0</v>
      </c>
      <c r="Z1812" s="125" t="str">
        <f t="shared" si="879"/>
        <v>A+J=</v>
      </c>
      <c r="AA1812" s="118">
        <f t="shared" si="880"/>
        <v>46497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>
        <f t="shared" si="870"/>
        <v>46474</v>
      </c>
      <c r="B1813" s="113">
        <f t="shared" si="863"/>
        <v>1434.3954673799999</v>
      </c>
      <c r="C1813" s="113">
        <f t="shared" si="876"/>
        <v>1116.6936172799999</v>
      </c>
      <c r="D1813" s="114">
        <f t="shared" si="871"/>
        <v>7245.38</v>
      </c>
      <c r="E1813" s="115">
        <f t="shared" si="859"/>
        <v>7276.54</v>
      </c>
      <c r="F1813" s="116">
        <f t="shared" si="860"/>
        <v>46440</v>
      </c>
      <c r="G1813" s="117">
        <f t="shared" si="864"/>
        <v>4.3006716003852752E-3</v>
      </c>
      <c r="H1813" s="118">
        <f t="shared" si="877"/>
        <v>46497</v>
      </c>
      <c r="I1813" s="118">
        <f t="shared" si="865"/>
        <v>46497</v>
      </c>
      <c r="J1813" s="119">
        <f t="shared" si="872"/>
        <v>20</v>
      </c>
      <c r="K1813" s="119">
        <f t="shared" si="861"/>
        <v>4</v>
      </c>
      <c r="L1813" s="8">
        <f t="shared" si="873"/>
        <v>1.0008586500000001</v>
      </c>
      <c r="M1813" s="120">
        <f t="shared" si="862"/>
        <v>1.0043006699999999</v>
      </c>
      <c r="N1813" s="120">
        <f t="shared" si="856"/>
        <v>1.2809021402055991</v>
      </c>
      <c r="O1813" s="113">
        <f t="shared" si="858"/>
        <v>1.28200198</v>
      </c>
      <c r="P1813" s="113">
        <f t="shared" si="866"/>
        <v>1431.6034284</v>
      </c>
      <c r="Q1813" s="11">
        <f t="shared" si="878"/>
        <v>0</v>
      </c>
      <c r="R1813" s="30">
        <f t="shared" si="874"/>
        <v>0</v>
      </c>
      <c r="S1813" s="8">
        <f t="shared" si="867"/>
        <v>0</v>
      </c>
      <c r="T1813" s="122">
        <f t="shared" si="875"/>
        <v>0.13059999999999999</v>
      </c>
      <c r="U1813" s="121">
        <f t="shared" si="857"/>
        <v>4</v>
      </c>
      <c r="V1813" s="121">
        <v>252</v>
      </c>
      <c r="W1813" s="120">
        <f t="shared" si="868"/>
        <v>1.001950288</v>
      </c>
      <c r="X1813" s="113">
        <f t="shared" si="855"/>
        <v>2.7920389800000001</v>
      </c>
      <c r="Y1813" s="113">
        <f t="shared" si="869"/>
        <v>0</v>
      </c>
      <c r="Z1813" s="125" t="str">
        <f t="shared" si="879"/>
        <v>A+J=</v>
      </c>
      <c r="AA1813" s="118">
        <f t="shared" si="880"/>
        <v>46497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>
        <f t="shared" si="870"/>
        <v>46475</v>
      </c>
      <c r="B1814" s="113">
        <f t="shared" si="863"/>
        <v>1434.3954673799999</v>
      </c>
      <c r="C1814" s="113">
        <f t="shared" si="876"/>
        <v>1116.6936172799999</v>
      </c>
      <c r="D1814" s="114">
        <f t="shared" si="871"/>
        <v>7245.38</v>
      </c>
      <c r="E1814" s="115">
        <f t="shared" si="859"/>
        <v>7276.54</v>
      </c>
      <c r="F1814" s="116">
        <f t="shared" si="860"/>
        <v>46440</v>
      </c>
      <c r="G1814" s="117">
        <f t="shared" si="864"/>
        <v>4.3006716003852752E-3</v>
      </c>
      <c r="H1814" s="118">
        <f t="shared" si="877"/>
        <v>46497</v>
      </c>
      <c r="I1814" s="118">
        <f t="shared" si="865"/>
        <v>46497</v>
      </c>
      <c r="J1814" s="119">
        <f t="shared" si="872"/>
        <v>20</v>
      </c>
      <c r="K1814" s="119">
        <f t="shared" si="861"/>
        <v>4</v>
      </c>
      <c r="L1814" s="8">
        <f t="shared" si="873"/>
        <v>1.0008586500000001</v>
      </c>
      <c r="M1814" s="120">
        <f t="shared" si="862"/>
        <v>1.0043006699999999</v>
      </c>
      <c r="N1814" s="120">
        <f t="shared" si="856"/>
        <v>1.2809021402055991</v>
      </c>
      <c r="O1814" s="113">
        <f t="shared" si="858"/>
        <v>1.28200198</v>
      </c>
      <c r="P1814" s="113">
        <f t="shared" si="866"/>
        <v>1431.6034284</v>
      </c>
      <c r="Q1814" s="11">
        <f t="shared" si="878"/>
        <v>0</v>
      </c>
      <c r="R1814" s="30">
        <f t="shared" si="874"/>
        <v>0</v>
      </c>
      <c r="S1814" s="8">
        <f t="shared" si="867"/>
        <v>0</v>
      </c>
      <c r="T1814" s="122">
        <f t="shared" si="875"/>
        <v>0.13059999999999999</v>
      </c>
      <c r="U1814" s="121">
        <f t="shared" si="857"/>
        <v>4</v>
      </c>
      <c r="V1814" s="121">
        <v>252</v>
      </c>
      <c r="W1814" s="120">
        <f t="shared" si="868"/>
        <v>1.001950288</v>
      </c>
      <c r="X1814" s="113">
        <f t="shared" si="855"/>
        <v>2.7920389800000001</v>
      </c>
      <c r="Y1814" s="113">
        <f t="shared" si="869"/>
        <v>0</v>
      </c>
      <c r="Z1814" s="125" t="str">
        <f t="shared" si="879"/>
        <v>A+J=</v>
      </c>
      <c r="AA1814" s="118">
        <f t="shared" si="880"/>
        <v>46497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>
        <f t="shared" si="870"/>
        <v>46476</v>
      </c>
      <c r="B1815" s="113">
        <f t="shared" si="863"/>
        <v>1435.40229021</v>
      </c>
      <c r="C1815" s="113">
        <f t="shared" si="876"/>
        <v>1116.6936172799999</v>
      </c>
      <c r="D1815" s="114">
        <f t="shared" si="871"/>
        <v>7245.38</v>
      </c>
      <c r="E1815" s="115">
        <f t="shared" si="859"/>
        <v>7276.54</v>
      </c>
      <c r="F1815" s="116">
        <f t="shared" si="860"/>
        <v>46440</v>
      </c>
      <c r="G1815" s="117">
        <f t="shared" si="864"/>
        <v>4.3006716003852752E-3</v>
      </c>
      <c r="H1815" s="118">
        <f t="shared" si="877"/>
        <v>46497</v>
      </c>
      <c r="I1815" s="118">
        <f t="shared" si="865"/>
        <v>46497</v>
      </c>
      <c r="J1815" s="119">
        <f t="shared" si="872"/>
        <v>20</v>
      </c>
      <c r="K1815" s="119">
        <f t="shared" si="861"/>
        <v>5</v>
      </c>
      <c r="L1815" s="8">
        <f t="shared" si="873"/>
        <v>1.0010734299999999</v>
      </c>
      <c r="M1815" s="120">
        <f t="shared" si="862"/>
        <v>1.0043006699999999</v>
      </c>
      <c r="N1815" s="120">
        <f t="shared" si="856"/>
        <v>1.2809021402055991</v>
      </c>
      <c r="O1815" s="113">
        <f t="shared" si="858"/>
        <v>1.28227709</v>
      </c>
      <c r="P1815" s="113">
        <f t="shared" si="866"/>
        <v>1431.91064198</v>
      </c>
      <c r="Q1815" s="11">
        <f t="shared" si="878"/>
        <v>0</v>
      </c>
      <c r="R1815" s="30">
        <f t="shared" si="874"/>
        <v>0</v>
      </c>
      <c r="S1815" s="8">
        <f t="shared" si="867"/>
        <v>0</v>
      </c>
      <c r="T1815" s="122">
        <f t="shared" si="875"/>
        <v>0.13059999999999999</v>
      </c>
      <c r="U1815" s="121">
        <f t="shared" si="857"/>
        <v>5</v>
      </c>
      <c r="V1815" s="121">
        <v>252</v>
      </c>
      <c r="W1815" s="120">
        <f t="shared" si="868"/>
        <v>1.002438454</v>
      </c>
      <c r="X1815" s="113">
        <f t="shared" si="855"/>
        <v>3.49164823</v>
      </c>
      <c r="Y1815" s="113">
        <f t="shared" si="869"/>
        <v>0</v>
      </c>
      <c r="Z1815" s="125" t="str">
        <f t="shared" si="879"/>
        <v>A+J=</v>
      </c>
      <c r="AA1815" s="118">
        <f t="shared" si="880"/>
        <v>46497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>
        <f t="shared" si="870"/>
        <v>46477</v>
      </c>
      <c r="B1816" s="113">
        <f t="shared" si="863"/>
        <v>1436.4098308099999</v>
      </c>
      <c r="C1816" s="113">
        <f t="shared" si="876"/>
        <v>1116.6936172799999</v>
      </c>
      <c r="D1816" s="114">
        <f t="shared" si="871"/>
        <v>7245.38</v>
      </c>
      <c r="E1816" s="115">
        <f t="shared" si="859"/>
        <v>7276.54</v>
      </c>
      <c r="F1816" s="116">
        <f t="shared" si="860"/>
        <v>46440</v>
      </c>
      <c r="G1816" s="117">
        <f t="shared" si="864"/>
        <v>4.3006716003852752E-3</v>
      </c>
      <c r="H1816" s="118">
        <f t="shared" si="877"/>
        <v>46497</v>
      </c>
      <c r="I1816" s="118">
        <f t="shared" si="865"/>
        <v>46497</v>
      </c>
      <c r="J1816" s="119">
        <f t="shared" si="872"/>
        <v>20</v>
      </c>
      <c r="K1816" s="119">
        <f t="shared" si="861"/>
        <v>6</v>
      </c>
      <c r="L1816" s="8">
        <f t="shared" si="873"/>
        <v>1.0012882599999999</v>
      </c>
      <c r="M1816" s="120">
        <f t="shared" si="862"/>
        <v>1.0043006699999999</v>
      </c>
      <c r="N1816" s="120">
        <f t="shared" si="856"/>
        <v>1.2809021402055991</v>
      </c>
      <c r="O1816" s="113">
        <f t="shared" si="858"/>
        <v>1.28255227</v>
      </c>
      <c r="P1816" s="113">
        <f t="shared" si="866"/>
        <v>1432.2179337299999</v>
      </c>
      <c r="Q1816" s="11">
        <f t="shared" si="878"/>
        <v>0</v>
      </c>
      <c r="R1816" s="30">
        <f t="shared" si="874"/>
        <v>0</v>
      </c>
      <c r="S1816" s="8">
        <f t="shared" si="867"/>
        <v>0</v>
      </c>
      <c r="T1816" s="122">
        <f t="shared" si="875"/>
        <v>0.13059999999999999</v>
      </c>
      <c r="U1816" s="121">
        <f t="shared" si="857"/>
        <v>6</v>
      </c>
      <c r="V1816" s="121">
        <v>252</v>
      </c>
      <c r="W1816" s="120">
        <f t="shared" si="868"/>
        <v>1.0029268570000001</v>
      </c>
      <c r="X1816" s="113">
        <f t="shared" si="855"/>
        <v>4.1918970800000004</v>
      </c>
      <c r="Y1816" s="113">
        <f t="shared" si="869"/>
        <v>0</v>
      </c>
      <c r="Z1816" s="125" t="str">
        <f t="shared" si="879"/>
        <v>A+J=</v>
      </c>
      <c r="AA1816" s="118">
        <f t="shared" si="880"/>
        <v>46497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>
        <f t="shared" si="870"/>
        <v>46478</v>
      </c>
      <c r="B1817" s="113">
        <f t="shared" si="863"/>
        <v>1437.4180699799999</v>
      </c>
      <c r="C1817" s="113">
        <f t="shared" si="876"/>
        <v>1116.6936172799999</v>
      </c>
      <c r="D1817" s="114">
        <f t="shared" si="871"/>
        <v>7245.38</v>
      </c>
      <c r="E1817" s="115">
        <f t="shared" si="859"/>
        <v>7276.54</v>
      </c>
      <c r="F1817" s="116">
        <f t="shared" si="860"/>
        <v>46440</v>
      </c>
      <c r="G1817" s="117">
        <f t="shared" si="864"/>
        <v>4.3006716003852752E-3</v>
      </c>
      <c r="H1817" s="118">
        <f t="shared" si="877"/>
        <v>46497</v>
      </c>
      <c r="I1817" s="118">
        <f t="shared" si="865"/>
        <v>46497</v>
      </c>
      <c r="J1817" s="119">
        <f t="shared" si="872"/>
        <v>20</v>
      </c>
      <c r="K1817" s="119">
        <f t="shared" si="861"/>
        <v>7</v>
      </c>
      <c r="L1817" s="8">
        <f t="shared" si="873"/>
        <v>1.0015031299999999</v>
      </c>
      <c r="M1817" s="120">
        <f t="shared" si="862"/>
        <v>1.0043006699999999</v>
      </c>
      <c r="N1817" s="120">
        <f t="shared" si="856"/>
        <v>1.2809021402055991</v>
      </c>
      <c r="O1817" s="113">
        <f t="shared" si="858"/>
        <v>1.2828275</v>
      </c>
      <c r="P1817" s="113">
        <f t="shared" si="866"/>
        <v>1432.52528132</v>
      </c>
      <c r="Q1817" s="11">
        <f t="shared" si="878"/>
        <v>0</v>
      </c>
      <c r="R1817" s="30">
        <f t="shared" si="874"/>
        <v>0</v>
      </c>
      <c r="S1817" s="8">
        <f t="shared" si="867"/>
        <v>0</v>
      </c>
      <c r="T1817" s="122">
        <f t="shared" si="875"/>
        <v>0.13059999999999999</v>
      </c>
      <c r="U1817" s="121">
        <f t="shared" si="857"/>
        <v>7</v>
      </c>
      <c r="V1817" s="121">
        <v>252</v>
      </c>
      <c r="W1817" s="120">
        <f t="shared" si="868"/>
        <v>1.0034154989999999</v>
      </c>
      <c r="X1817" s="113">
        <f t="shared" si="855"/>
        <v>4.8927886599999999</v>
      </c>
      <c r="Y1817" s="113">
        <f t="shared" si="869"/>
        <v>0</v>
      </c>
      <c r="Z1817" s="125" t="str">
        <f t="shared" si="879"/>
        <v>A+J=</v>
      </c>
      <c r="AA1817" s="118">
        <f t="shared" si="880"/>
        <v>46497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>
        <f t="shared" si="870"/>
        <v>46479</v>
      </c>
      <c r="B1818" s="113">
        <f t="shared" si="863"/>
        <v>1438.4270177800001</v>
      </c>
      <c r="C1818" s="113">
        <f t="shared" si="876"/>
        <v>1116.6936172799999</v>
      </c>
      <c r="D1818" s="114">
        <f t="shared" si="871"/>
        <v>7245.38</v>
      </c>
      <c r="E1818" s="115">
        <f t="shared" si="859"/>
        <v>7276.54</v>
      </c>
      <c r="F1818" s="116">
        <f t="shared" si="860"/>
        <v>46440</v>
      </c>
      <c r="G1818" s="117">
        <f t="shared" si="864"/>
        <v>4.3006716003852752E-3</v>
      </c>
      <c r="H1818" s="118">
        <f t="shared" si="877"/>
        <v>46497</v>
      </c>
      <c r="I1818" s="118">
        <f t="shared" si="865"/>
        <v>46497</v>
      </c>
      <c r="J1818" s="119">
        <f t="shared" si="872"/>
        <v>20</v>
      </c>
      <c r="K1818" s="119">
        <f t="shared" si="861"/>
        <v>8</v>
      </c>
      <c r="L1818" s="8">
        <f t="shared" si="873"/>
        <v>1.00171805</v>
      </c>
      <c r="M1818" s="120">
        <f t="shared" si="862"/>
        <v>1.0043006699999999</v>
      </c>
      <c r="N1818" s="120">
        <f t="shared" si="856"/>
        <v>1.2809021402055991</v>
      </c>
      <c r="O1818" s="113">
        <f t="shared" si="858"/>
        <v>1.28310279</v>
      </c>
      <c r="P1818" s="113">
        <f t="shared" si="866"/>
        <v>1432.8326959000001</v>
      </c>
      <c r="Q1818" s="11">
        <f t="shared" si="878"/>
        <v>0</v>
      </c>
      <c r="R1818" s="30">
        <f t="shared" si="874"/>
        <v>0</v>
      </c>
      <c r="S1818" s="8">
        <f t="shared" si="867"/>
        <v>0</v>
      </c>
      <c r="T1818" s="122">
        <f t="shared" si="875"/>
        <v>0.13059999999999999</v>
      </c>
      <c r="U1818" s="121">
        <f t="shared" si="857"/>
        <v>8</v>
      </c>
      <c r="V1818" s="121">
        <v>252</v>
      </c>
      <c r="W1818" s="120">
        <f t="shared" si="868"/>
        <v>1.003904379</v>
      </c>
      <c r="X1818" s="113">
        <f t="shared" si="855"/>
        <v>5.5943218799999999</v>
      </c>
      <c r="Y1818" s="113">
        <f t="shared" si="869"/>
        <v>0</v>
      </c>
      <c r="Z1818" s="125" t="str">
        <f t="shared" si="879"/>
        <v>A+J=</v>
      </c>
      <c r="AA1818" s="118">
        <f t="shared" si="880"/>
        <v>46497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>
        <f t="shared" si="870"/>
        <v>46480</v>
      </c>
      <c r="B1819" s="113">
        <f t="shared" si="863"/>
        <v>1439.43666334</v>
      </c>
      <c r="C1819" s="113">
        <f t="shared" si="876"/>
        <v>1116.6936172799999</v>
      </c>
      <c r="D1819" s="114">
        <f t="shared" si="871"/>
        <v>7245.38</v>
      </c>
      <c r="E1819" s="115">
        <f t="shared" si="859"/>
        <v>7276.54</v>
      </c>
      <c r="F1819" s="116">
        <f t="shared" si="860"/>
        <v>46440</v>
      </c>
      <c r="G1819" s="117">
        <f t="shared" si="864"/>
        <v>4.3006716003852752E-3</v>
      </c>
      <c r="H1819" s="118">
        <f t="shared" si="877"/>
        <v>46497</v>
      </c>
      <c r="I1819" s="118">
        <f t="shared" si="865"/>
        <v>46497</v>
      </c>
      <c r="J1819" s="119">
        <f t="shared" si="872"/>
        <v>20</v>
      </c>
      <c r="K1819" s="119">
        <f t="shared" si="861"/>
        <v>9</v>
      </c>
      <c r="L1819" s="8">
        <f t="shared" si="873"/>
        <v>1.0019330099999999</v>
      </c>
      <c r="M1819" s="120">
        <f t="shared" si="862"/>
        <v>1.0043006699999999</v>
      </c>
      <c r="N1819" s="120">
        <f t="shared" si="856"/>
        <v>1.2809021402055991</v>
      </c>
      <c r="O1819" s="113">
        <f t="shared" si="858"/>
        <v>1.28337813</v>
      </c>
      <c r="P1819" s="113">
        <f t="shared" si="866"/>
        <v>1433.1401663199999</v>
      </c>
      <c r="Q1819" s="11">
        <f t="shared" si="878"/>
        <v>0</v>
      </c>
      <c r="R1819" s="30">
        <f t="shared" si="874"/>
        <v>0</v>
      </c>
      <c r="S1819" s="8">
        <f t="shared" si="867"/>
        <v>0</v>
      </c>
      <c r="T1819" s="122">
        <f t="shared" si="875"/>
        <v>0.13059999999999999</v>
      </c>
      <c r="U1819" s="121">
        <f t="shared" si="857"/>
        <v>9</v>
      </c>
      <c r="V1819" s="121">
        <v>252</v>
      </c>
      <c r="W1819" s="120">
        <f t="shared" si="868"/>
        <v>1.0043934969999999</v>
      </c>
      <c r="X1819" s="113">
        <f t="shared" si="855"/>
        <v>6.2964970200000003</v>
      </c>
      <c r="Y1819" s="113">
        <f t="shared" si="869"/>
        <v>0</v>
      </c>
      <c r="Z1819" s="125" t="str">
        <f t="shared" si="879"/>
        <v>A+J=</v>
      </c>
      <c r="AA1819" s="118">
        <f t="shared" si="880"/>
        <v>46497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>
        <f t="shared" si="870"/>
        <v>46481</v>
      </c>
      <c r="B1820" s="113">
        <f t="shared" si="863"/>
        <v>1439.43666334</v>
      </c>
      <c r="C1820" s="113">
        <f t="shared" si="876"/>
        <v>1116.6936172799999</v>
      </c>
      <c r="D1820" s="114">
        <f t="shared" si="871"/>
        <v>7245.38</v>
      </c>
      <c r="E1820" s="115">
        <f t="shared" si="859"/>
        <v>7276.54</v>
      </c>
      <c r="F1820" s="116">
        <f t="shared" si="860"/>
        <v>46440</v>
      </c>
      <c r="G1820" s="117">
        <f t="shared" si="864"/>
        <v>4.3006716003852752E-3</v>
      </c>
      <c r="H1820" s="118">
        <f t="shared" si="877"/>
        <v>46497</v>
      </c>
      <c r="I1820" s="118">
        <f t="shared" si="865"/>
        <v>46497</v>
      </c>
      <c r="J1820" s="119">
        <f t="shared" si="872"/>
        <v>20</v>
      </c>
      <c r="K1820" s="119">
        <f t="shared" si="861"/>
        <v>9</v>
      </c>
      <c r="L1820" s="8">
        <f t="shared" si="873"/>
        <v>1.0019330099999999</v>
      </c>
      <c r="M1820" s="120">
        <f t="shared" si="862"/>
        <v>1.0043006699999999</v>
      </c>
      <c r="N1820" s="120">
        <f t="shared" si="856"/>
        <v>1.2809021402055991</v>
      </c>
      <c r="O1820" s="113">
        <f t="shared" si="858"/>
        <v>1.28337813</v>
      </c>
      <c r="P1820" s="113">
        <f t="shared" si="866"/>
        <v>1433.1401663199999</v>
      </c>
      <c r="Q1820" s="11">
        <f t="shared" si="878"/>
        <v>0</v>
      </c>
      <c r="R1820" s="30">
        <f t="shared" si="874"/>
        <v>0</v>
      </c>
      <c r="S1820" s="8">
        <f t="shared" si="867"/>
        <v>0</v>
      </c>
      <c r="T1820" s="122">
        <f t="shared" si="875"/>
        <v>0.13059999999999999</v>
      </c>
      <c r="U1820" s="121">
        <f t="shared" si="857"/>
        <v>9</v>
      </c>
      <c r="V1820" s="121">
        <v>252</v>
      </c>
      <c r="W1820" s="120">
        <f t="shared" si="868"/>
        <v>1.0043934969999999</v>
      </c>
      <c r="X1820" s="113">
        <f t="shared" si="855"/>
        <v>6.2964970200000003</v>
      </c>
      <c r="Y1820" s="113">
        <f t="shared" si="869"/>
        <v>0</v>
      </c>
      <c r="Z1820" s="125" t="str">
        <f t="shared" si="879"/>
        <v>A+J=</v>
      </c>
      <c r="AA1820" s="118">
        <f t="shared" si="880"/>
        <v>46497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>
        <f t="shared" si="870"/>
        <v>46482</v>
      </c>
      <c r="B1821" s="113">
        <f t="shared" si="863"/>
        <v>1439.43666334</v>
      </c>
      <c r="C1821" s="113">
        <f t="shared" si="876"/>
        <v>1116.6936172799999</v>
      </c>
      <c r="D1821" s="114">
        <f t="shared" si="871"/>
        <v>7245.38</v>
      </c>
      <c r="E1821" s="115">
        <f t="shared" si="859"/>
        <v>7276.54</v>
      </c>
      <c r="F1821" s="116">
        <f t="shared" si="860"/>
        <v>46440</v>
      </c>
      <c r="G1821" s="117">
        <f t="shared" si="864"/>
        <v>4.3006716003852752E-3</v>
      </c>
      <c r="H1821" s="118">
        <f t="shared" si="877"/>
        <v>46497</v>
      </c>
      <c r="I1821" s="118">
        <f t="shared" si="865"/>
        <v>46497</v>
      </c>
      <c r="J1821" s="119">
        <f t="shared" si="872"/>
        <v>20</v>
      </c>
      <c r="K1821" s="119">
        <f t="shared" si="861"/>
        <v>9</v>
      </c>
      <c r="L1821" s="8">
        <f t="shared" si="873"/>
        <v>1.0019330099999999</v>
      </c>
      <c r="M1821" s="120">
        <f t="shared" si="862"/>
        <v>1.0043006699999999</v>
      </c>
      <c r="N1821" s="120">
        <f t="shared" si="856"/>
        <v>1.2809021402055991</v>
      </c>
      <c r="O1821" s="113">
        <f t="shared" si="858"/>
        <v>1.28337813</v>
      </c>
      <c r="P1821" s="113">
        <f t="shared" si="866"/>
        <v>1433.1401663199999</v>
      </c>
      <c r="Q1821" s="11">
        <f t="shared" si="878"/>
        <v>0</v>
      </c>
      <c r="R1821" s="30">
        <f t="shared" si="874"/>
        <v>0</v>
      </c>
      <c r="S1821" s="8">
        <f t="shared" si="867"/>
        <v>0</v>
      </c>
      <c r="T1821" s="122">
        <f t="shared" si="875"/>
        <v>0.13059999999999999</v>
      </c>
      <c r="U1821" s="121">
        <f t="shared" si="857"/>
        <v>9</v>
      </c>
      <c r="V1821" s="121">
        <v>252</v>
      </c>
      <c r="W1821" s="120">
        <f t="shared" si="868"/>
        <v>1.0043934969999999</v>
      </c>
      <c r="X1821" s="113">
        <f t="shared" si="855"/>
        <v>6.2964970200000003</v>
      </c>
      <c r="Y1821" s="113">
        <f t="shared" si="869"/>
        <v>0</v>
      </c>
      <c r="Z1821" s="125" t="str">
        <f t="shared" si="879"/>
        <v>A+J=</v>
      </c>
      <c r="AA1821" s="118">
        <f t="shared" si="880"/>
        <v>46497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>
        <f t="shared" si="870"/>
        <v>46483</v>
      </c>
      <c r="B1822" s="113">
        <f t="shared" si="863"/>
        <v>1440.44702938</v>
      </c>
      <c r="C1822" s="113">
        <f t="shared" si="876"/>
        <v>1116.6936172799999</v>
      </c>
      <c r="D1822" s="114">
        <f t="shared" si="871"/>
        <v>7245.38</v>
      </c>
      <c r="E1822" s="115">
        <f t="shared" si="859"/>
        <v>7276.54</v>
      </c>
      <c r="F1822" s="116">
        <f t="shared" si="860"/>
        <v>46440</v>
      </c>
      <c r="G1822" s="117">
        <f t="shared" si="864"/>
        <v>4.3006716003852752E-3</v>
      </c>
      <c r="H1822" s="118">
        <f t="shared" si="877"/>
        <v>46497</v>
      </c>
      <c r="I1822" s="118">
        <f t="shared" si="865"/>
        <v>46497</v>
      </c>
      <c r="J1822" s="119">
        <f t="shared" si="872"/>
        <v>20</v>
      </c>
      <c r="K1822" s="119">
        <f t="shared" si="861"/>
        <v>10</v>
      </c>
      <c r="L1822" s="8">
        <f t="shared" si="873"/>
        <v>1.0021480199999999</v>
      </c>
      <c r="M1822" s="120">
        <f t="shared" si="862"/>
        <v>1.0043006699999999</v>
      </c>
      <c r="N1822" s="120">
        <f t="shared" si="856"/>
        <v>1.2809021402055991</v>
      </c>
      <c r="O1822" s="113">
        <f t="shared" si="858"/>
        <v>1.28365354</v>
      </c>
      <c r="P1822" s="113">
        <f t="shared" si="866"/>
        <v>1433.4477149100001</v>
      </c>
      <c r="Q1822" s="11">
        <f t="shared" si="878"/>
        <v>0</v>
      </c>
      <c r="R1822" s="30">
        <f t="shared" si="874"/>
        <v>0</v>
      </c>
      <c r="S1822" s="8">
        <f t="shared" si="867"/>
        <v>0</v>
      </c>
      <c r="T1822" s="122">
        <f t="shared" si="875"/>
        <v>0.13059999999999999</v>
      </c>
      <c r="U1822" s="121">
        <f t="shared" si="857"/>
        <v>10</v>
      </c>
      <c r="V1822" s="121">
        <v>252</v>
      </c>
      <c r="W1822" s="120">
        <f t="shared" si="868"/>
        <v>1.004882853</v>
      </c>
      <c r="X1822" s="113">
        <f t="shared" ref="X1822:X1885" si="881">TRUNC((P1822*(W1822-1)),8)</f>
        <v>6.9993144699999998</v>
      </c>
      <c r="Y1822" s="113">
        <f t="shared" si="869"/>
        <v>0</v>
      </c>
      <c r="Z1822" s="125" t="str">
        <f t="shared" si="879"/>
        <v>A+J=</v>
      </c>
      <c r="AA1822" s="118">
        <f t="shared" si="880"/>
        <v>46497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>
        <f t="shared" si="870"/>
        <v>46484</v>
      </c>
      <c r="B1823" s="113">
        <f t="shared" si="863"/>
        <v>1441.4581064499998</v>
      </c>
      <c r="C1823" s="113">
        <f t="shared" si="876"/>
        <v>1116.6936172799999</v>
      </c>
      <c r="D1823" s="114">
        <f t="shared" si="871"/>
        <v>7245.38</v>
      </c>
      <c r="E1823" s="115">
        <f t="shared" si="859"/>
        <v>7276.54</v>
      </c>
      <c r="F1823" s="116">
        <f t="shared" si="860"/>
        <v>46440</v>
      </c>
      <c r="G1823" s="117">
        <f t="shared" si="864"/>
        <v>4.3006716003852752E-3</v>
      </c>
      <c r="H1823" s="118">
        <f t="shared" si="877"/>
        <v>46497</v>
      </c>
      <c r="I1823" s="118">
        <f t="shared" si="865"/>
        <v>46497</v>
      </c>
      <c r="J1823" s="119">
        <f t="shared" si="872"/>
        <v>20</v>
      </c>
      <c r="K1823" s="119">
        <f t="shared" si="861"/>
        <v>11</v>
      </c>
      <c r="L1823" s="8">
        <f t="shared" si="873"/>
        <v>1.0023630800000001</v>
      </c>
      <c r="M1823" s="120">
        <f t="shared" si="862"/>
        <v>1.0043006699999999</v>
      </c>
      <c r="N1823" s="120">
        <f t="shared" ref="N1823:N1837" si="882">IF(I1823&gt;I1822,N1822*M1823,N1822)</f>
        <v>1.2809021402055991</v>
      </c>
      <c r="O1823" s="113">
        <f t="shared" si="858"/>
        <v>1.28392901</v>
      </c>
      <c r="P1823" s="113">
        <f t="shared" si="866"/>
        <v>1433.7553304999999</v>
      </c>
      <c r="Q1823" s="11">
        <f t="shared" si="878"/>
        <v>0</v>
      </c>
      <c r="R1823" s="30">
        <f t="shared" si="874"/>
        <v>0</v>
      </c>
      <c r="S1823" s="8">
        <f t="shared" si="867"/>
        <v>0</v>
      </c>
      <c r="T1823" s="122">
        <f t="shared" si="875"/>
        <v>0.13059999999999999</v>
      </c>
      <c r="U1823" s="121">
        <f t="shared" si="857"/>
        <v>11</v>
      </c>
      <c r="V1823" s="121">
        <v>252</v>
      </c>
      <c r="W1823" s="120">
        <f t="shared" si="868"/>
        <v>1.0053724479999999</v>
      </c>
      <c r="X1823" s="113">
        <f t="shared" si="881"/>
        <v>7.7027759500000004</v>
      </c>
      <c r="Y1823" s="113">
        <f t="shared" si="869"/>
        <v>0</v>
      </c>
      <c r="Z1823" s="125" t="str">
        <f t="shared" si="879"/>
        <v>A+J=</v>
      </c>
      <c r="AA1823" s="118">
        <f t="shared" si="880"/>
        <v>46497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>
        <f t="shared" si="870"/>
        <v>46485</v>
      </c>
      <c r="B1824" s="113">
        <f t="shared" si="863"/>
        <v>1442.4698822099999</v>
      </c>
      <c r="C1824" s="113">
        <f t="shared" si="876"/>
        <v>1116.6936172799999</v>
      </c>
      <c r="D1824" s="114">
        <f t="shared" si="871"/>
        <v>7245.38</v>
      </c>
      <c r="E1824" s="115">
        <f t="shared" si="859"/>
        <v>7276.54</v>
      </c>
      <c r="F1824" s="116">
        <f t="shared" si="860"/>
        <v>46440</v>
      </c>
      <c r="G1824" s="117">
        <f t="shared" si="864"/>
        <v>4.3006716003852752E-3</v>
      </c>
      <c r="H1824" s="118">
        <f t="shared" si="877"/>
        <v>46497</v>
      </c>
      <c r="I1824" s="118">
        <f t="shared" si="865"/>
        <v>46497</v>
      </c>
      <c r="J1824" s="119">
        <f t="shared" si="872"/>
        <v>20</v>
      </c>
      <c r="K1824" s="119">
        <f t="shared" si="861"/>
        <v>12</v>
      </c>
      <c r="L1824" s="8">
        <f t="shared" si="873"/>
        <v>1.00257818</v>
      </c>
      <c r="M1824" s="120">
        <f t="shared" si="862"/>
        <v>1.0043006699999999</v>
      </c>
      <c r="N1824" s="120">
        <f t="shared" si="882"/>
        <v>1.2809021402055991</v>
      </c>
      <c r="O1824" s="113">
        <f t="shared" si="858"/>
        <v>1.28420453</v>
      </c>
      <c r="P1824" s="113">
        <f t="shared" si="866"/>
        <v>1434.0630019299999</v>
      </c>
      <c r="Q1824" s="11">
        <f t="shared" si="878"/>
        <v>0</v>
      </c>
      <c r="R1824" s="30">
        <f t="shared" si="874"/>
        <v>0</v>
      </c>
      <c r="S1824" s="8">
        <f t="shared" si="867"/>
        <v>0</v>
      </c>
      <c r="T1824" s="122">
        <f t="shared" si="875"/>
        <v>0.13059999999999999</v>
      </c>
      <c r="U1824" s="121">
        <f t="shared" si="857"/>
        <v>12</v>
      </c>
      <c r="V1824" s="121">
        <v>252</v>
      </c>
      <c r="W1824" s="120">
        <f t="shared" si="868"/>
        <v>1.005862281</v>
      </c>
      <c r="X1824" s="113">
        <f t="shared" si="881"/>
        <v>8.4068802799999993</v>
      </c>
      <c r="Y1824" s="113">
        <f t="shared" si="869"/>
        <v>0</v>
      </c>
      <c r="Z1824" s="125" t="str">
        <f t="shared" si="879"/>
        <v>A+J=</v>
      </c>
      <c r="AA1824" s="118">
        <f t="shared" si="880"/>
        <v>46497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>
        <f t="shared" si="870"/>
        <v>46486</v>
      </c>
      <c r="B1825" s="113">
        <f t="shared" si="863"/>
        <v>1443.4823808600001</v>
      </c>
      <c r="C1825" s="113">
        <f t="shared" si="876"/>
        <v>1116.6936172799999</v>
      </c>
      <c r="D1825" s="114">
        <f t="shared" si="871"/>
        <v>7245.38</v>
      </c>
      <c r="E1825" s="115">
        <f t="shared" si="859"/>
        <v>7276.54</v>
      </c>
      <c r="F1825" s="116">
        <f t="shared" si="860"/>
        <v>46440</v>
      </c>
      <c r="G1825" s="117">
        <f t="shared" si="864"/>
        <v>4.3006716003852752E-3</v>
      </c>
      <c r="H1825" s="118">
        <f t="shared" si="877"/>
        <v>46497</v>
      </c>
      <c r="I1825" s="118">
        <f t="shared" si="865"/>
        <v>46497</v>
      </c>
      <c r="J1825" s="119">
        <f t="shared" si="872"/>
        <v>20</v>
      </c>
      <c r="K1825" s="119">
        <f t="shared" si="861"/>
        <v>13</v>
      </c>
      <c r="L1825" s="8">
        <f t="shared" si="873"/>
        <v>1.00279333</v>
      </c>
      <c r="M1825" s="120">
        <f t="shared" si="862"/>
        <v>1.0043006699999999</v>
      </c>
      <c r="N1825" s="120">
        <f t="shared" si="882"/>
        <v>1.2809021402055991</v>
      </c>
      <c r="O1825" s="113">
        <f t="shared" si="858"/>
        <v>1.28448012</v>
      </c>
      <c r="P1825" s="113">
        <f t="shared" si="866"/>
        <v>1434.3707515200001</v>
      </c>
      <c r="Q1825" s="11">
        <f t="shared" si="878"/>
        <v>0</v>
      </c>
      <c r="R1825" s="30">
        <f t="shared" si="874"/>
        <v>0</v>
      </c>
      <c r="S1825" s="8">
        <f t="shared" si="867"/>
        <v>0</v>
      </c>
      <c r="T1825" s="122">
        <f t="shared" si="875"/>
        <v>0.13059999999999999</v>
      </c>
      <c r="U1825" s="121">
        <f t="shared" si="857"/>
        <v>13</v>
      </c>
      <c r="V1825" s="121">
        <v>252</v>
      </c>
      <c r="W1825" s="120">
        <f t="shared" si="868"/>
        <v>1.006352353</v>
      </c>
      <c r="X1825" s="113">
        <f t="shared" si="881"/>
        <v>9.1116293400000004</v>
      </c>
      <c r="Y1825" s="113">
        <f t="shared" si="869"/>
        <v>0</v>
      </c>
      <c r="Z1825" s="125" t="str">
        <f t="shared" si="879"/>
        <v>A+J=</v>
      </c>
      <c r="AA1825" s="118">
        <f t="shared" si="880"/>
        <v>46497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>
        <f t="shared" si="870"/>
        <v>46487</v>
      </c>
      <c r="B1826" s="113">
        <f t="shared" si="863"/>
        <v>1444.4955914999998</v>
      </c>
      <c r="C1826" s="113">
        <f t="shared" si="876"/>
        <v>1116.6936172799999</v>
      </c>
      <c r="D1826" s="114">
        <f t="shared" si="871"/>
        <v>7245.38</v>
      </c>
      <c r="E1826" s="115">
        <f t="shared" si="859"/>
        <v>7276.54</v>
      </c>
      <c r="F1826" s="116">
        <f t="shared" si="860"/>
        <v>46440</v>
      </c>
      <c r="G1826" s="117">
        <f t="shared" si="864"/>
        <v>4.3006716003852752E-3</v>
      </c>
      <c r="H1826" s="118">
        <f t="shared" si="877"/>
        <v>46497</v>
      </c>
      <c r="I1826" s="118">
        <f t="shared" si="865"/>
        <v>46497</v>
      </c>
      <c r="J1826" s="119">
        <f t="shared" si="872"/>
        <v>20</v>
      </c>
      <c r="K1826" s="119">
        <f t="shared" si="861"/>
        <v>14</v>
      </c>
      <c r="L1826" s="8">
        <f t="shared" si="873"/>
        <v>1.00300853</v>
      </c>
      <c r="M1826" s="120">
        <f t="shared" si="862"/>
        <v>1.0043006699999999</v>
      </c>
      <c r="N1826" s="120">
        <f t="shared" si="882"/>
        <v>1.2809021402055991</v>
      </c>
      <c r="O1826" s="113">
        <f t="shared" si="858"/>
        <v>1.2847557700000001</v>
      </c>
      <c r="P1826" s="113">
        <f t="shared" si="866"/>
        <v>1434.6785681199999</v>
      </c>
      <c r="Q1826" s="11">
        <f t="shared" si="878"/>
        <v>0</v>
      </c>
      <c r="R1826" s="30">
        <f t="shared" si="874"/>
        <v>0</v>
      </c>
      <c r="S1826" s="8">
        <f t="shared" si="867"/>
        <v>0</v>
      </c>
      <c r="T1826" s="122">
        <f t="shared" si="875"/>
        <v>0.13059999999999999</v>
      </c>
      <c r="U1826" s="121">
        <f t="shared" si="857"/>
        <v>14</v>
      </c>
      <c r="V1826" s="121">
        <v>252</v>
      </c>
      <c r="W1826" s="120">
        <f t="shared" si="868"/>
        <v>1.0068426640000001</v>
      </c>
      <c r="X1826" s="113">
        <f t="shared" si="881"/>
        <v>9.8170233800000002</v>
      </c>
      <c r="Y1826" s="113">
        <f t="shared" si="869"/>
        <v>0</v>
      </c>
      <c r="Z1826" s="125" t="str">
        <f t="shared" si="879"/>
        <v>A+J=</v>
      </c>
      <c r="AA1826" s="118">
        <f t="shared" si="880"/>
        <v>46497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>
        <f t="shared" si="870"/>
        <v>46488</v>
      </c>
      <c r="B1827" s="113">
        <f t="shared" si="863"/>
        <v>1444.4955914999998</v>
      </c>
      <c r="C1827" s="113">
        <f t="shared" si="876"/>
        <v>1116.6936172799999</v>
      </c>
      <c r="D1827" s="114">
        <f t="shared" si="871"/>
        <v>7245.38</v>
      </c>
      <c r="E1827" s="115">
        <f t="shared" si="859"/>
        <v>7276.54</v>
      </c>
      <c r="F1827" s="116">
        <f t="shared" si="860"/>
        <v>46440</v>
      </c>
      <c r="G1827" s="117">
        <f t="shared" si="864"/>
        <v>4.3006716003852752E-3</v>
      </c>
      <c r="H1827" s="118">
        <f t="shared" si="877"/>
        <v>46497</v>
      </c>
      <c r="I1827" s="118">
        <f t="shared" si="865"/>
        <v>46497</v>
      </c>
      <c r="J1827" s="119">
        <f t="shared" si="872"/>
        <v>20</v>
      </c>
      <c r="K1827" s="119">
        <f t="shared" si="861"/>
        <v>14</v>
      </c>
      <c r="L1827" s="8">
        <f t="shared" si="873"/>
        <v>1.00300853</v>
      </c>
      <c r="M1827" s="120">
        <f t="shared" si="862"/>
        <v>1.0043006699999999</v>
      </c>
      <c r="N1827" s="120">
        <f t="shared" si="882"/>
        <v>1.2809021402055991</v>
      </c>
      <c r="O1827" s="113">
        <f t="shared" si="858"/>
        <v>1.2847557700000001</v>
      </c>
      <c r="P1827" s="113">
        <f t="shared" si="866"/>
        <v>1434.6785681199999</v>
      </c>
      <c r="Q1827" s="11">
        <f t="shared" si="878"/>
        <v>0</v>
      </c>
      <c r="R1827" s="30">
        <f t="shared" si="874"/>
        <v>0</v>
      </c>
      <c r="S1827" s="8">
        <f t="shared" si="867"/>
        <v>0</v>
      </c>
      <c r="T1827" s="122">
        <f t="shared" si="875"/>
        <v>0.13059999999999999</v>
      </c>
      <c r="U1827" s="121">
        <f t="shared" si="857"/>
        <v>14</v>
      </c>
      <c r="V1827" s="121">
        <v>252</v>
      </c>
      <c r="W1827" s="120">
        <f t="shared" si="868"/>
        <v>1.0068426640000001</v>
      </c>
      <c r="X1827" s="113">
        <f t="shared" si="881"/>
        <v>9.8170233800000002</v>
      </c>
      <c r="Y1827" s="113">
        <f t="shared" si="869"/>
        <v>0</v>
      </c>
      <c r="Z1827" s="125" t="str">
        <f t="shared" si="879"/>
        <v>A+J=</v>
      </c>
      <c r="AA1827" s="118">
        <f t="shared" si="880"/>
        <v>46497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>
        <f t="shared" si="870"/>
        <v>46489</v>
      </c>
      <c r="B1828" s="113">
        <f t="shared" si="863"/>
        <v>1444.4955914999998</v>
      </c>
      <c r="C1828" s="113">
        <f t="shared" si="876"/>
        <v>1116.6936172799999</v>
      </c>
      <c r="D1828" s="114">
        <f t="shared" si="871"/>
        <v>7245.38</v>
      </c>
      <c r="E1828" s="115">
        <f t="shared" si="859"/>
        <v>7276.54</v>
      </c>
      <c r="F1828" s="116">
        <f t="shared" si="860"/>
        <v>46440</v>
      </c>
      <c r="G1828" s="117">
        <f t="shared" si="864"/>
        <v>4.3006716003852752E-3</v>
      </c>
      <c r="H1828" s="118">
        <f t="shared" si="877"/>
        <v>46497</v>
      </c>
      <c r="I1828" s="118">
        <f t="shared" si="865"/>
        <v>46497</v>
      </c>
      <c r="J1828" s="119">
        <f t="shared" si="872"/>
        <v>20</v>
      </c>
      <c r="K1828" s="119">
        <f t="shared" si="861"/>
        <v>14</v>
      </c>
      <c r="L1828" s="8">
        <f t="shared" si="873"/>
        <v>1.00300853</v>
      </c>
      <c r="M1828" s="120">
        <f t="shared" si="862"/>
        <v>1.0043006699999999</v>
      </c>
      <c r="N1828" s="120">
        <f t="shared" si="882"/>
        <v>1.2809021402055991</v>
      </c>
      <c r="O1828" s="113">
        <f t="shared" si="858"/>
        <v>1.2847557700000001</v>
      </c>
      <c r="P1828" s="113">
        <f t="shared" si="866"/>
        <v>1434.6785681199999</v>
      </c>
      <c r="Q1828" s="11">
        <f t="shared" si="878"/>
        <v>0</v>
      </c>
      <c r="R1828" s="30">
        <f t="shared" si="874"/>
        <v>0</v>
      </c>
      <c r="S1828" s="8">
        <f t="shared" si="867"/>
        <v>0</v>
      </c>
      <c r="T1828" s="122">
        <f t="shared" si="875"/>
        <v>0.13059999999999999</v>
      </c>
      <c r="U1828" s="121">
        <f t="shared" si="857"/>
        <v>14</v>
      </c>
      <c r="V1828" s="121">
        <v>252</v>
      </c>
      <c r="W1828" s="120">
        <f t="shared" si="868"/>
        <v>1.0068426640000001</v>
      </c>
      <c r="X1828" s="113">
        <f t="shared" si="881"/>
        <v>9.8170233800000002</v>
      </c>
      <c r="Y1828" s="113">
        <f t="shared" si="869"/>
        <v>0</v>
      </c>
      <c r="Z1828" s="125" t="str">
        <f t="shared" si="879"/>
        <v>A+J=</v>
      </c>
      <c r="AA1828" s="118">
        <f t="shared" si="880"/>
        <v>46497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>
        <f t="shared" si="870"/>
        <v>46490</v>
      </c>
      <c r="B1829" s="113">
        <f t="shared" si="863"/>
        <v>1445.50950177</v>
      </c>
      <c r="C1829" s="113">
        <f t="shared" si="876"/>
        <v>1116.6936172799999</v>
      </c>
      <c r="D1829" s="114">
        <f t="shared" si="871"/>
        <v>7245.38</v>
      </c>
      <c r="E1829" s="115">
        <f t="shared" si="859"/>
        <v>7276.54</v>
      </c>
      <c r="F1829" s="116">
        <f t="shared" si="860"/>
        <v>46440</v>
      </c>
      <c r="G1829" s="117">
        <f t="shared" si="864"/>
        <v>4.3006716003852752E-3</v>
      </c>
      <c r="H1829" s="118">
        <f t="shared" si="877"/>
        <v>46497</v>
      </c>
      <c r="I1829" s="118">
        <f t="shared" si="865"/>
        <v>46497</v>
      </c>
      <c r="J1829" s="119">
        <f t="shared" si="872"/>
        <v>20</v>
      </c>
      <c r="K1829" s="119">
        <f t="shared" si="861"/>
        <v>15</v>
      </c>
      <c r="L1829" s="8">
        <f t="shared" si="873"/>
        <v>1.00322377</v>
      </c>
      <c r="M1829" s="120">
        <f t="shared" si="862"/>
        <v>1.0043006699999999</v>
      </c>
      <c r="N1829" s="120">
        <f t="shared" si="882"/>
        <v>1.2809021402055991</v>
      </c>
      <c r="O1829" s="113">
        <f t="shared" si="858"/>
        <v>1.2850314700000001</v>
      </c>
      <c r="P1829" s="113">
        <f t="shared" si="866"/>
        <v>1434.98644055</v>
      </c>
      <c r="Q1829" s="11">
        <f t="shared" si="878"/>
        <v>0</v>
      </c>
      <c r="R1829" s="30">
        <f t="shared" si="874"/>
        <v>0</v>
      </c>
      <c r="S1829" s="8">
        <f t="shared" si="867"/>
        <v>0</v>
      </c>
      <c r="T1829" s="122">
        <f t="shared" si="875"/>
        <v>0.13059999999999999</v>
      </c>
      <c r="U1829" s="121">
        <f t="shared" ref="U1829:U1837" si="883">IF(Q1828&gt;0,1,IF(K1829=K1828,U1828,U1828+1))</f>
        <v>15</v>
      </c>
      <c r="V1829" s="121">
        <v>252</v>
      </c>
      <c r="W1829" s="120">
        <f t="shared" si="868"/>
        <v>1.0073332129999999</v>
      </c>
      <c r="X1829" s="113">
        <f t="shared" si="881"/>
        <v>10.523061220000001</v>
      </c>
      <c r="Y1829" s="113">
        <f t="shared" si="869"/>
        <v>0</v>
      </c>
      <c r="Z1829" s="125" t="str">
        <f t="shared" si="879"/>
        <v>A+J=</v>
      </c>
      <c r="AA1829" s="118">
        <f t="shared" si="880"/>
        <v>46497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>
        <f t="shared" si="870"/>
        <v>46491</v>
      </c>
      <c r="B1830" s="113">
        <f t="shared" si="863"/>
        <v>1446.52412607</v>
      </c>
      <c r="C1830" s="113">
        <f t="shared" si="876"/>
        <v>1116.6936172799999</v>
      </c>
      <c r="D1830" s="114">
        <f t="shared" si="871"/>
        <v>7245.38</v>
      </c>
      <c r="E1830" s="115">
        <f t="shared" si="859"/>
        <v>7276.54</v>
      </c>
      <c r="F1830" s="116">
        <f t="shared" si="860"/>
        <v>46440</v>
      </c>
      <c r="G1830" s="117">
        <f t="shared" si="864"/>
        <v>4.3006716003852752E-3</v>
      </c>
      <c r="H1830" s="118">
        <f t="shared" si="877"/>
        <v>46497</v>
      </c>
      <c r="I1830" s="118">
        <f t="shared" si="865"/>
        <v>46497</v>
      </c>
      <c r="J1830" s="119">
        <f t="shared" si="872"/>
        <v>20</v>
      </c>
      <c r="K1830" s="119">
        <f t="shared" si="861"/>
        <v>16</v>
      </c>
      <c r="L1830" s="8">
        <f t="shared" si="873"/>
        <v>1.00343906</v>
      </c>
      <c r="M1830" s="120">
        <f t="shared" si="862"/>
        <v>1.0043006699999999</v>
      </c>
      <c r="N1830" s="120">
        <f t="shared" si="882"/>
        <v>1.2809021402055991</v>
      </c>
      <c r="O1830" s="113">
        <f t="shared" si="858"/>
        <v>1.2853072299999999</v>
      </c>
      <c r="P1830" s="113">
        <f t="shared" si="866"/>
        <v>1435.29437998</v>
      </c>
      <c r="Q1830" s="11">
        <f t="shared" si="878"/>
        <v>0</v>
      </c>
      <c r="R1830" s="30">
        <f t="shared" si="874"/>
        <v>0</v>
      </c>
      <c r="S1830" s="8">
        <f t="shared" si="867"/>
        <v>0</v>
      </c>
      <c r="T1830" s="122">
        <f t="shared" si="875"/>
        <v>0.13059999999999999</v>
      </c>
      <c r="U1830" s="121">
        <f t="shared" si="883"/>
        <v>16</v>
      </c>
      <c r="V1830" s="121">
        <v>252</v>
      </c>
      <c r="W1830" s="120">
        <f t="shared" si="868"/>
        <v>1.007824002</v>
      </c>
      <c r="X1830" s="113">
        <f t="shared" si="881"/>
        <v>11.229746090000001</v>
      </c>
      <c r="Y1830" s="113">
        <f t="shared" si="869"/>
        <v>0</v>
      </c>
      <c r="Z1830" s="125" t="str">
        <f t="shared" si="879"/>
        <v>A+J=</v>
      </c>
      <c r="AA1830" s="118">
        <f t="shared" si="880"/>
        <v>46497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>
        <f t="shared" si="870"/>
        <v>46492</v>
      </c>
      <c r="B1831" s="113">
        <f t="shared" si="863"/>
        <v>1447.5394633200001</v>
      </c>
      <c r="C1831" s="113">
        <f t="shared" si="876"/>
        <v>1116.6936172799999</v>
      </c>
      <c r="D1831" s="114">
        <f t="shared" si="871"/>
        <v>7245.38</v>
      </c>
      <c r="E1831" s="115">
        <f t="shared" si="859"/>
        <v>7276.54</v>
      </c>
      <c r="F1831" s="116">
        <f t="shared" si="860"/>
        <v>46440</v>
      </c>
      <c r="G1831" s="117">
        <f t="shared" si="864"/>
        <v>4.3006716003852752E-3</v>
      </c>
      <c r="H1831" s="118">
        <f t="shared" si="877"/>
        <v>46497</v>
      </c>
      <c r="I1831" s="118">
        <f t="shared" si="865"/>
        <v>46497</v>
      </c>
      <c r="J1831" s="119">
        <f t="shared" si="872"/>
        <v>20</v>
      </c>
      <c r="K1831" s="119">
        <f t="shared" si="861"/>
        <v>17</v>
      </c>
      <c r="L1831" s="8">
        <f t="shared" si="873"/>
        <v>1.0036543899999999</v>
      </c>
      <c r="M1831" s="120">
        <f t="shared" si="862"/>
        <v>1.0043006699999999</v>
      </c>
      <c r="N1831" s="120">
        <f t="shared" si="882"/>
        <v>1.2809021402055991</v>
      </c>
      <c r="O1831" s="113">
        <f t="shared" si="858"/>
        <v>1.2855830500000001</v>
      </c>
      <c r="P1831" s="113">
        <f t="shared" si="866"/>
        <v>1435.60238641</v>
      </c>
      <c r="Q1831" s="11">
        <f t="shared" si="878"/>
        <v>0</v>
      </c>
      <c r="R1831" s="30">
        <f t="shared" si="874"/>
        <v>0</v>
      </c>
      <c r="S1831" s="8">
        <f t="shared" si="867"/>
        <v>0</v>
      </c>
      <c r="T1831" s="122">
        <f t="shared" si="875"/>
        <v>0.13059999999999999</v>
      </c>
      <c r="U1831" s="121">
        <f t="shared" si="883"/>
        <v>17</v>
      </c>
      <c r="V1831" s="121">
        <v>252</v>
      </c>
      <c r="W1831" s="120">
        <f t="shared" si="868"/>
        <v>1.0083150299999999</v>
      </c>
      <c r="X1831" s="113">
        <f t="shared" si="881"/>
        <v>11.93707691</v>
      </c>
      <c r="Y1831" s="113">
        <f t="shared" si="869"/>
        <v>0</v>
      </c>
      <c r="Z1831" s="125" t="str">
        <f t="shared" si="879"/>
        <v>A+J=</v>
      </c>
      <c r="AA1831" s="118">
        <f t="shared" si="880"/>
        <v>46497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>
        <f t="shared" si="870"/>
        <v>46493</v>
      </c>
      <c r="B1832" s="113">
        <f t="shared" si="863"/>
        <v>1448.55551382</v>
      </c>
      <c r="C1832" s="113">
        <f t="shared" si="876"/>
        <v>1116.6936172799999</v>
      </c>
      <c r="D1832" s="114">
        <f t="shared" si="871"/>
        <v>7245.38</v>
      </c>
      <c r="E1832" s="115">
        <f t="shared" si="859"/>
        <v>7276.54</v>
      </c>
      <c r="F1832" s="116">
        <f t="shared" si="860"/>
        <v>46440</v>
      </c>
      <c r="G1832" s="117">
        <f t="shared" si="864"/>
        <v>4.3006716003852752E-3</v>
      </c>
      <c r="H1832" s="118">
        <f t="shared" si="877"/>
        <v>46497</v>
      </c>
      <c r="I1832" s="118">
        <f t="shared" si="865"/>
        <v>46497</v>
      </c>
      <c r="J1832" s="119">
        <f t="shared" si="872"/>
        <v>20</v>
      </c>
      <c r="K1832" s="119">
        <f t="shared" si="861"/>
        <v>18</v>
      </c>
      <c r="L1832" s="8">
        <f t="shared" si="873"/>
        <v>1.0038697700000001</v>
      </c>
      <c r="M1832" s="120">
        <f t="shared" si="862"/>
        <v>1.0043006699999999</v>
      </c>
      <c r="N1832" s="120">
        <f t="shared" si="882"/>
        <v>1.2809021402055991</v>
      </c>
      <c r="O1832" s="113">
        <f t="shared" si="858"/>
        <v>1.2858589300000001</v>
      </c>
      <c r="P1832" s="113">
        <f t="shared" si="866"/>
        <v>1435.9104598500001</v>
      </c>
      <c r="Q1832" s="11">
        <f t="shared" si="878"/>
        <v>0</v>
      </c>
      <c r="R1832" s="30">
        <f t="shared" si="874"/>
        <v>0</v>
      </c>
      <c r="S1832" s="8">
        <f t="shared" si="867"/>
        <v>0</v>
      </c>
      <c r="T1832" s="122">
        <f t="shared" si="875"/>
        <v>0.13059999999999999</v>
      </c>
      <c r="U1832" s="121">
        <f t="shared" si="883"/>
        <v>18</v>
      </c>
      <c r="V1832" s="121">
        <v>252</v>
      </c>
      <c r="W1832" s="120">
        <f t="shared" si="868"/>
        <v>1.008806297</v>
      </c>
      <c r="X1832" s="113">
        <f t="shared" si="881"/>
        <v>12.645053969999999</v>
      </c>
      <c r="Y1832" s="113">
        <f t="shared" si="869"/>
        <v>0</v>
      </c>
      <c r="Z1832" s="125" t="str">
        <f t="shared" si="879"/>
        <v>A+J=</v>
      </c>
      <c r="AA1832" s="118">
        <f t="shared" si="880"/>
        <v>46497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>
        <f t="shared" si="870"/>
        <v>46494</v>
      </c>
      <c r="B1833" s="113">
        <f t="shared" si="863"/>
        <v>1449.5722666199999</v>
      </c>
      <c r="C1833" s="113">
        <f t="shared" si="876"/>
        <v>1116.6936172799999</v>
      </c>
      <c r="D1833" s="114">
        <f t="shared" si="871"/>
        <v>7245.38</v>
      </c>
      <c r="E1833" s="115">
        <f t="shared" si="859"/>
        <v>7276.54</v>
      </c>
      <c r="F1833" s="116">
        <f t="shared" si="860"/>
        <v>46440</v>
      </c>
      <c r="G1833" s="117">
        <f t="shared" si="864"/>
        <v>4.3006716003852752E-3</v>
      </c>
      <c r="H1833" s="118">
        <f t="shared" si="877"/>
        <v>46497</v>
      </c>
      <c r="I1833" s="118">
        <f t="shared" si="865"/>
        <v>46497</v>
      </c>
      <c r="J1833" s="119">
        <f t="shared" si="872"/>
        <v>20</v>
      </c>
      <c r="K1833" s="119">
        <f t="shared" si="861"/>
        <v>19</v>
      </c>
      <c r="L1833" s="8">
        <f t="shared" si="873"/>
        <v>1.0040851900000001</v>
      </c>
      <c r="M1833" s="120">
        <f t="shared" si="862"/>
        <v>1.0043006699999999</v>
      </c>
      <c r="N1833" s="120">
        <f t="shared" si="882"/>
        <v>1.2809021402055991</v>
      </c>
      <c r="O1833" s="113">
        <f t="shared" ref="O1833:O1837" si="884">TRUNC(TRUNC((L1833*N1833),15),8)</f>
        <v>1.28613486</v>
      </c>
      <c r="P1833" s="113">
        <f t="shared" si="866"/>
        <v>1436.2185891199999</v>
      </c>
      <c r="Q1833" s="11">
        <f t="shared" si="878"/>
        <v>0</v>
      </c>
      <c r="R1833" s="30">
        <f t="shared" si="874"/>
        <v>0</v>
      </c>
      <c r="S1833" s="8">
        <f t="shared" si="867"/>
        <v>0</v>
      </c>
      <c r="T1833" s="122">
        <f t="shared" si="875"/>
        <v>0.13059999999999999</v>
      </c>
      <c r="U1833" s="121">
        <f t="shared" si="883"/>
        <v>19</v>
      </c>
      <c r="V1833" s="121">
        <v>252</v>
      </c>
      <c r="W1833" s="120">
        <f t="shared" si="868"/>
        <v>1.0092978029999999</v>
      </c>
      <c r="X1833" s="113">
        <f t="shared" si="881"/>
        <v>13.3536775</v>
      </c>
      <c r="Y1833" s="113">
        <f t="shared" si="869"/>
        <v>0</v>
      </c>
      <c r="Z1833" s="125" t="str">
        <f t="shared" si="879"/>
        <v>A+J=</v>
      </c>
      <c r="AA1833" s="118">
        <f t="shared" si="880"/>
        <v>46497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>
        <f t="shared" si="870"/>
        <v>46495</v>
      </c>
      <c r="B1834" s="113">
        <f t="shared" si="863"/>
        <v>1449.5722666199999</v>
      </c>
      <c r="C1834" s="113">
        <f t="shared" si="876"/>
        <v>1116.6936172799999</v>
      </c>
      <c r="D1834" s="114">
        <f t="shared" si="871"/>
        <v>7245.38</v>
      </c>
      <c r="E1834" s="115">
        <f t="shared" ref="E1834:E1897" si="885">IF($K1834=1,VLOOKUP($A1833,$AO$10:$AS$131,4),E1833)</f>
        <v>7276.54</v>
      </c>
      <c r="F1834" s="116">
        <f t="shared" ref="F1834:F1897" si="886">IF($K1834=1,VLOOKUP($A1833,$AO$10:$AS$131,5),F1833)</f>
        <v>46440</v>
      </c>
      <c r="G1834" s="117">
        <f t="shared" si="864"/>
        <v>4.3006716003852752E-3</v>
      </c>
      <c r="H1834" s="118">
        <f t="shared" si="877"/>
        <v>46497</v>
      </c>
      <c r="I1834" s="118">
        <f t="shared" si="865"/>
        <v>46497</v>
      </c>
      <c r="J1834" s="119">
        <f t="shared" si="872"/>
        <v>20</v>
      </c>
      <c r="K1834" s="119">
        <f t="shared" ref="K1834:K1837" si="887">(J1834-(NETWORKDAYS(A1834,I1834,AD$176:AD$502)-1))</f>
        <v>19</v>
      </c>
      <c r="L1834" s="8">
        <f t="shared" si="873"/>
        <v>1.0040851900000001</v>
      </c>
      <c r="M1834" s="120">
        <f t="shared" ref="M1834:M1837" si="888">IF(I1834&gt;I1833,L1833,M1833)</f>
        <v>1.0043006699999999</v>
      </c>
      <c r="N1834" s="120">
        <f t="shared" si="882"/>
        <v>1.2809021402055991</v>
      </c>
      <c r="O1834" s="113">
        <f t="shared" si="884"/>
        <v>1.28613486</v>
      </c>
      <c r="P1834" s="113">
        <f t="shared" si="866"/>
        <v>1436.2185891199999</v>
      </c>
      <c r="Q1834" s="11">
        <f t="shared" si="878"/>
        <v>0</v>
      </c>
      <c r="R1834" s="30">
        <f t="shared" si="874"/>
        <v>0</v>
      </c>
      <c r="S1834" s="8">
        <f t="shared" si="867"/>
        <v>0</v>
      </c>
      <c r="T1834" s="122">
        <f t="shared" si="875"/>
        <v>0.13059999999999999</v>
      </c>
      <c r="U1834" s="121">
        <f t="shared" si="883"/>
        <v>19</v>
      </c>
      <c r="V1834" s="121">
        <v>252</v>
      </c>
      <c r="W1834" s="120">
        <f t="shared" si="868"/>
        <v>1.0092978029999999</v>
      </c>
      <c r="X1834" s="113">
        <f t="shared" si="881"/>
        <v>13.3536775</v>
      </c>
      <c r="Y1834" s="113">
        <f t="shared" si="869"/>
        <v>0</v>
      </c>
      <c r="Z1834" s="125" t="str">
        <f t="shared" si="879"/>
        <v>A+J=</v>
      </c>
      <c r="AA1834" s="118">
        <f t="shared" si="880"/>
        <v>46497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>
        <f t="shared" si="870"/>
        <v>46496</v>
      </c>
      <c r="B1835" s="113">
        <f t="shared" si="863"/>
        <v>1449.5722666199999</v>
      </c>
      <c r="C1835" s="113">
        <f t="shared" si="876"/>
        <v>1116.6936172799999</v>
      </c>
      <c r="D1835" s="114">
        <f t="shared" si="871"/>
        <v>7245.38</v>
      </c>
      <c r="E1835" s="115">
        <f t="shared" si="885"/>
        <v>7276.54</v>
      </c>
      <c r="F1835" s="116">
        <f t="shared" si="886"/>
        <v>46440</v>
      </c>
      <c r="G1835" s="117">
        <f t="shared" si="864"/>
        <v>4.3006716003852752E-3</v>
      </c>
      <c r="H1835" s="118">
        <f t="shared" si="877"/>
        <v>46497</v>
      </c>
      <c r="I1835" s="118">
        <f t="shared" si="865"/>
        <v>46497</v>
      </c>
      <c r="J1835" s="119">
        <f t="shared" si="872"/>
        <v>20</v>
      </c>
      <c r="K1835" s="119">
        <f t="shared" si="887"/>
        <v>19</v>
      </c>
      <c r="L1835" s="8">
        <f t="shared" si="873"/>
        <v>1.0040851900000001</v>
      </c>
      <c r="M1835" s="120">
        <f t="shared" si="888"/>
        <v>1.0043006699999999</v>
      </c>
      <c r="N1835" s="120">
        <f t="shared" si="882"/>
        <v>1.2809021402055991</v>
      </c>
      <c r="O1835" s="113">
        <f t="shared" si="884"/>
        <v>1.28613486</v>
      </c>
      <c r="P1835" s="113">
        <f t="shared" si="866"/>
        <v>1436.2185891199999</v>
      </c>
      <c r="Q1835" s="11">
        <f t="shared" si="878"/>
        <v>0</v>
      </c>
      <c r="R1835" s="30">
        <f t="shared" si="874"/>
        <v>0</v>
      </c>
      <c r="S1835" s="8">
        <f t="shared" si="867"/>
        <v>0</v>
      </c>
      <c r="T1835" s="122">
        <f t="shared" si="875"/>
        <v>0.13059999999999999</v>
      </c>
      <c r="U1835" s="121">
        <f t="shared" si="883"/>
        <v>19</v>
      </c>
      <c r="V1835" s="121">
        <v>252</v>
      </c>
      <c r="W1835" s="120">
        <f t="shared" si="868"/>
        <v>1.0092978029999999</v>
      </c>
      <c r="X1835" s="113">
        <f t="shared" si="881"/>
        <v>13.3536775</v>
      </c>
      <c r="Y1835" s="113">
        <f t="shared" si="869"/>
        <v>0</v>
      </c>
      <c r="Z1835" s="125" t="str">
        <f t="shared" si="879"/>
        <v>A+J=</v>
      </c>
      <c r="AA1835" s="118">
        <f t="shared" si="880"/>
        <v>46497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>
        <f t="shared" si="870"/>
        <v>46497</v>
      </c>
      <c r="B1836" s="113">
        <f t="shared" si="863"/>
        <v>1450.5897572900001</v>
      </c>
      <c r="C1836" s="113">
        <f t="shared" si="876"/>
        <v>1116.6936172799999</v>
      </c>
      <c r="D1836" s="114">
        <f t="shared" si="871"/>
        <v>7245.38</v>
      </c>
      <c r="E1836" s="115">
        <f t="shared" si="885"/>
        <v>7276.54</v>
      </c>
      <c r="F1836" s="116">
        <f t="shared" si="886"/>
        <v>46440</v>
      </c>
      <c r="G1836" s="117">
        <f t="shared" si="864"/>
        <v>4.3006716003852752E-3</v>
      </c>
      <c r="H1836" s="118">
        <f t="shared" si="877"/>
        <v>46527</v>
      </c>
      <c r="I1836" s="118">
        <f t="shared" si="865"/>
        <v>46497</v>
      </c>
      <c r="J1836" s="119">
        <f t="shared" si="872"/>
        <v>20</v>
      </c>
      <c r="K1836" s="119">
        <f t="shared" si="887"/>
        <v>20</v>
      </c>
      <c r="L1836" s="8">
        <f t="shared" si="873"/>
        <v>1.0043006699999999</v>
      </c>
      <c r="M1836" s="120">
        <f t="shared" si="888"/>
        <v>1.0043006699999999</v>
      </c>
      <c r="N1836" s="120">
        <f t="shared" si="882"/>
        <v>1.2809021402055991</v>
      </c>
      <c r="O1836" s="113">
        <f t="shared" si="884"/>
        <v>1.2864108700000001</v>
      </c>
      <c r="P1836" s="113">
        <f t="shared" si="866"/>
        <v>1436.5268077200001</v>
      </c>
      <c r="Q1836" s="11">
        <f t="shared" si="878"/>
        <v>60</v>
      </c>
      <c r="R1836" s="30">
        <f t="shared" si="874"/>
        <v>0</v>
      </c>
      <c r="S1836" s="8">
        <f t="shared" si="867"/>
        <v>0</v>
      </c>
      <c r="T1836" s="122">
        <f t="shared" si="875"/>
        <v>0.13059999999999999</v>
      </c>
      <c r="U1836" s="121">
        <f t="shared" si="883"/>
        <v>20</v>
      </c>
      <c r="V1836" s="121">
        <v>252</v>
      </c>
      <c r="W1836" s="120">
        <f t="shared" si="868"/>
        <v>1.009789549</v>
      </c>
      <c r="X1836" s="113">
        <f t="shared" si="881"/>
        <v>14.062949570000001</v>
      </c>
      <c r="Y1836" s="113">
        <f t="shared" si="869"/>
        <v>14.062949570000001</v>
      </c>
      <c r="Z1836" s="125" t="str">
        <f t="shared" si="879"/>
        <v>A+J=</v>
      </c>
      <c r="AA1836" s="118">
        <f t="shared" si="880"/>
        <v>46497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>
        <f t="shared" si="870"/>
        <v>46498</v>
      </c>
      <c r="B1837" s="113">
        <f t="shared" si="863"/>
        <v>1437.5204395200001</v>
      </c>
      <c r="C1837" s="113">
        <f t="shared" si="876"/>
        <v>1116.6936172799999</v>
      </c>
      <c r="D1837" s="114">
        <f t="shared" si="871"/>
        <v>7245.38</v>
      </c>
      <c r="E1837" s="115">
        <f t="shared" si="885"/>
        <v>7276.54</v>
      </c>
      <c r="F1837" s="116">
        <f t="shared" si="886"/>
        <v>46466</v>
      </c>
      <c r="G1837" s="117">
        <f t="shared" si="864"/>
        <v>4.3006716003852752E-3</v>
      </c>
      <c r="H1837" s="118">
        <f t="shared" si="877"/>
        <v>46527</v>
      </c>
      <c r="I1837" s="118">
        <f t="shared" si="865"/>
        <v>46527</v>
      </c>
      <c r="J1837" s="119">
        <f t="shared" si="872"/>
        <v>21</v>
      </c>
      <c r="K1837" s="119">
        <f t="shared" si="887"/>
        <v>1</v>
      </c>
      <c r="L1837" s="8">
        <f t="shared" si="873"/>
        <v>1.0002043700000001</v>
      </c>
      <c r="M1837" s="120">
        <f t="shared" si="888"/>
        <v>1.0043006699999999</v>
      </c>
      <c r="N1837" s="120">
        <f t="shared" si="882"/>
        <v>1.2864108776129171</v>
      </c>
      <c r="O1837" s="113">
        <f t="shared" si="884"/>
        <v>1.2866737800000001</v>
      </c>
      <c r="P1837" s="113">
        <f t="shared" si="866"/>
        <v>1436.82039764</v>
      </c>
      <c r="Q1837" s="11">
        <f t="shared" si="878"/>
        <v>0</v>
      </c>
      <c r="R1837" s="30">
        <f t="shared" si="874"/>
        <v>0</v>
      </c>
      <c r="S1837" s="8">
        <f t="shared" si="867"/>
        <v>0</v>
      </c>
      <c r="T1837" s="122">
        <f t="shared" si="875"/>
        <v>0.13059999999999999</v>
      </c>
      <c r="U1837" s="121">
        <f t="shared" si="883"/>
        <v>1</v>
      </c>
      <c r="V1837" s="121">
        <v>252</v>
      </c>
      <c r="W1837" s="120">
        <f t="shared" si="868"/>
        <v>1.000487216</v>
      </c>
      <c r="X1837" s="113">
        <f t="shared" si="881"/>
        <v>0.70004188000000001</v>
      </c>
      <c r="Y1837" s="113">
        <f t="shared" si="869"/>
        <v>0</v>
      </c>
      <c r="Z1837" s="125" t="str">
        <f t="shared" si="879"/>
        <v>A+J=</v>
      </c>
      <c r="AA1837" s="118">
        <f t="shared" si="880"/>
        <v>46527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>
        <f t="shared" si="870"/>
        <v>46499</v>
      </c>
      <c r="B1838" s="113">
        <f t="shared" ref="B1838:B1901" si="889">(P1838+X1838)</f>
        <v>1437.5204395200001</v>
      </c>
      <c r="C1838" s="113">
        <f t="shared" ref="C1838:C1901" si="890">TRUNC(IF(Q1837&gt;0,VLOOKUP(A1837,$AD$12:$AE$170,2),C1837),8)</f>
        <v>1116.6936172799999</v>
      </c>
      <c r="D1838" s="114">
        <f t="shared" ref="D1838:D1901" si="891">IF(E1838=E1837,D1837,E1837)</f>
        <v>7245.38</v>
      </c>
      <c r="E1838" s="115">
        <f t="shared" si="885"/>
        <v>7276.54</v>
      </c>
      <c r="F1838" s="116">
        <f t="shared" si="886"/>
        <v>46466</v>
      </c>
      <c r="G1838" s="117">
        <f t="shared" ref="G1838:G1901" si="892">(E1838/D1838)-1</f>
        <v>4.3006716003852752E-3</v>
      </c>
      <c r="H1838" s="118">
        <f t="shared" ref="H1838:H1901" si="893">IF(DAY(A1838)=H$9,VLOOKUP(A1838,AH$118:AN$450,4),H1837)</f>
        <v>46527</v>
      </c>
      <c r="I1838" s="118">
        <f t="shared" ref="I1838:I1901" si="894">IF(A1838&gt;I1837,H1838,I1837)</f>
        <v>46527</v>
      </c>
      <c r="J1838" s="119">
        <f t="shared" ref="J1838:J1901" si="895">IF(I1838=I1837,J1837,NETWORKDAYS(I1837,I1838,$AD$176:$AD$502)-1)</f>
        <v>21</v>
      </c>
      <c r="K1838" s="119">
        <f t="shared" ref="K1838:K1901" si="896">(J1838-(NETWORKDAYS(A1838,I1838,AD$176:AD$502)-1))</f>
        <v>1</v>
      </c>
      <c r="L1838" s="8">
        <f t="shared" ref="L1838:L1901" si="897">IF(E1838&lt;D1838,1,TRUNC((E1838/D1838)^TRUNC((K1838/J1838),9),8))</f>
        <v>1.0002043700000001</v>
      </c>
      <c r="M1838" s="120">
        <f t="shared" ref="M1838:M1901" si="898">IF(I1838&gt;I1837,L1837,M1837)</f>
        <v>1.0043006699999999</v>
      </c>
      <c r="N1838" s="120">
        <f t="shared" ref="N1838:N1901" si="899">IF(I1838&gt;I1837,N1837*M1838,N1837)</f>
        <v>1.2864108776129171</v>
      </c>
      <c r="O1838" s="113">
        <f t="shared" ref="O1838:O1901" si="900">TRUNC(TRUNC((L1838*N1838),15),8)</f>
        <v>1.2866737800000001</v>
      </c>
      <c r="P1838" s="113">
        <f t="shared" ref="P1838:P1901" si="901">TRUNC(C1838*O1838,8)</f>
        <v>1436.82039764</v>
      </c>
      <c r="Q1838" s="11">
        <f t="shared" ref="Q1838:Q1901" si="902">IF(VLOOKUP(A1838,AD$10:AK$170,8)=VLOOKUP(A1837,AD$10:AK$170,8),0,VLOOKUP(A1838,AD$10:AK$170,8))</f>
        <v>0</v>
      </c>
      <c r="R1838" s="30">
        <f t="shared" ref="R1838:R1901" si="903">IF(Q1838&gt;0,VLOOKUP($A1838,$AD$10:$AI$170,6),0)</f>
        <v>0</v>
      </c>
      <c r="S1838" s="8">
        <f t="shared" ref="S1838:S1901" si="904">IF(R1838&gt;0,TRUNC(R1838*P1838,8),0)</f>
        <v>0</v>
      </c>
      <c r="T1838" s="122">
        <f t="shared" si="875"/>
        <v>0.13059999999999999</v>
      </c>
      <c r="U1838" s="121">
        <f t="shared" ref="U1838:U1901" si="905">IF(Q1837&gt;0,1,IF(K1838=K1837,U1837,U1837+1))</f>
        <v>1</v>
      </c>
      <c r="V1838" s="121">
        <v>252</v>
      </c>
      <c r="W1838" s="120">
        <f t="shared" ref="W1838:W1901" si="906">ROUND((1+T1838)^TRUNC((U1838/V1838),9),9)</f>
        <v>1.000487216</v>
      </c>
      <c r="X1838" s="113">
        <f t="shared" si="881"/>
        <v>0.70004188000000001</v>
      </c>
      <c r="Y1838" s="113">
        <f t="shared" ref="Y1838:Y1901" si="907">IF(Q1838&gt;0,S1838+X1838,0)</f>
        <v>0</v>
      </c>
      <c r="Z1838" s="125" t="str">
        <f t="shared" si="879"/>
        <v>A+J=</v>
      </c>
      <c r="AA1838" s="118">
        <f t="shared" si="880"/>
        <v>46527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>
        <f t="shared" si="870"/>
        <v>46500</v>
      </c>
      <c r="B1839" s="113">
        <f t="shared" si="889"/>
        <v>1438.5147539</v>
      </c>
      <c r="C1839" s="113">
        <f t="shared" si="890"/>
        <v>1116.6936172799999</v>
      </c>
      <c r="D1839" s="114">
        <f t="shared" si="891"/>
        <v>7245.38</v>
      </c>
      <c r="E1839" s="115">
        <f t="shared" si="885"/>
        <v>7276.54</v>
      </c>
      <c r="F1839" s="116">
        <f t="shared" si="886"/>
        <v>46466</v>
      </c>
      <c r="G1839" s="117">
        <f t="shared" si="892"/>
        <v>4.3006716003852752E-3</v>
      </c>
      <c r="H1839" s="118">
        <f t="shared" si="893"/>
        <v>46527</v>
      </c>
      <c r="I1839" s="118">
        <f t="shared" si="894"/>
        <v>46527</v>
      </c>
      <c r="J1839" s="119">
        <f t="shared" si="895"/>
        <v>21</v>
      </c>
      <c r="K1839" s="119">
        <f t="shared" si="896"/>
        <v>2</v>
      </c>
      <c r="L1839" s="8">
        <f t="shared" si="897"/>
        <v>1.00040879</v>
      </c>
      <c r="M1839" s="120">
        <f t="shared" si="898"/>
        <v>1.0043006699999999</v>
      </c>
      <c r="N1839" s="120">
        <f t="shared" si="899"/>
        <v>1.2864108776129171</v>
      </c>
      <c r="O1839" s="113">
        <f t="shared" si="900"/>
        <v>1.28693674</v>
      </c>
      <c r="P1839" s="113">
        <f t="shared" si="901"/>
        <v>1437.1140433999999</v>
      </c>
      <c r="Q1839" s="11">
        <f t="shared" si="902"/>
        <v>0</v>
      </c>
      <c r="R1839" s="30">
        <f t="shared" si="903"/>
        <v>0</v>
      </c>
      <c r="S1839" s="8">
        <f t="shared" si="904"/>
        <v>0</v>
      </c>
      <c r="T1839" s="122">
        <f t="shared" si="875"/>
        <v>0.13059999999999999</v>
      </c>
      <c r="U1839" s="121">
        <f t="shared" si="905"/>
        <v>2</v>
      </c>
      <c r="V1839" s="121">
        <v>252</v>
      </c>
      <c r="W1839" s="120">
        <f t="shared" si="906"/>
        <v>1.0009746690000001</v>
      </c>
      <c r="X1839" s="113">
        <f t="shared" si="881"/>
        <v>1.4007105</v>
      </c>
      <c r="Y1839" s="113">
        <f t="shared" si="907"/>
        <v>0</v>
      </c>
      <c r="Z1839" s="125" t="str">
        <f t="shared" si="879"/>
        <v>A+J=</v>
      </c>
      <c r="AA1839" s="118">
        <f t="shared" si="880"/>
        <v>46527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>
        <f t="shared" si="870"/>
        <v>46501</v>
      </c>
      <c r="B1840" s="113">
        <f t="shared" si="889"/>
        <v>1439.50976231</v>
      </c>
      <c r="C1840" s="113">
        <f t="shared" si="890"/>
        <v>1116.6936172799999</v>
      </c>
      <c r="D1840" s="114">
        <f t="shared" si="891"/>
        <v>7245.38</v>
      </c>
      <c r="E1840" s="115">
        <f t="shared" si="885"/>
        <v>7276.54</v>
      </c>
      <c r="F1840" s="116">
        <f t="shared" si="886"/>
        <v>46466</v>
      </c>
      <c r="G1840" s="117">
        <f t="shared" si="892"/>
        <v>4.3006716003852752E-3</v>
      </c>
      <c r="H1840" s="118">
        <f t="shared" si="893"/>
        <v>46527</v>
      </c>
      <c r="I1840" s="118">
        <f t="shared" si="894"/>
        <v>46527</v>
      </c>
      <c r="J1840" s="119">
        <f t="shared" si="895"/>
        <v>21</v>
      </c>
      <c r="K1840" s="119">
        <f t="shared" si="896"/>
        <v>3</v>
      </c>
      <c r="L1840" s="8">
        <f t="shared" si="897"/>
        <v>1.00061325</v>
      </c>
      <c r="M1840" s="120">
        <f t="shared" si="898"/>
        <v>1.0043006699999999</v>
      </c>
      <c r="N1840" s="120">
        <f t="shared" si="899"/>
        <v>1.2864108776129171</v>
      </c>
      <c r="O1840" s="113">
        <f t="shared" si="900"/>
        <v>1.28719976</v>
      </c>
      <c r="P1840" s="113">
        <f t="shared" si="901"/>
        <v>1437.4077561500001</v>
      </c>
      <c r="Q1840" s="11">
        <f t="shared" si="902"/>
        <v>0</v>
      </c>
      <c r="R1840" s="30">
        <f t="shared" si="903"/>
        <v>0</v>
      </c>
      <c r="S1840" s="8">
        <f t="shared" si="904"/>
        <v>0</v>
      </c>
      <c r="T1840" s="122">
        <f t="shared" si="875"/>
        <v>0.13059999999999999</v>
      </c>
      <c r="U1840" s="121">
        <f t="shared" si="905"/>
        <v>3</v>
      </c>
      <c r="V1840" s="121">
        <v>252</v>
      </c>
      <c r="W1840" s="120">
        <f t="shared" si="906"/>
        <v>1.001462359</v>
      </c>
      <c r="X1840" s="113">
        <f t="shared" si="881"/>
        <v>2.1020061600000002</v>
      </c>
      <c r="Y1840" s="113">
        <f t="shared" si="907"/>
        <v>0</v>
      </c>
      <c r="Z1840" s="125" t="str">
        <f t="shared" si="879"/>
        <v>A+J=</v>
      </c>
      <c r="AA1840" s="118">
        <f t="shared" si="880"/>
        <v>46527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>
        <f t="shared" si="870"/>
        <v>46502</v>
      </c>
      <c r="B1841" s="113">
        <f t="shared" si="889"/>
        <v>1439.50976231</v>
      </c>
      <c r="C1841" s="113">
        <f t="shared" si="890"/>
        <v>1116.6936172799999</v>
      </c>
      <c r="D1841" s="114">
        <f t="shared" si="891"/>
        <v>7245.38</v>
      </c>
      <c r="E1841" s="115">
        <f t="shared" si="885"/>
        <v>7276.54</v>
      </c>
      <c r="F1841" s="116">
        <f t="shared" si="886"/>
        <v>46466</v>
      </c>
      <c r="G1841" s="117">
        <f t="shared" si="892"/>
        <v>4.3006716003852752E-3</v>
      </c>
      <c r="H1841" s="118">
        <f t="shared" si="893"/>
        <v>46527</v>
      </c>
      <c r="I1841" s="118">
        <f t="shared" si="894"/>
        <v>46527</v>
      </c>
      <c r="J1841" s="119">
        <f t="shared" si="895"/>
        <v>21</v>
      </c>
      <c r="K1841" s="119">
        <f t="shared" si="896"/>
        <v>3</v>
      </c>
      <c r="L1841" s="8">
        <f t="shared" si="897"/>
        <v>1.00061325</v>
      </c>
      <c r="M1841" s="120">
        <f t="shared" si="898"/>
        <v>1.0043006699999999</v>
      </c>
      <c r="N1841" s="120">
        <f t="shared" si="899"/>
        <v>1.2864108776129171</v>
      </c>
      <c r="O1841" s="113">
        <f t="shared" si="900"/>
        <v>1.28719976</v>
      </c>
      <c r="P1841" s="113">
        <f t="shared" si="901"/>
        <v>1437.4077561500001</v>
      </c>
      <c r="Q1841" s="11">
        <f t="shared" si="902"/>
        <v>0</v>
      </c>
      <c r="R1841" s="30">
        <f t="shared" si="903"/>
        <v>0</v>
      </c>
      <c r="S1841" s="8">
        <f t="shared" si="904"/>
        <v>0</v>
      </c>
      <c r="T1841" s="122">
        <f t="shared" si="875"/>
        <v>0.13059999999999999</v>
      </c>
      <c r="U1841" s="121">
        <f t="shared" si="905"/>
        <v>3</v>
      </c>
      <c r="V1841" s="121">
        <v>252</v>
      </c>
      <c r="W1841" s="120">
        <f t="shared" si="906"/>
        <v>1.001462359</v>
      </c>
      <c r="X1841" s="113">
        <f t="shared" si="881"/>
        <v>2.1020061600000002</v>
      </c>
      <c r="Y1841" s="113">
        <f t="shared" si="907"/>
        <v>0</v>
      </c>
      <c r="Z1841" s="125" t="str">
        <f t="shared" si="879"/>
        <v>A+J=</v>
      </c>
      <c r="AA1841" s="118">
        <f t="shared" si="880"/>
        <v>46527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>
        <f t="shared" si="870"/>
        <v>46503</v>
      </c>
      <c r="B1842" s="113">
        <f t="shared" si="889"/>
        <v>1439.50976231</v>
      </c>
      <c r="C1842" s="113">
        <f t="shared" si="890"/>
        <v>1116.6936172799999</v>
      </c>
      <c r="D1842" s="114">
        <f t="shared" si="891"/>
        <v>7245.38</v>
      </c>
      <c r="E1842" s="115">
        <f t="shared" si="885"/>
        <v>7276.54</v>
      </c>
      <c r="F1842" s="116">
        <f t="shared" si="886"/>
        <v>46466</v>
      </c>
      <c r="G1842" s="117">
        <f t="shared" si="892"/>
        <v>4.3006716003852752E-3</v>
      </c>
      <c r="H1842" s="118">
        <f t="shared" si="893"/>
        <v>46527</v>
      </c>
      <c r="I1842" s="118">
        <f t="shared" si="894"/>
        <v>46527</v>
      </c>
      <c r="J1842" s="119">
        <f t="shared" si="895"/>
        <v>21</v>
      </c>
      <c r="K1842" s="119">
        <f t="shared" si="896"/>
        <v>3</v>
      </c>
      <c r="L1842" s="8">
        <f t="shared" si="897"/>
        <v>1.00061325</v>
      </c>
      <c r="M1842" s="120">
        <f t="shared" si="898"/>
        <v>1.0043006699999999</v>
      </c>
      <c r="N1842" s="120">
        <f t="shared" si="899"/>
        <v>1.2864108776129171</v>
      </c>
      <c r="O1842" s="113">
        <f t="shared" si="900"/>
        <v>1.28719976</v>
      </c>
      <c r="P1842" s="113">
        <f t="shared" si="901"/>
        <v>1437.4077561500001</v>
      </c>
      <c r="Q1842" s="11">
        <f t="shared" si="902"/>
        <v>0</v>
      </c>
      <c r="R1842" s="30">
        <f t="shared" si="903"/>
        <v>0</v>
      </c>
      <c r="S1842" s="8">
        <f t="shared" si="904"/>
        <v>0</v>
      </c>
      <c r="T1842" s="122">
        <f t="shared" si="875"/>
        <v>0.13059999999999999</v>
      </c>
      <c r="U1842" s="121">
        <f t="shared" si="905"/>
        <v>3</v>
      </c>
      <c r="V1842" s="121">
        <v>252</v>
      </c>
      <c r="W1842" s="120">
        <f t="shared" si="906"/>
        <v>1.001462359</v>
      </c>
      <c r="X1842" s="113">
        <f t="shared" si="881"/>
        <v>2.1020061600000002</v>
      </c>
      <c r="Y1842" s="113">
        <f t="shared" si="907"/>
        <v>0</v>
      </c>
      <c r="Z1842" s="125" t="str">
        <f t="shared" si="879"/>
        <v>A+J=</v>
      </c>
      <c r="AA1842" s="118">
        <f t="shared" si="880"/>
        <v>46527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>
        <f t="shared" si="870"/>
        <v>46504</v>
      </c>
      <c r="B1843" s="113">
        <f t="shared" si="889"/>
        <v>1440.50546796</v>
      </c>
      <c r="C1843" s="113">
        <f t="shared" si="890"/>
        <v>1116.6936172799999</v>
      </c>
      <c r="D1843" s="114">
        <f t="shared" si="891"/>
        <v>7245.38</v>
      </c>
      <c r="E1843" s="115">
        <f t="shared" si="885"/>
        <v>7276.54</v>
      </c>
      <c r="F1843" s="116">
        <f t="shared" si="886"/>
        <v>46466</v>
      </c>
      <c r="G1843" s="117">
        <f t="shared" si="892"/>
        <v>4.3006716003852752E-3</v>
      </c>
      <c r="H1843" s="118">
        <f t="shared" si="893"/>
        <v>46527</v>
      </c>
      <c r="I1843" s="118">
        <f t="shared" si="894"/>
        <v>46527</v>
      </c>
      <c r="J1843" s="119">
        <f t="shared" si="895"/>
        <v>21</v>
      </c>
      <c r="K1843" s="119">
        <f t="shared" si="896"/>
        <v>4</v>
      </c>
      <c r="L1843" s="8">
        <f t="shared" si="897"/>
        <v>1.00081775</v>
      </c>
      <c r="M1843" s="120">
        <f t="shared" si="898"/>
        <v>1.0043006699999999</v>
      </c>
      <c r="N1843" s="120">
        <f t="shared" si="899"/>
        <v>1.2864108776129171</v>
      </c>
      <c r="O1843" s="113">
        <f t="shared" si="900"/>
        <v>1.2874628400000001</v>
      </c>
      <c r="P1843" s="113">
        <f t="shared" si="901"/>
        <v>1437.7015359100001</v>
      </c>
      <c r="Q1843" s="11">
        <f t="shared" si="902"/>
        <v>0</v>
      </c>
      <c r="R1843" s="30">
        <f t="shared" si="903"/>
        <v>0</v>
      </c>
      <c r="S1843" s="8">
        <f t="shared" si="904"/>
        <v>0</v>
      </c>
      <c r="T1843" s="122">
        <f t="shared" si="875"/>
        <v>0.13059999999999999</v>
      </c>
      <c r="U1843" s="121">
        <f t="shared" si="905"/>
        <v>4</v>
      </c>
      <c r="V1843" s="121">
        <v>252</v>
      </c>
      <c r="W1843" s="120">
        <f t="shared" si="906"/>
        <v>1.001950288</v>
      </c>
      <c r="X1843" s="113">
        <f t="shared" si="881"/>
        <v>2.8039320499999998</v>
      </c>
      <c r="Y1843" s="113">
        <f t="shared" si="907"/>
        <v>0</v>
      </c>
      <c r="Z1843" s="125" t="str">
        <f t="shared" si="879"/>
        <v>A+J=</v>
      </c>
      <c r="AA1843" s="118">
        <f t="shared" si="880"/>
        <v>46527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>
        <f t="shared" si="870"/>
        <v>46505</v>
      </c>
      <c r="B1844" s="113">
        <f t="shared" si="889"/>
        <v>1441.50184586</v>
      </c>
      <c r="C1844" s="113">
        <f t="shared" si="890"/>
        <v>1116.6936172799999</v>
      </c>
      <c r="D1844" s="114">
        <f t="shared" si="891"/>
        <v>7245.38</v>
      </c>
      <c r="E1844" s="115">
        <f t="shared" si="885"/>
        <v>7276.54</v>
      </c>
      <c r="F1844" s="116">
        <f t="shared" si="886"/>
        <v>46466</v>
      </c>
      <c r="G1844" s="117">
        <f t="shared" si="892"/>
        <v>4.3006716003852752E-3</v>
      </c>
      <c r="H1844" s="118">
        <f t="shared" si="893"/>
        <v>46527</v>
      </c>
      <c r="I1844" s="118">
        <f t="shared" si="894"/>
        <v>46527</v>
      </c>
      <c r="J1844" s="119">
        <f t="shared" si="895"/>
        <v>21</v>
      </c>
      <c r="K1844" s="119">
        <f t="shared" si="896"/>
        <v>5</v>
      </c>
      <c r="L1844" s="8">
        <f t="shared" si="897"/>
        <v>1.0010222900000001</v>
      </c>
      <c r="M1844" s="120">
        <f t="shared" si="898"/>
        <v>1.0043006699999999</v>
      </c>
      <c r="N1844" s="120">
        <f t="shared" si="899"/>
        <v>1.2864108776129171</v>
      </c>
      <c r="O1844" s="113">
        <f t="shared" si="900"/>
        <v>1.2877259599999999</v>
      </c>
      <c r="P1844" s="113">
        <f t="shared" si="901"/>
        <v>1437.99536033</v>
      </c>
      <c r="Q1844" s="11">
        <f t="shared" si="902"/>
        <v>0</v>
      </c>
      <c r="R1844" s="30">
        <f t="shared" si="903"/>
        <v>0</v>
      </c>
      <c r="S1844" s="8">
        <f t="shared" si="904"/>
        <v>0</v>
      </c>
      <c r="T1844" s="122">
        <f t="shared" si="875"/>
        <v>0.13059999999999999</v>
      </c>
      <c r="U1844" s="121">
        <f t="shared" si="905"/>
        <v>5</v>
      </c>
      <c r="V1844" s="121">
        <v>252</v>
      </c>
      <c r="W1844" s="120">
        <f t="shared" si="906"/>
        <v>1.002438454</v>
      </c>
      <c r="X1844" s="113">
        <f t="shared" si="881"/>
        <v>3.50648553</v>
      </c>
      <c r="Y1844" s="113">
        <f t="shared" si="907"/>
        <v>0</v>
      </c>
      <c r="Z1844" s="125" t="str">
        <f t="shared" si="879"/>
        <v>A+J=</v>
      </c>
      <c r="AA1844" s="118">
        <f t="shared" si="880"/>
        <v>46527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>
        <f t="shared" si="870"/>
        <v>46506</v>
      </c>
      <c r="B1845" s="113">
        <f t="shared" si="889"/>
        <v>1442.4989187200001</v>
      </c>
      <c r="C1845" s="113">
        <f t="shared" si="890"/>
        <v>1116.6936172799999</v>
      </c>
      <c r="D1845" s="114">
        <f t="shared" si="891"/>
        <v>7245.38</v>
      </c>
      <c r="E1845" s="115">
        <f t="shared" si="885"/>
        <v>7276.54</v>
      </c>
      <c r="F1845" s="116">
        <f t="shared" si="886"/>
        <v>46466</v>
      </c>
      <c r="G1845" s="117">
        <f t="shared" si="892"/>
        <v>4.3006716003852752E-3</v>
      </c>
      <c r="H1845" s="118">
        <f t="shared" si="893"/>
        <v>46527</v>
      </c>
      <c r="I1845" s="118">
        <f t="shared" si="894"/>
        <v>46527</v>
      </c>
      <c r="J1845" s="119">
        <f t="shared" si="895"/>
        <v>21</v>
      </c>
      <c r="K1845" s="119">
        <f t="shared" si="896"/>
        <v>6</v>
      </c>
      <c r="L1845" s="8">
        <f t="shared" si="897"/>
        <v>1.0012268799999999</v>
      </c>
      <c r="M1845" s="120">
        <f t="shared" si="898"/>
        <v>1.0043006699999999</v>
      </c>
      <c r="N1845" s="120">
        <f t="shared" si="899"/>
        <v>1.2864108776129171</v>
      </c>
      <c r="O1845" s="113">
        <f t="shared" si="900"/>
        <v>1.2879891400000001</v>
      </c>
      <c r="P1845" s="113">
        <f t="shared" si="901"/>
        <v>1438.2892517600001</v>
      </c>
      <c r="Q1845" s="11">
        <f t="shared" si="902"/>
        <v>0</v>
      </c>
      <c r="R1845" s="30">
        <f t="shared" si="903"/>
        <v>0</v>
      </c>
      <c r="S1845" s="8">
        <f t="shared" si="904"/>
        <v>0</v>
      </c>
      <c r="T1845" s="122">
        <f t="shared" si="875"/>
        <v>0.13059999999999999</v>
      </c>
      <c r="U1845" s="121">
        <f t="shared" si="905"/>
        <v>6</v>
      </c>
      <c r="V1845" s="121">
        <v>252</v>
      </c>
      <c r="W1845" s="120">
        <f t="shared" si="906"/>
        <v>1.0029268570000001</v>
      </c>
      <c r="X1845" s="113">
        <f t="shared" si="881"/>
        <v>4.2096669599999998</v>
      </c>
      <c r="Y1845" s="113">
        <f t="shared" si="907"/>
        <v>0</v>
      </c>
      <c r="Z1845" s="125" t="str">
        <f t="shared" si="879"/>
        <v>A+J=</v>
      </c>
      <c r="AA1845" s="118">
        <f t="shared" si="880"/>
        <v>46527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>
        <f t="shared" si="870"/>
        <v>46507</v>
      </c>
      <c r="B1846" s="113">
        <f t="shared" si="889"/>
        <v>1443.49667849</v>
      </c>
      <c r="C1846" s="113">
        <f t="shared" si="890"/>
        <v>1116.6936172799999</v>
      </c>
      <c r="D1846" s="114">
        <f t="shared" si="891"/>
        <v>7245.38</v>
      </c>
      <c r="E1846" s="115">
        <f t="shared" si="885"/>
        <v>7276.54</v>
      </c>
      <c r="F1846" s="116">
        <f t="shared" si="886"/>
        <v>46466</v>
      </c>
      <c r="G1846" s="117">
        <f t="shared" si="892"/>
        <v>4.3006716003852752E-3</v>
      </c>
      <c r="H1846" s="118">
        <f t="shared" si="893"/>
        <v>46527</v>
      </c>
      <c r="I1846" s="118">
        <f t="shared" si="894"/>
        <v>46527</v>
      </c>
      <c r="J1846" s="119">
        <f t="shared" si="895"/>
        <v>21</v>
      </c>
      <c r="K1846" s="119">
        <f t="shared" si="896"/>
        <v>7</v>
      </c>
      <c r="L1846" s="8">
        <f t="shared" si="897"/>
        <v>1.0014315</v>
      </c>
      <c r="M1846" s="120">
        <f t="shared" si="898"/>
        <v>1.0043006699999999</v>
      </c>
      <c r="N1846" s="120">
        <f t="shared" si="899"/>
        <v>1.2864108776129171</v>
      </c>
      <c r="O1846" s="113">
        <f t="shared" si="900"/>
        <v>1.2882523699999999</v>
      </c>
      <c r="P1846" s="113">
        <f t="shared" si="901"/>
        <v>1438.5831990199999</v>
      </c>
      <c r="Q1846" s="11">
        <f t="shared" si="902"/>
        <v>0</v>
      </c>
      <c r="R1846" s="30">
        <f t="shared" si="903"/>
        <v>0</v>
      </c>
      <c r="S1846" s="8">
        <f t="shared" si="904"/>
        <v>0</v>
      </c>
      <c r="T1846" s="122">
        <f t="shared" si="875"/>
        <v>0.13059999999999999</v>
      </c>
      <c r="U1846" s="121">
        <f t="shared" si="905"/>
        <v>7</v>
      </c>
      <c r="V1846" s="121">
        <v>252</v>
      </c>
      <c r="W1846" s="120">
        <f t="shared" si="906"/>
        <v>1.0034154989999999</v>
      </c>
      <c r="X1846" s="113">
        <f t="shared" si="881"/>
        <v>4.9134794700000004</v>
      </c>
      <c r="Y1846" s="113">
        <f t="shared" si="907"/>
        <v>0</v>
      </c>
      <c r="Z1846" s="125" t="str">
        <f t="shared" si="879"/>
        <v>A+J=</v>
      </c>
      <c r="AA1846" s="118">
        <f t="shared" si="880"/>
        <v>46527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>
        <f t="shared" si="870"/>
        <v>46508</v>
      </c>
      <c r="B1847" s="113">
        <f t="shared" si="889"/>
        <v>1444.49513525</v>
      </c>
      <c r="C1847" s="113">
        <f t="shared" si="890"/>
        <v>1116.6936172799999</v>
      </c>
      <c r="D1847" s="114">
        <f t="shared" si="891"/>
        <v>7245.38</v>
      </c>
      <c r="E1847" s="115">
        <f t="shared" si="885"/>
        <v>7276.54</v>
      </c>
      <c r="F1847" s="116">
        <f t="shared" si="886"/>
        <v>46466</v>
      </c>
      <c r="G1847" s="117">
        <f t="shared" si="892"/>
        <v>4.3006716003852752E-3</v>
      </c>
      <c r="H1847" s="118">
        <f t="shared" si="893"/>
        <v>46527</v>
      </c>
      <c r="I1847" s="118">
        <f t="shared" si="894"/>
        <v>46527</v>
      </c>
      <c r="J1847" s="119">
        <f t="shared" si="895"/>
        <v>21</v>
      </c>
      <c r="K1847" s="119">
        <f t="shared" si="896"/>
        <v>8</v>
      </c>
      <c r="L1847" s="8">
        <f t="shared" si="897"/>
        <v>1.00163617</v>
      </c>
      <c r="M1847" s="120">
        <f t="shared" si="898"/>
        <v>1.0043006699999999</v>
      </c>
      <c r="N1847" s="120">
        <f t="shared" si="899"/>
        <v>1.2864108776129171</v>
      </c>
      <c r="O1847" s="113">
        <f t="shared" si="900"/>
        <v>1.2885156600000001</v>
      </c>
      <c r="P1847" s="113">
        <f t="shared" si="901"/>
        <v>1438.87721328</v>
      </c>
      <c r="Q1847" s="11">
        <f t="shared" si="902"/>
        <v>0</v>
      </c>
      <c r="R1847" s="30">
        <f t="shared" si="903"/>
        <v>0</v>
      </c>
      <c r="S1847" s="8">
        <f t="shared" si="904"/>
        <v>0</v>
      </c>
      <c r="T1847" s="122">
        <f t="shared" si="875"/>
        <v>0.13059999999999999</v>
      </c>
      <c r="U1847" s="121">
        <f t="shared" si="905"/>
        <v>8</v>
      </c>
      <c r="V1847" s="121">
        <v>252</v>
      </c>
      <c r="W1847" s="120">
        <f t="shared" si="906"/>
        <v>1.003904379</v>
      </c>
      <c r="X1847" s="113">
        <f t="shared" si="881"/>
        <v>5.6179219700000003</v>
      </c>
      <c r="Y1847" s="113">
        <f t="shared" si="907"/>
        <v>0</v>
      </c>
      <c r="Z1847" s="125" t="str">
        <f t="shared" si="879"/>
        <v>A+J=</v>
      </c>
      <c r="AA1847" s="118">
        <f t="shared" si="880"/>
        <v>46527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>
        <f t="shared" si="870"/>
        <v>46509</v>
      </c>
      <c r="B1848" s="113">
        <f t="shared" si="889"/>
        <v>1444.49513525</v>
      </c>
      <c r="C1848" s="113">
        <f t="shared" si="890"/>
        <v>1116.6936172799999</v>
      </c>
      <c r="D1848" s="114">
        <f t="shared" si="891"/>
        <v>7245.38</v>
      </c>
      <c r="E1848" s="115">
        <f t="shared" si="885"/>
        <v>7276.54</v>
      </c>
      <c r="F1848" s="116">
        <f t="shared" si="886"/>
        <v>46466</v>
      </c>
      <c r="G1848" s="117">
        <f t="shared" si="892"/>
        <v>4.3006716003852752E-3</v>
      </c>
      <c r="H1848" s="118">
        <f t="shared" si="893"/>
        <v>46527</v>
      </c>
      <c r="I1848" s="118">
        <f t="shared" si="894"/>
        <v>46527</v>
      </c>
      <c r="J1848" s="119">
        <f t="shared" si="895"/>
        <v>21</v>
      </c>
      <c r="K1848" s="119">
        <f t="shared" si="896"/>
        <v>8</v>
      </c>
      <c r="L1848" s="8">
        <f t="shared" si="897"/>
        <v>1.00163617</v>
      </c>
      <c r="M1848" s="120">
        <f t="shared" si="898"/>
        <v>1.0043006699999999</v>
      </c>
      <c r="N1848" s="120">
        <f t="shared" si="899"/>
        <v>1.2864108776129171</v>
      </c>
      <c r="O1848" s="113">
        <f t="shared" si="900"/>
        <v>1.2885156600000001</v>
      </c>
      <c r="P1848" s="113">
        <f t="shared" si="901"/>
        <v>1438.87721328</v>
      </c>
      <c r="Q1848" s="11">
        <f t="shared" si="902"/>
        <v>0</v>
      </c>
      <c r="R1848" s="30">
        <f t="shared" si="903"/>
        <v>0</v>
      </c>
      <c r="S1848" s="8">
        <f t="shared" si="904"/>
        <v>0</v>
      </c>
      <c r="T1848" s="122">
        <f t="shared" si="875"/>
        <v>0.13059999999999999</v>
      </c>
      <c r="U1848" s="121">
        <f t="shared" si="905"/>
        <v>8</v>
      </c>
      <c r="V1848" s="121">
        <v>252</v>
      </c>
      <c r="W1848" s="120">
        <f t="shared" si="906"/>
        <v>1.003904379</v>
      </c>
      <c r="X1848" s="113">
        <f t="shared" si="881"/>
        <v>5.6179219700000003</v>
      </c>
      <c r="Y1848" s="113">
        <f t="shared" si="907"/>
        <v>0</v>
      </c>
      <c r="Z1848" s="125" t="str">
        <f t="shared" si="879"/>
        <v>A+J=</v>
      </c>
      <c r="AA1848" s="118">
        <f t="shared" si="880"/>
        <v>46527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>
        <f t="shared" si="870"/>
        <v>46510</v>
      </c>
      <c r="B1849" s="113">
        <f t="shared" si="889"/>
        <v>1444.49513525</v>
      </c>
      <c r="C1849" s="113">
        <f t="shared" si="890"/>
        <v>1116.6936172799999</v>
      </c>
      <c r="D1849" s="114">
        <f t="shared" si="891"/>
        <v>7245.38</v>
      </c>
      <c r="E1849" s="115">
        <f t="shared" si="885"/>
        <v>7276.54</v>
      </c>
      <c r="F1849" s="116">
        <f t="shared" si="886"/>
        <v>46466</v>
      </c>
      <c r="G1849" s="117">
        <f t="shared" si="892"/>
        <v>4.3006716003852752E-3</v>
      </c>
      <c r="H1849" s="118">
        <f t="shared" si="893"/>
        <v>46527</v>
      </c>
      <c r="I1849" s="118">
        <f t="shared" si="894"/>
        <v>46527</v>
      </c>
      <c r="J1849" s="119">
        <f t="shared" si="895"/>
        <v>21</v>
      </c>
      <c r="K1849" s="119">
        <f t="shared" si="896"/>
        <v>8</v>
      </c>
      <c r="L1849" s="8">
        <f t="shared" si="897"/>
        <v>1.00163617</v>
      </c>
      <c r="M1849" s="120">
        <f t="shared" si="898"/>
        <v>1.0043006699999999</v>
      </c>
      <c r="N1849" s="120">
        <f t="shared" si="899"/>
        <v>1.2864108776129171</v>
      </c>
      <c r="O1849" s="113">
        <f t="shared" si="900"/>
        <v>1.2885156600000001</v>
      </c>
      <c r="P1849" s="113">
        <f t="shared" si="901"/>
        <v>1438.87721328</v>
      </c>
      <c r="Q1849" s="11">
        <f t="shared" si="902"/>
        <v>0</v>
      </c>
      <c r="R1849" s="30">
        <f t="shared" si="903"/>
        <v>0</v>
      </c>
      <c r="S1849" s="8">
        <f t="shared" si="904"/>
        <v>0</v>
      </c>
      <c r="T1849" s="122">
        <f t="shared" si="875"/>
        <v>0.13059999999999999</v>
      </c>
      <c r="U1849" s="121">
        <f t="shared" si="905"/>
        <v>8</v>
      </c>
      <c r="V1849" s="121">
        <v>252</v>
      </c>
      <c r="W1849" s="120">
        <f t="shared" si="906"/>
        <v>1.003904379</v>
      </c>
      <c r="X1849" s="113">
        <f t="shared" si="881"/>
        <v>5.6179219700000003</v>
      </c>
      <c r="Y1849" s="113">
        <f t="shared" si="907"/>
        <v>0</v>
      </c>
      <c r="Z1849" s="125" t="str">
        <f t="shared" si="879"/>
        <v>A+J=</v>
      </c>
      <c r="AA1849" s="118">
        <f t="shared" si="880"/>
        <v>46527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>
        <f t="shared" si="870"/>
        <v>46511</v>
      </c>
      <c r="B1850" s="113">
        <f t="shared" si="889"/>
        <v>1445.4942780900001</v>
      </c>
      <c r="C1850" s="113">
        <f t="shared" si="890"/>
        <v>1116.6936172799999</v>
      </c>
      <c r="D1850" s="114">
        <f t="shared" si="891"/>
        <v>7245.38</v>
      </c>
      <c r="E1850" s="115">
        <f t="shared" si="885"/>
        <v>7276.54</v>
      </c>
      <c r="F1850" s="116">
        <f t="shared" si="886"/>
        <v>46466</v>
      </c>
      <c r="G1850" s="117">
        <f t="shared" si="892"/>
        <v>4.3006716003852752E-3</v>
      </c>
      <c r="H1850" s="118">
        <f t="shared" si="893"/>
        <v>46527</v>
      </c>
      <c r="I1850" s="118">
        <f t="shared" si="894"/>
        <v>46527</v>
      </c>
      <c r="J1850" s="119">
        <f t="shared" si="895"/>
        <v>21</v>
      </c>
      <c r="K1850" s="119">
        <f t="shared" si="896"/>
        <v>9</v>
      </c>
      <c r="L1850" s="8">
        <f t="shared" si="897"/>
        <v>1.00184088</v>
      </c>
      <c r="M1850" s="120">
        <f t="shared" si="898"/>
        <v>1.0043006699999999</v>
      </c>
      <c r="N1850" s="120">
        <f t="shared" si="899"/>
        <v>1.2864108776129171</v>
      </c>
      <c r="O1850" s="113">
        <f t="shared" si="900"/>
        <v>1.2887789999999999</v>
      </c>
      <c r="P1850" s="113">
        <f t="shared" si="901"/>
        <v>1439.17128338</v>
      </c>
      <c r="Q1850" s="11">
        <f t="shared" si="902"/>
        <v>0</v>
      </c>
      <c r="R1850" s="30">
        <f t="shared" si="903"/>
        <v>0</v>
      </c>
      <c r="S1850" s="8">
        <f t="shared" si="904"/>
        <v>0</v>
      </c>
      <c r="T1850" s="122">
        <f t="shared" si="875"/>
        <v>0.13059999999999999</v>
      </c>
      <c r="U1850" s="121">
        <f t="shared" si="905"/>
        <v>9</v>
      </c>
      <c r="V1850" s="121">
        <v>252</v>
      </c>
      <c r="W1850" s="120">
        <f t="shared" si="906"/>
        <v>1.0043934969999999</v>
      </c>
      <c r="X1850" s="113">
        <f t="shared" si="881"/>
        <v>6.3229947099999997</v>
      </c>
      <c r="Y1850" s="113">
        <f t="shared" si="907"/>
        <v>0</v>
      </c>
      <c r="Z1850" s="125" t="str">
        <f t="shared" si="879"/>
        <v>A+J=</v>
      </c>
      <c r="AA1850" s="118">
        <f t="shared" si="880"/>
        <v>46527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>
        <f t="shared" si="870"/>
        <v>46512</v>
      </c>
      <c r="B1851" s="113">
        <f t="shared" si="889"/>
        <v>1446.4941073</v>
      </c>
      <c r="C1851" s="113">
        <f t="shared" si="890"/>
        <v>1116.6936172799999</v>
      </c>
      <c r="D1851" s="114">
        <f t="shared" si="891"/>
        <v>7245.38</v>
      </c>
      <c r="E1851" s="115">
        <f t="shared" si="885"/>
        <v>7276.54</v>
      </c>
      <c r="F1851" s="116">
        <f t="shared" si="886"/>
        <v>46466</v>
      </c>
      <c r="G1851" s="117">
        <f t="shared" si="892"/>
        <v>4.3006716003852752E-3</v>
      </c>
      <c r="H1851" s="118">
        <f t="shared" si="893"/>
        <v>46527</v>
      </c>
      <c r="I1851" s="118">
        <f t="shared" si="894"/>
        <v>46527</v>
      </c>
      <c r="J1851" s="119">
        <f t="shared" si="895"/>
        <v>21</v>
      </c>
      <c r="K1851" s="119">
        <f t="shared" si="896"/>
        <v>10</v>
      </c>
      <c r="L1851" s="8">
        <f t="shared" si="897"/>
        <v>1.00204563</v>
      </c>
      <c r="M1851" s="120">
        <f t="shared" si="898"/>
        <v>1.0043006699999999</v>
      </c>
      <c r="N1851" s="120">
        <f t="shared" si="899"/>
        <v>1.2864108776129171</v>
      </c>
      <c r="O1851" s="113">
        <f t="shared" si="900"/>
        <v>1.2890423900000001</v>
      </c>
      <c r="P1851" s="113">
        <f t="shared" si="901"/>
        <v>1439.46540931</v>
      </c>
      <c r="Q1851" s="11">
        <f t="shared" si="902"/>
        <v>0</v>
      </c>
      <c r="R1851" s="30">
        <f t="shared" si="903"/>
        <v>0</v>
      </c>
      <c r="S1851" s="8">
        <f t="shared" si="904"/>
        <v>0</v>
      </c>
      <c r="T1851" s="122">
        <f t="shared" si="875"/>
        <v>0.13059999999999999</v>
      </c>
      <c r="U1851" s="121">
        <f t="shared" si="905"/>
        <v>10</v>
      </c>
      <c r="V1851" s="121">
        <v>252</v>
      </c>
      <c r="W1851" s="120">
        <f t="shared" si="906"/>
        <v>1.004882853</v>
      </c>
      <c r="X1851" s="113">
        <f t="shared" si="881"/>
        <v>7.0286979900000004</v>
      </c>
      <c r="Y1851" s="113">
        <f t="shared" si="907"/>
        <v>0</v>
      </c>
      <c r="Z1851" s="125" t="str">
        <f t="shared" si="879"/>
        <v>A+J=</v>
      </c>
      <c r="AA1851" s="118">
        <f t="shared" si="880"/>
        <v>46527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>
        <f t="shared" si="870"/>
        <v>46513</v>
      </c>
      <c r="B1852" s="113">
        <f t="shared" si="889"/>
        <v>1447.49464706</v>
      </c>
      <c r="C1852" s="113">
        <f t="shared" si="890"/>
        <v>1116.6936172799999</v>
      </c>
      <c r="D1852" s="114">
        <f t="shared" si="891"/>
        <v>7245.38</v>
      </c>
      <c r="E1852" s="115">
        <f t="shared" si="885"/>
        <v>7276.54</v>
      </c>
      <c r="F1852" s="116">
        <f t="shared" si="886"/>
        <v>46466</v>
      </c>
      <c r="G1852" s="117">
        <f t="shared" si="892"/>
        <v>4.3006716003852752E-3</v>
      </c>
      <c r="H1852" s="118">
        <f t="shared" si="893"/>
        <v>46527</v>
      </c>
      <c r="I1852" s="118">
        <f t="shared" si="894"/>
        <v>46527</v>
      </c>
      <c r="J1852" s="119">
        <f t="shared" si="895"/>
        <v>21</v>
      </c>
      <c r="K1852" s="119">
        <f t="shared" si="896"/>
        <v>11</v>
      </c>
      <c r="L1852" s="8">
        <f t="shared" si="897"/>
        <v>1.0022504299999999</v>
      </c>
      <c r="M1852" s="120">
        <f t="shared" si="898"/>
        <v>1.0043006699999999</v>
      </c>
      <c r="N1852" s="120">
        <f t="shared" si="899"/>
        <v>1.2864108776129171</v>
      </c>
      <c r="O1852" s="113">
        <f t="shared" si="900"/>
        <v>1.2893058500000001</v>
      </c>
      <c r="P1852" s="113">
        <f t="shared" si="901"/>
        <v>1439.7596134099999</v>
      </c>
      <c r="Q1852" s="11">
        <f t="shared" si="902"/>
        <v>0</v>
      </c>
      <c r="R1852" s="30">
        <f t="shared" si="903"/>
        <v>0</v>
      </c>
      <c r="S1852" s="8">
        <f t="shared" si="904"/>
        <v>0</v>
      </c>
      <c r="T1852" s="122">
        <f t="shared" si="875"/>
        <v>0.13059999999999999</v>
      </c>
      <c r="U1852" s="121">
        <f t="shared" si="905"/>
        <v>11</v>
      </c>
      <c r="V1852" s="121">
        <v>252</v>
      </c>
      <c r="W1852" s="120">
        <f t="shared" si="906"/>
        <v>1.0053724479999999</v>
      </c>
      <c r="X1852" s="113">
        <f t="shared" si="881"/>
        <v>7.7350336500000001</v>
      </c>
      <c r="Y1852" s="113">
        <f t="shared" si="907"/>
        <v>0</v>
      </c>
      <c r="Z1852" s="125" t="str">
        <f t="shared" si="879"/>
        <v>A+J=</v>
      </c>
      <c r="AA1852" s="118">
        <f t="shared" si="880"/>
        <v>46527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>
        <f t="shared" si="870"/>
        <v>46514</v>
      </c>
      <c r="B1853" s="113">
        <f t="shared" si="889"/>
        <v>1448.4958625699999</v>
      </c>
      <c r="C1853" s="113">
        <f t="shared" si="890"/>
        <v>1116.6936172799999</v>
      </c>
      <c r="D1853" s="114">
        <f t="shared" si="891"/>
        <v>7245.38</v>
      </c>
      <c r="E1853" s="115">
        <f t="shared" si="885"/>
        <v>7276.54</v>
      </c>
      <c r="F1853" s="116">
        <f t="shared" si="886"/>
        <v>46466</v>
      </c>
      <c r="G1853" s="117">
        <f t="shared" si="892"/>
        <v>4.3006716003852752E-3</v>
      </c>
      <c r="H1853" s="118">
        <f t="shared" si="893"/>
        <v>46527</v>
      </c>
      <c r="I1853" s="118">
        <f t="shared" si="894"/>
        <v>46527</v>
      </c>
      <c r="J1853" s="119">
        <f t="shared" si="895"/>
        <v>21</v>
      </c>
      <c r="K1853" s="119">
        <f t="shared" si="896"/>
        <v>12</v>
      </c>
      <c r="L1853" s="8">
        <f t="shared" si="897"/>
        <v>1.0024552600000001</v>
      </c>
      <c r="M1853" s="120">
        <f t="shared" si="898"/>
        <v>1.0043006699999999</v>
      </c>
      <c r="N1853" s="120">
        <f t="shared" si="899"/>
        <v>1.2864108776129171</v>
      </c>
      <c r="O1853" s="113">
        <f t="shared" si="900"/>
        <v>1.2895693500000001</v>
      </c>
      <c r="P1853" s="113">
        <f t="shared" si="901"/>
        <v>1440.0538621799999</v>
      </c>
      <c r="Q1853" s="11">
        <f t="shared" si="902"/>
        <v>0</v>
      </c>
      <c r="R1853" s="30">
        <f t="shared" si="903"/>
        <v>0</v>
      </c>
      <c r="S1853" s="8">
        <f t="shared" si="904"/>
        <v>0</v>
      </c>
      <c r="T1853" s="122">
        <f t="shared" si="875"/>
        <v>0.13059999999999999</v>
      </c>
      <c r="U1853" s="121">
        <f t="shared" si="905"/>
        <v>12</v>
      </c>
      <c r="V1853" s="121">
        <v>252</v>
      </c>
      <c r="W1853" s="120">
        <f t="shared" si="906"/>
        <v>1.005862281</v>
      </c>
      <c r="X1853" s="113">
        <f t="shared" si="881"/>
        <v>8.4420003900000005</v>
      </c>
      <c r="Y1853" s="113">
        <f t="shared" si="907"/>
        <v>0</v>
      </c>
      <c r="Z1853" s="125" t="str">
        <f t="shared" si="879"/>
        <v>A+J=</v>
      </c>
      <c r="AA1853" s="118">
        <f t="shared" si="880"/>
        <v>46527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>
        <f t="shared" si="870"/>
        <v>46515</v>
      </c>
      <c r="B1854" s="113">
        <f t="shared" si="889"/>
        <v>1449.49777801</v>
      </c>
      <c r="C1854" s="113">
        <f t="shared" si="890"/>
        <v>1116.6936172799999</v>
      </c>
      <c r="D1854" s="114">
        <f t="shared" si="891"/>
        <v>7245.38</v>
      </c>
      <c r="E1854" s="115">
        <f t="shared" si="885"/>
        <v>7276.54</v>
      </c>
      <c r="F1854" s="116">
        <f t="shared" si="886"/>
        <v>46466</v>
      </c>
      <c r="G1854" s="117">
        <f t="shared" si="892"/>
        <v>4.3006716003852752E-3</v>
      </c>
      <c r="H1854" s="118">
        <f t="shared" si="893"/>
        <v>46527</v>
      </c>
      <c r="I1854" s="118">
        <f t="shared" si="894"/>
        <v>46527</v>
      </c>
      <c r="J1854" s="119">
        <f t="shared" si="895"/>
        <v>21</v>
      </c>
      <c r="K1854" s="119">
        <f t="shared" si="896"/>
        <v>13</v>
      </c>
      <c r="L1854" s="8">
        <f t="shared" si="897"/>
        <v>1.0026601399999999</v>
      </c>
      <c r="M1854" s="120">
        <f t="shared" si="898"/>
        <v>1.0043006699999999</v>
      </c>
      <c r="N1854" s="120">
        <f t="shared" si="899"/>
        <v>1.2864108776129171</v>
      </c>
      <c r="O1854" s="113">
        <f t="shared" si="900"/>
        <v>1.2898329100000001</v>
      </c>
      <c r="P1854" s="113">
        <f t="shared" si="901"/>
        <v>1440.34817795</v>
      </c>
      <c r="Q1854" s="11">
        <f t="shared" si="902"/>
        <v>0</v>
      </c>
      <c r="R1854" s="30">
        <f t="shared" si="903"/>
        <v>0</v>
      </c>
      <c r="S1854" s="8">
        <f t="shared" si="904"/>
        <v>0</v>
      </c>
      <c r="T1854" s="122">
        <f t="shared" si="875"/>
        <v>0.13059999999999999</v>
      </c>
      <c r="U1854" s="121">
        <f t="shared" si="905"/>
        <v>13</v>
      </c>
      <c r="V1854" s="121">
        <v>252</v>
      </c>
      <c r="W1854" s="120">
        <f t="shared" si="906"/>
        <v>1.006352353</v>
      </c>
      <c r="X1854" s="113">
        <f t="shared" si="881"/>
        <v>9.1496000599999991</v>
      </c>
      <c r="Y1854" s="113">
        <f t="shared" si="907"/>
        <v>0</v>
      </c>
      <c r="Z1854" s="125" t="str">
        <f t="shared" si="879"/>
        <v>A+J=</v>
      </c>
      <c r="AA1854" s="118">
        <f t="shared" si="880"/>
        <v>46527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>
        <f t="shared" si="870"/>
        <v>46516</v>
      </c>
      <c r="B1855" s="113">
        <f t="shared" si="889"/>
        <v>1449.49777801</v>
      </c>
      <c r="C1855" s="113">
        <f t="shared" si="890"/>
        <v>1116.6936172799999</v>
      </c>
      <c r="D1855" s="114">
        <f t="shared" si="891"/>
        <v>7245.38</v>
      </c>
      <c r="E1855" s="115">
        <f t="shared" si="885"/>
        <v>7276.54</v>
      </c>
      <c r="F1855" s="116">
        <f t="shared" si="886"/>
        <v>46466</v>
      </c>
      <c r="G1855" s="117">
        <f t="shared" si="892"/>
        <v>4.3006716003852752E-3</v>
      </c>
      <c r="H1855" s="118">
        <f t="shared" si="893"/>
        <v>46527</v>
      </c>
      <c r="I1855" s="118">
        <f t="shared" si="894"/>
        <v>46527</v>
      </c>
      <c r="J1855" s="119">
        <f t="shared" si="895"/>
        <v>21</v>
      </c>
      <c r="K1855" s="119">
        <f t="shared" si="896"/>
        <v>13</v>
      </c>
      <c r="L1855" s="8">
        <f t="shared" si="897"/>
        <v>1.0026601399999999</v>
      </c>
      <c r="M1855" s="120">
        <f t="shared" si="898"/>
        <v>1.0043006699999999</v>
      </c>
      <c r="N1855" s="120">
        <f t="shared" si="899"/>
        <v>1.2864108776129171</v>
      </c>
      <c r="O1855" s="113">
        <f t="shared" si="900"/>
        <v>1.2898329100000001</v>
      </c>
      <c r="P1855" s="113">
        <f t="shared" si="901"/>
        <v>1440.34817795</v>
      </c>
      <c r="Q1855" s="11">
        <f t="shared" si="902"/>
        <v>0</v>
      </c>
      <c r="R1855" s="30">
        <f t="shared" si="903"/>
        <v>0</v>
      </c>
      <c r="S1855" s="8">
        <f t="shared" si="904"/>
        <v>0</v>
      </c>
      <c r="T1855" s="122">
        <f t="shared" si="875"/>
        <v>0.13059999999999999</v>
      </c>
      <c r="U1855" s="121">
        <f t="shared" si="905"/>
        <v>13</v>
      </c>
      <c r="V1855" s="121">
        <v>252</v>
      </c>
      <c r="W1855" s="120">
        <f t="shared" si="906"/>
        <v>1.006352353</v>
      </c>
      <c r="X1855" s="113">
        <f t="shared" si="881"/>
        <v>9.1496000599999991</v>
      </c>
      <c r="Y1855" s="113">
        <f t="shared" si="907"/>
        <v>0</v>
      </c>
      <c r="Z1855" s="125" t="str">
        <f t="shared" si="879"/>
        <v>A+J=</v>
      </c>
      <c r="AA1855" s="118">
        <f t="shared" si="880"/>
        <v>46527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>
        <f t="shared" si="870"/>
        <v>46517</v>
      </c>
      <c r="B1856" s="113">
        <f t="shared" si="889"/>
        <v>1449.49777801</v>
      </c>
      <c r="C1856" s="113">
        <f t="shared" si="890"/>
        <v>1116.6936172799999</v>
      </c>
      <c r="D1856" s="114">
        <f t="shared" si="891"/>
        <v>7245.38</v>
      </c>
      <c r="E1856" s="115">
        <f t="shared" si="885"/>
        <v>7276.54</v>
      </c>
      <c r="F1856" s="116">
        <f t="shared" si="886"/>
        <v>46466</v>
      </c>
      <c r="G1856" s="117">
        <f t="shared" si="892"/>
        <v>4.3006716003852752E-3</v>
      </c>
      <c r="H1856" s="118">
        <f t="shared" si="893"/>
        <v>46527</v>
      </c>
      <c r="I1856" s="118">
        <f t="shared" si="894"/>
        <v>46527</v>
      </c>
      <c r="J1856" s="119">
        <f t="shared" si="895"/>
        <v>21</v>
      </c>
      <c r="K1856" s="119">
        <f t="shared" si="896"/>
        <v>13</v>
      </c>
      <c r="L1856" s="8">
        <f t="shared" si="897"/>
        <v>1.0026601399999999</v>
      </c>
      <c r="M1856" s="120">
        <f t="shared" si="898"/>
        <v>1.0043006699999999</v>
      </c>
      <c r="N1856" s="120">
        <f t="shared" si="899"/>
        <v>1.2864108776129171</v>
      </c>
      <c r="O1856" s="113">
        <f t="shared" si="900"/>
        <v>1.2898329100000001</v>
      </c>
      <c r="P1856" s="113">
        <f t="shared" si="901"/>
        <v>1440.34817795</v>
      </c>
      <c r="Q1856" s="11">
        <f t="shared" si="902"/>
        <v>0</v>
      </c>
      <c r="R1856" s="30">
        <f t="shared" si="903"/>
        <v>0</v>
      </c>
      <c r="S1856" s="8">
        <f t="shared" si="904"/>
        <v>0</v>
      </c>
      <c r="T1856" s="122">
        <f t="shared" si="875"/>
        <v>0.13059999999999999</v>
      </c>
      <c r="U1856" s="121">
        <f t="shared" si="905"/>
        <v>13</v>
      </c>
      <c r="V1856" s="121">
        <v>252</v>
      </c>
      <c r="W1856" s="120">
        <f t="shared" si="906"/>
        <v>1.006352353</v>
      </c>
      <c r="X1856" s="113">
        <f t="shared" si="881"/>
        <v>9.1496000599999991</v>
      </c>
      <c r="Y1856" s="113">
        <f t="shared" si="907"/>
        <v>0</v>
      </c>
      <c r="Z1856" s="125" t="str">
        <f t="shared" si="879"/>
        <v>A+J=</v>
      </c>
      <c r="AA1856" s="118">
        <f t="shared" si="880"/>
        <v>46527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>
        <f t="shared" si="870"/>
        <v>46518</v>
      </c>
      <c r="B1857" s="113">
        <f t="shared" si="889"/>
        <v>1450.5003824600001</v>
      </c>
      <c r="C1857" s="113">
        <f t="shared" si="890"/>
        <v>1116.6936172799999</v>
      </c>
      <c r="D1857" s="114">
        <f t="shared" si="891"/>
        <v>7245.38</v>
      </c>
      <c r="E1857" s="115">
        <f t="shared" si="885"/>
        <v>7276.54</v>
      </c>
      <c r="F1857" s="116">
        <f t="shared" si="886"/>
        <v>46466</v>
      </c>
      <c r="G1857" s="117">
        <f t="shared" si="892"/>
        <v>4.3006716003852752E-3</v>
      </c>
      <c r="H1857" s="118">
        <f t="shared" si="893"/>
        <v>46527</v>
      </c>
      <c r="I1857" s="118">
        <f t="shared" si="894"/>
        <v>46527</v>
      </c>
      <c r="J1857" s="119">
        <f t="shared" si="895"/>
        <v>21</v>
      </c>
      <c r="K1857" s="119">
        <f t="shared" si="896"/>
        <v>14</v>
      </c>
      <c r="L1857" s="8">
        <f t="shared" si="897"/>
        <v>1.00286506</v>
      </c>
      <c r="M1857" s="120">
        <f t="shared" si="898"/>
        <v>1.0043006699999999</v>
      </c>
      <c r="N1857" s="120">
        <f t="shared" si="899"/>
        <v>1.2864108776129171</v>
      </c>
      <c r="O1857" s="113">
        <f t="shared" si="900"/>
        <v>1.2900965200000001</v>
      </c>
      <c r="P1857" s="113">
        <f t="shared" si="901"/>
        <v>1440.64254955</v>
      </c>
      <c r="Q1857" s="11">
        <f t="shared" si="902"/>
        <v>0</v>
      </c>
      <c r="R1857" s="30">
        <f t="shared" si="903"/>
        <v>0</v>
      </c>
      <c r="S1857" s="8">
        <f t="shared" si="904"/>
        <v>0</v>
      </c>
      <c r="T1857" s="122">
        <f t="shared" si="875"/>
        <v>0.13059999999999999</v>
      </c>
      <c r="U1857" s="121">
        <f t="shared" si="905"/>
        <v>14</v>
      </c>
      <c r="V1857" s="121">
        <v>252</v>
      </c>
      <c r="W1857" s="120">
        <f t="shared" si="906"/>
        <v>1.0068426640000001</v>
      </c>
      <c r="X1857" s="113">
        <f t="shared" si="881"/>
        <v>9.8578329100000008</v>
      </c>
      <c r="Y1857" s="113">
        <f t="shared" si="907"/>
        <v>0</v>
      </c>
      <c r="Z1857" s="125" t="str">
        <f t="shared" si="879"/>
        <v>A+J=</v>
      </c>
      <c r="AA1857" s="118">
        <f t="shared" si="880"/>
        <v>46527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>
        <f t="shared" si="870"/>
        <v>46519</v>
      </c>
      <c r="B1858" s="113">
        <f t="shared" si="889"/>
        <v>1451.50367476</v>
      </c>
      <c r="C1858" s="113">
        <f t="shared" si="890"/>
        <v>1116.6936172799999</v>
      </c>
      <c r="D1858" s="114">
        <f t="shared" si="891"/>
        <v>7245.38</v>
      </c>
      <c r="E1858" s="115">
        <f t="shared" si="885"/>
        <v>7276.54</v>
      </c>
      <c r="F1858" s="116">
        <f t="shared" si="886"/>
        <v>46466</v>
      </c>
      <c r="G1858" s="117">
        <f t="shared" si="892"/>
        <v>4.3006716003852752E-3</v>
      </c>
      <c r="H1858" s="118">
        <f t="shared" si="893"/>
        <v>46527</v>
      </c>
      <c r="I1858" s="118">
        <f t="shared" si="894"/>
        <v>46527</v>
      </c>
      <c r="J1858" s="119">
        <f t="shared" si="895"/>
        <v>21</v>
      </c>
      <c r="K1858" s="119">
        <f t="shared" si="896"/>
        <v>15</v>
      </c>
      <c r="L1858" s="8">
        <f t="shared" si="897"/>
        <v>1.00307002</v>
      </c>
      <c r="M1858" s="120">
        <f t="shared" si="898"/>
        <v>1.0043006699999999</v>
      </c>
      <c r="N1858" s="120">
        <f t="shared" si="899"/>
        <v>1.2864108776129171</v>
      </c>
      <c r="O1858" s="113">
        <f t="shared" si="900"/>
        <v>1.29036018</v>
      </c>
      <c r="P1858" s="113">
        <f t="shared" si="901"/>
        <v>1440.9369769899999</v>
      </c>
      <c r="Q1858" s="11">
        <f t="shared" si="902"/>
        <v>0</v>
      </c>
      <c r="R1858" s="30">
        <f t="shared" si="903"/>
        <v>0</v>
      </c>
      <c r="S1858" s="8">
        <f t="shared" si="904"/>
        <v>0</v>
      </c>
      <c r="T1858" s="122">
        <f t="shared" si="875"/>
        <v>0.13059999999999999</v>
      </c>
      <c r="U1858" s="121">
        <f t="shared" si="905"/>
        <v>15</v>
      </c>
      <c r="V1858" s="121">
        <v>252</v>
      </c>
      <c r="W1858" s="120">
        <f t="shared" si="906"/>
        <v>1.0073332129999999</v>
      </c>
      <c r="X1858" s="113">
        <f t="shared" si="881"/>
        <v>10.566697769999999</v>
      </c>
      <c r="Y1858" s="113">
        <f t="shared" si="907"/>
        <v>0</v>
      </c>
      <c r="Z1858" s="125" t="str">
        <f t="shared" si="879"/>
        <v>A+J=</v>
      </c>
      <c r="AA1858" s="118">
        <f t="shared" si="880"/>
        <v>46527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>
        <f t="shared" si="870"/>
        <v>46520</v>
      </c>
      <c r="B1859" s="113">
        <f t="shared" si="889"/>
        <v>1452.5076580900002</v>
      </c>
      <c r="C1859" s="113">
        <f t="shared" si="890"/>
        <v>1116.6936172799999</v>
      </c>
      <c r="D1859" s="114">
        <f t="shared" si="891"/>
        <v>7245.38</v>
      </c>
      <c r="E1859" s="115">
        <f t="shared" si="885"/>
        <v>7276.54</v>
      </c>
      <c r="F1859" s="116">
        <f t="shared" si="886"/>
        <v>46466</v>
      </c>
      <c r="G1859" s="117">
        <f t="shared" si="892"/>
        <v>4.3006716003852752E-3</v>
      </c>
      <c r="H1859" s="118">
        <f t="shared" si="893"/>
        <v>46527</v>
      </c>
      <c r="I1859" s="118">
        <f t="shared" si="894"/>
        <v>46527</v>
      </c>
      <c r="J1859" s="119">
        <f t="shared" si="895"/>
        <v>21</v>
      </c>
      <c r="K1859" s="119">
        <f t="shared" si="896"/>
        <v>16</v>
      </c>
      <c r="L1859" s="8">
        <f t="shared" si="897"/>
        <v>1.00327502</v>
      </c>
      <c r="M1859" s="120">
        <f t="shared" si="898"/>
        <v>1.0043006699999999</v>
      </c>
      <c r="N1859" s="120">
        <f t="shared" si="899"/>
        <v>1.2864108776129171</v>
      </c>
      <c r="O1859" s="113">
        <f t="shared" si="900"/>
        <v>1.29062389</v>
      </c>
      <c r="P1859" s="113">
        <f t="shared" si="901"/>
        <v>1441.2314602700001</v>
      </c>
      <c r="Q1859" s="11">
        <f t="shared" si="902"/>
        <v>0</v>
      </c>
      <c r="R1859" s="30">
        <f t="shared" si="903"/>
        <v>0</v>
      </c>
      <c r="S1859" s="8">
        <f t="shared" si="904"/>
        <v>0</v>
      </c>
      <c r="T1859" s="122">
        <f t="shared" si="875"/>
        <v>0.13059999999999999</v>
      </c>
      <c r="U1859" s="121">
        <f t="shared" si="905"/>
        <v>16</v>
      </c>
      <c r="V1859" s="121">
        <v>252</v>
      </c>
      <c r="W1859" s="120">
        <f t="shared" si="906"/>
        <v>1.007824002</v>
      </c>
      <c r="X1859" s="113">
        <f t="shared" si="881"/>
        <v>11.27619782</v>
      </c>
      <c r="Y1859" s="113">
        <f t="shared" si="907"/>
        <v>0</v>
      </c>
      <c r="Z1859" s="125" t="str">
        <f t="shared" si="879"/>
        <v>A+J=</v>
      </c>
      <c r="AA1859" s="118">
        <f t="shared" si="880"/>
        <v>46527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>
        <f t="shared" si="870"/>
        <v>46521</v>
      </c>
      <c r="B1860" s="113">
        <f t="shared" si="889"/>
        <v>1453.5123538199998</v>
      </c>
      <c r="C1860" s="113">
        <f t="shared" si="890"/>
        <v>1116.6936172799999</v>
      </c>
      <c r="D1860" s="114">
        <f t="shared" si="891"/>
        <v>7245.38</v>
      </c>
      <c r="E1860" s="115">
        <f t="shared" si="885"/>
        <v>7276.54</v>
      </c>
      <c r="F1860" s="116">
        <f t="shared" si="886"/>
        <v>46466</v>
      </c>
      <c r="G1860" s="117">
        <f t="shared" si="892"/>
        <v>4.3006716003852752E-3</v>
      </c>
      <c r="H1860" s="118">
        <f t="shared" si="893"/>
        <v>46527</v>
      </c>
      <c r="I1860" s="118">
        <f t="shared" si="894"/>
        <v>46527</v>
      </c>
      <c r="J1860" s="119">
        <f t="shared" si="895"/>
        <v>21</v>
      </c>
      <c r="K1860" s="119">
        <f t="shared" si="896"/>
        <v>17</v>
      </c>
      <c r="L1860" s="8">
        <f t="shared" si="897"/>
        <v>1.0034800699999999</v>
      </c>
      <c r="M1860" s="120">
        <f t="shared" si="898"/>
        <v>1.0043006699999999</v>
      </c>
      <c r="N1860" s="120">
        <f t="shared" si="899"/>
        <v>1.2864108776129171</v>
      </c>
      <c r="O1860" s="113">
        <f t="shared" si="900"/>
        <v>1.29088767</v>
      </c>
      <c r="P1860" s="113">
        <f t="shared" si="901"/>
        <v>1441.5260217099999</v>
      </c>
      <c r="Q1860" s="11">
        <f t="shared" si="902"/>
        <v>0</v>
      </c>
      <c r="R1860" s="30">
        <f t="shared" si="903"/>
        <v>0</v>
      </c>
      <c r="S1860" s="8">
        <f t="shared" si="904"/>
        <v>0</v>
      </c>
      <c r="T1860" s="122">
        <f t="shared" si="875"/>
        <v>0.13059999999999999</v>
      </c>
      <c r="U1860" s="121">
        <f t="shared" si="905"/>
        <v>17</v>
      </c>
      <c r="V1860" s="121">
        <v>252</v>
      </c>
      <c r="W1860" s="120">
        <f t="shared" si="906"/>
        <v>1.0083150299999999</v>
      </c>
      <c r="X1860" s="113">
        <f t="shared" si="881"/>
        <v>11.986332109999999</v>
      </c>
      <c r="Y1860" s="113">
        <f t="shared" si="907"/>
        <v>0</v>
      </c>
      <c r="Z1860" s="125" t="str">
        <f t="shared" si="879"/>
        <v>A+J=</v>
      </c>
      <c r="AA1860" s="118">
        <f t="shared" si="880"/>
        <v>46527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>
        <f t="shared" si="870"/>
        <v>46522</v>
      </c>
      <c r="B1861" s="113">
        <f t="shared" si="889"/>
        <v>1454.51772848</v>
      </c>
      <c r="C1861" s="113">
        <f t="shared" si="890"/>
        <v>1116.6936172799999</v>
      </c>
      <c r="D1861" s="114">
        <f t="shared" si="891"/>
        <v>7245.38</v>
      </c>
      <c r="E1861" s="115">
        <f t="shared" si="885"/>
        <v>7276.54</v>
      </c>
      <c r="F1861" s="116">
        <f t="shared" si="886"/>
        <v>46466</v>
      </c>
      <c r="G1861" s="117">
        <f t="shared" si="892"/>
        <v>4.3006716003852752E-3</v>
      </c>
      <c r="H1861" s="118">
        <f t="shared" si="893"/>
        <v>46527</v>
      </c>
      <c r="I1861" s="118">
        <f t="shared" si="894"/>
        <v>46527</v>
      </c>
      <c r="J1861" s="119">
        <f t="shared" si="895"/>
        <v>21</v>
      </c>
      <c r="K1861" s="119">
        <f t="shared" si="896"/>
        <v>18</v>
      </c>
      <c r="L1861" s="8">
        <f t="shared" si="897"/>
        <v>1.0036851499999999</v>
      </c>
      <c r="M1861" s="120">
        <f t="shared" si="898"/>
        <v>1.0043006699999999</v>
      </c>
      <c r="N1861" s="120">
        <f t="shared" si="899"/>
        <v>1.2864108776129171</v>
      </c>
      <c r="O1861" s="113">
        <f t="shared" si="900"/>
        <v>1.2911514900000001</v>
      </c>
      <c r="P1861" s="113">
        <f t="shared" si="901"/>
        <v>1441.82062782</v>
      </c>
      <c r="Q1861" s="11">
        <f t="shared" si="902"/>
        <v>0</v>
      </c>
      <c r="R1861" s="30">
        <f t="shared" si="903"/>
        <v>0</v>
      </c>
      <c r="S1861" s="8">
        <f t="shared" si="904"/>
        <v>0</v>
      </c>
      <c r="T1861" s="122">
        <f t="shared" si="875"/>
        <v>0.13059999999999999</v>
      </c>
      <c r="U1861" s="121">
        <f t="shared" si="905"/>
        <v>18</v>
      </c>
      <c r="V1861" s="121">
        <v>252</v>
      </c>
      <c r="W1861" s="120">
        <f t="shared" si="906"/>
        <v>1.008806297</v>
      </c>
      <c r="X1861" s="113">
        <f t="shared" si="881"/>
        <v>12.69710066</v>
      </c>
      <c r="Y1861" s="113">
        <f t="shared" si="907"/>
        <v>0</v>
      </c>
      <c r="Z1861" s="125" t="str">
        <f t="shared" si="879"/>
        <v>A+J=</v>
      </c>
      <c r="AA1861" s="118">
        <f t="shared" si="880"/>
        <v>46527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>
        <f t="shared" si="870"/>
        <v>46523</v>
      </c>
      <c r="B1862" s="113">
        <f t="shared" si="889"/>
        <v>1454.51772848</v>
      </c>
      <c r="C1862" s="113">
        <f t="shared" si="890"/>
        <v>1116.6936172799999</v>
      </c>
      <c r="D1862" s="114">
        <f t="shared" si="891"/>
        <v>7245.38</v>
      </c>
      <c r="E1862" s="115">
        <f t="shared" si="885"/>
        <v>7276.54</v>
      </c>
      <c r="F1862" s="116">
        <f t="shared" si="886"/>
        <v>46466</v>
      </c>
      <c r="G1862" s="117">
        <f t="shared" si="892"/>
        <v>4.3006716003852752E-3</v>
      </c>
      <c r="H1862" s="118">
        <f t="shared" si="893"/>
        <v>46527</v>
      </c>
      <c r="I1862" s="118">
        <f t="shared" si="894"/>
        <v>46527</v>
      </c>
      <c r="J1862" s="119">
        <f t="shared" si="895"/>
        <v>21</v>
      </c>
      <c r="K1862" s="119">
        <f t="shared" si="896"/>
        <v>18</v>
      </c>
      <c r="L1862" s="8">
        <f t="shared" si="897"/>
        <v>1.0036851499999999</v>
      </c>
      <c r="M1862" s="120">
        <f t="shared" si="898"/>
        <v>1.0043006699999999</v>
      </c>
      <c r="N1862" s="120">
        <f t="shared" si="899"/>
        <v>1.2864108776129171</v>
      </c>
      <c r="O1862" s="113">
        <f t="shared" si="900"/>
        <v>1.2911514900000001</v>
      </c>
      <c r="P1862" s="113">
        <f t="shared" si="901"/>
        <v>1441.82062782</v>
      </c>
      <c r="Q1862" s="11">
        <f t="shared" si="902"/>
        <v>0</v>
      </c>
      <c r="R1862" s="30">
        <f t="shared" si="903"/>
        <v>0</v>
      </c>
      <c r="S1862" s="8">
        <f t="shared" si="904"/>
        <v>0</v>
      </c>
      <c r="T1862" s="122">
        <f t="shared" si="875"/>
        <v>0.13059999999999999</v>
      </c>
      <c r="U1862" s="121">
        <f t="shared" si="905"/>
        <v>18</v>
      </c>
      <c r="V1862" s="121">
        <v>252</v>
      </c>
      <c r="W1862" s="120">
        <f t="shared" si="906"/>
        <v>1.008806297</v>
      </c>
      <c r="X1862" s="113">
        <f t="shared" si="881"/>
        <v>12.69710066</v>
      </c>
      <c r="Y1862" s="113">
        <f t="shared" si="907"/>
        <v>0</v>
      </c>
      <c r="Z1862" s="125" t="str">
        <f t="shared" si="879"/>
        <v>A+J=</v>
      </c>
      <c r="AA1862" s="118">
        <f t="shared" si="880"/>
        <v>46527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>
        <f t="shared" si="870"/>
        <v>46524</v>
      </c>
      <c r="B1863" s="113">
        <f t="shared" si="889"/>
        <v>1454.51772848</v>
      </c>
      <c r="C1863" s="113">
        <f t="shared" si="890"/>
        <v>1116.6936172799999</v>
      </c>
      <c r="D1863" s="114">
        <f t="shared" si="891"/>
        <v>7245.38</v>
      </c>
      <c r="E1863" s="115">
        <f t="shared" si="885"/>
        <v>7276.54</v>
      </c>
      <c r="F1863" s="116">
        <f t="shared" si="886"/>
        <v>46466</v>
      </c>
      <c r="G1863" s="117">
        <f t="shared" si="892"/>
        <v>4.3006716003852752E-3</v>
      </c>
      <c r="H1863" s="118">
        <f t="shared" si="893"/>
        <v>46527</v>
      </c>
      <c r="I1863" s="118">
        <f t="shared" si="894"/>
        <v>46527</v>
      </c>
      <c r="J1863" s="119">
        <f t="shared" si="895"/>
        <v>21</v>
      </c>
      <c r="K1863" s="119">
        <f t="shared" si="896"/>
        <v>18</v>
      </c>
      <c r="L1863" s="8">
        <f t="shared" si="897"/>
        <v>1.0036851499999999</v>
      </c>
      <c r="M1863" s="120">
        <f t="shared" si="898"/>
        <v>1.0043006699999999</v>
      </c>
      <c r="N1863" s="120">
        <f t="shared" si="899"/>
        <v>1.2864108776129171</v>
      </c>
      <c r="O1863" s="113">
        <f t="shared" si="900"/>
        <v>1.2911514900000001</v>
      </c>
      <c r="P1863" s="113">
        <f t="shared" si="901"/>
        <v>1441.82062782</v>
      </c>
      <c r="Q1863" s="11">
        <f t="shared" si="902"/>
        <v>0</v>
      </c>
      <c r="R1863" s="30">
        <f t="shared" si="903"/>
        <v>0</v>
      </c>
      <c r="S1863" s="8">
        <f t="shared" si="904"/>
        <v>0</v>
      </c>
      <c r="T1863" s="122">
        <f t="shared" si="875"/>
        <v>0.13059999999999999</v>
      </c>
      <c r="U1863" s="121">
        <f t="shared" si="905"/>
        <v>18</v>
      </c>
      <c r="V1863" s="121">
        <v>252</v>
      </c>
      <c r="W1863" s="120">
        <f t="shared" si="906"/>
        <v>1.008806297</v>
      </c>
      <c r="X1863" s="113">
        <f t="shared" si="881"/>
        <v>12.69710066</v>
      </c>
      <c r="Y1863" s="113">
        <f t="shared" si="907"/>
        <v>0</v>
      </c>
      <c r="Z1863" s="125" t="str">
        <f t="shared" si="879"/>
        <v>A+J=</v>
      </c>
      <c r="AA1863" s="118">
        <f t="shared" si="880"/>
        <v>46527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>
        <f t="shared" si="870"/>
        <v>46525</v>
      </c>
      <c r="B1864" s="113">
        <f t="shared" si="889"/>
        <v>1455.5238049000002</v>
      </c>
      <c r="C1864" s="113">
        <f t="shared" si="890"/>
        <v>1116.6936172799999</v>
      </c>
      <c r="D1864" s="114">
        <f t="shared" si="891"/>
        <v>7245.38</v>
      </c>
      <c r="E1864" s="115">
        <f t="shared" si="885"/>
        <v>7276.54</v>
      </c>
      <c r="F1864" s="116">
        <f t="shared" si="886"/>
        <v>46466</v>
      </c>
      <c r="G1864" s="117">
        <f t="shared" si="892"/>
        <v>4.3006716003852752E-3</v>
      </c>
      <c r="H1864" s="118">
        <f t="shared" si="893"/>
        <v>46527</v>
      </c>
      <c r="I1864" s="118">
        <f t="shared" si="894"/>
        <v>46527</v>
      </c>
      <c r="J1864" s="119">
        <f t="shared" si="895"/>
        <v>21</v>
      </c>
      <c r="K1864" s="119">
        <f t="shared" si="896"/>
        <v>19</v>
      </c>
      <c r="L1864" s="8">
        <f t="shared" si="897"/>
        <v>1.00389028</v>
      </c>
      <c r="M1864" s="120">
        <f t="shared" si="898"/>
        <v>1.0043006699999999</v>
      </c>
      <c r="N1864" s="120">
        <f t="shared" si="899"/>
        <v>1.2864108776129171</v>
      </c>
      <c r="O1864" s="113">
        <f t="shared" si="900"/>
        <v>1.29141537</v>
      </c>
      <c r="P1864" s="113">
        <f t="shared" si="901"/>
        <v>1442.1153009300001</v>
      </c>
      <c r="Q1864" s="11">
        <f t="shared" si="902"/>
        <v>0</v>
      </c>
      <c r="R1864" s="30">
        <f t="shared" si="903"/>
        <v>0</v>
      </c>
      <c r="S1864" s="8">
        <f t="shared" si="904"/>
        <v>0</v>
      </c>
      <c r="T1864" s="122">
        <f t="shared" si="875"/>
        <v>0.13059999999999999</v>
      </c>
      <c r="U1864" s="121">
        <f t="shared" si="905"/>
        <v>19</v>
      </c>
      <c r="V1864" s="121">
        <v>252</v>
      </c>
      <c r="W1864" s="120">
        <f t="shared" si="906"/>
        <v>1.0092978029999999</v>
      </c>
      <c r="X1864" s="113">
        <f t="shared" si="881"/>
        <v>13.40850397</v>
      </c>
      <c r="Y1864" s="113">
        <f t="shared" si="907"/>
        <v>0</v>
      </c>
      <c r="Z1864" s="125" t="str">
        <f t="shared" si="879"/>
        <v>A+J=</v>
      </c>
      <c r="AA1864" s="118">
        <f t="shared" si="880"/>
        <v>46527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>
        <f t="shared" si="870"/>
        <v>46526</v>
      </c>
      <c r="B1865" s="113">
        <f t="shared" si="889"/>
        <v>1456.53057354</v>
      </c>
      <c r="C1865" s="113">
        <f t="shared" si="890"/>
        <v>1116.6936172799999</v>
      </c>
      <c r="D1865" s="114">
        <f t="shared" si="891"/>
        <v>7245.38</v>
      </c>
      <c r="E1865" s="115">
        <f t="shared" si="885"/>
        <v>7276.54</v>
      </c>
      <c r="F1865" s="116">
        <f t="shared" si="886"/>
        <v>46466</v>
      </c>
      <c r="G1865" s="117">
        <f t="shared" si="892"/>
        <v>4.3006716003852752E-3</v>
      </c>
      <c r="H1865" s="118">
        <f t="shared" si="893"/>
        <v>46527</v>
      </c>
      <c r="I1865" s="118">
        <f t="shared" si="894"/>
        <v>46527</v>
      </c>
      <c r="J1865" s="119">
        <f t="shared" si="895"/>
        <v>21</v>
      </c>
      <c r="K1865" s="119">
        <f t="shared" si="896"/>
        <v>20</v>
      </c>
      <c r="L1865" s="8">
        <f t="shared" si="897"/>
        <v>1.0040954499999999</v>
      </c>
      <c r="M1865" s="120">
        <f t="shared" si="898"/>
        <v>1.0043006699999999</v>
      </c>
      <c r="N1865" s="120">
        <f t="shared" si="899"/>
        <v>1.2864108776129171</v>
      </c>
      <c r="O1865" s="113">
        <f t="shared" si="900"/>
        <v>1.2916793</v>
      </c>
      <c r="P1865" s="113">
        <f t="shared" si="901"/>
        <v>1442.4100298799999</v>
      </c>
      <c r="Q1865" s="11">
        <f t="shared" si="902"/>
        <v>0</v>
      </c>
      <c r="R1865" s="30">
        <f t="shared" si="903"/>
        <v>0</v>
      </c>
      <c r="S1865" s="8">
        <f t="shared" si="904"/>
        <v>0</v>
      </c>
      <c r="T1865" s="122">
        <f t="shared" si="875"/>
        <v>0.13059999999999999</v>
      </c>
      <c r="U1865" s="121">
        <f t="shared" si="905"/>
        <v>20</v>
      </c>
      <c r="V1865" s="121">
        <v>252</v>
      </c>
      <c r="W1865" s="120">
        <f t="shared" si="906"/>
        <v>1.009789549</v>
      </c>
      <c r="X1865" s="113">
        <f t="shared" si="881"/>
        <v>14.120543659999999</v>
      </c>
      <c r="Y1865" s="113">
        <f t="shared" si="907"/>
        <v>0</v>
      </c>
      <c r="Z1865" s="125" t="str">
        <f t="shared" si="879"/>
        <v>A+J=</v>
      </c>
      <c r="AA1865" s="118">
        <f t="shared" si="880"/>
        <v>46527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>
        <f t="shared" si="870"/>
        <v>46527</v>
      </c>
      <c r="B1866" s="113">
        <f t="shared" si="889"/>
        <v>1457.5380558200002</v>
      </c>
      <c r="C1866" s="113">
        <f t="shared" si="890"/>
        <v>1116.6936172799999</v>
      </c>
      <c r="D1866" s="114">
        <f t="shared" si="891"/>
        <v>7245.38</v>
      </c>
      <c r="E1866" s="115">
        <f t="shared" si="885"/>
        <v>7276.54</v>
      </c>
      <c r="F1866" s="116">
        <f t="shared" si="886"/>
        <v>46466</v>
      </c>
      <c r="G1866" s="117">
        <f t="shared" si="892"/>
        <v>4.3006716003852752E-3</v>
      </c>
      <c r="H1866" s="118">
        <f t="shared" si="893"/>
        <v>46559</v>
      </c>
      <c r="I1866" s="118">
        <f t="shared" si="894"/>
        <v>46527</v>
      </c>
      <c r="J1866" s="119">
        <f t="shared" si="895"/>
        <v>21</v>
      </c>
      <c r="K1866" s="119">
        <f t="shared" si="896"/>
        <v>21</v>
      </c>
      <c r="L1866" s="8">
        <f t="shared" si="897"/>
        <v>1.0043006699999999</v>
      </c>
      <c r="M1866" s="120">
        <f t="shared" si="898"/>
        <v>1.0043006699999999</v>
      </c>
      <c r="N1866" s="120">
        <f t="shared" si="899"/>
        <v>1.2864108776129171</v>
      </c>
      <c r="O1866" s="113">
        <f t="shared" si="900"/>
        <v>1.2919433</v>
      </c>
      <c r="P1866" s="113">
        <f t="shared" si="901"/>
        <v>1442.7048369900001</v>
      </c>
      <c r="Q1866" s="11">
        <f t="shared" si="902"/>
        <v>61</v>
      </c>
      <c r="R1866" s="30">
        <f t="shared" si="903"/>
        <v>0</v>
      </c>
      <c r="S1866" s="8">
        <f t="shared" si="904"/>
        <v>0</v>
      </c>
      <c r="T1866" s="122">
        <f t="shared" si="875"/>
        <v>0.13059999999999999</v>
      </c>
      <c r="U1866" s="121">
        <f t="shared" si="905"/>
        <v>21</v>
      </c>
      <c r="V1866" s="121">
        <v>252</v>
      </c>
      <c r="W1866" s="120">
        <f t="shared" si="906"/>
        <v>1.010281534</v>
      </c>
      <c r="X1866" s="113">
        <f t="shared" si="881"/>
        <v>14.83321883</v>
      </c>
      <c r="Y1866" s="113">
        <f t="shared" si="907"/>
        <v>14.83321883</v>
      </c>
      <c r="Z1866" s="125" t="str">
        <f t="shared" si="879"/>
        <v>A+J=</v>
      </c>
      <c r="AA1866" s="118">
        <f t="shared" si="880"/>
        <v>46527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>
        <f t="shared" ref="A1867:A1930" si="908">(A1866+1)</f>
        <v>46528</v>
      </c>
      <c r="B1867" s="113">
        <f t="shared" si="889"/>
        <v>1443.70274131</v>
      </c>
      <c r="C1867" s="113">
        <f t="shared" si="890"/>
        <v>1116.6936172799999</v>
      </c>
      <c r="D1867" s="114">
        <f t="shared" si="891"/>
        <v>7245.38</v>
      </c>
      <c r="E1867" s="115">
        <f t="shared" si="885"/>
        <v>7276.54</v>
      </c>
      <c r="F1867" s="116">
        <f t="shared" si="886"/>
        <v>46497</v>
      </c>
      <c r="G1867" s="117">
        <f t="shared" si="892"/>
        <v>4.3006716003852752E-3</v>
      </c>
      <c r="H1867" s="118">
        <f t="shared" si="893"/>
        <v>46559</v>
      </c>
      <c r="I1867" s="118">
        <f t="shared" si="894"/>
        <v>46559</v>
      </c>
      <c r="J1867" s="119">
        <f t="shared" si="895"/>
        <v>21</v>
      </c>
      <c r="K1867" s="119">
        <f t="shared" si="896"/>
        <v>1</v>
      </c>
      <c r="L1867" s="8">
        <f t="shared" si="897"/>
        <v>1.0002043700000001</v>
      </c>
      <c r="M1867" s="120">
        <f t="shared" si="898"/>
        <v>1.0043006699999999</v>
      </c>
      <c r="N1867" s="120">
        <f t="shared" si="899"/>
        <v>1.2919433062819405</v>
      </c>
      <c r="O1867" s="113">
        <f t="shared" si="900"/>
        <v>1.29220734</v>
      </c>
      <c r="P1867" s="113">
        <f t="shared" si="901"/>
        <v>1442.99968878</v>
      </c>
      <c r="Q1867" s="11">
        <f t="shared" si="902"/>
        <v>0</v>
      </c>
      <c r="R1867" s="30">
        <f t="shared" si="903"/>
        <v>0</v>
      </c>
      <c r="S1867" s="8">
        <f t="shared" si="904"/>
        <v>0</v>
      </c>
      <c r="T1867" s="122">
        <f t="shared" ref="T1867:T1930" si="909">(T1866)</f>
        <v>0.13059999999999999</v>
      </c>
      <c r="U1867" s="121">
        <f t="shared" si="905"/>
        <v>1</v>
      </c>
      <c r="V1867" s="121">
        <v>252</v>
      </c>
      <c r="W1867" s="120">
        <f t="shared" si="906"/>
        <v>1.000487216</v>
      </c>
      <c r="X1867" s="113">
        <f t="shared" si="881"/>
        <v>0.70305253000000001</v>
      </c>
      <c r="Y1867" s="113">
        <f t="shared" si="907"/>
        <v>0</v>
      </c>
      <c r="Z1867" s="125" t="str">
        <f t="shared" si="879"/>
        <v>A+J=</v>
      </c>
      <c r="AA1867" s="118">
        <f t="shared" si="880"/>
        <v>46559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>
        <f t="shared" si="908"/>
        <v>46529</v>
      </c>
      <c r="B1868" s="113">
        <f t="shared" si="889"/>
        <v>1444.70133089</v>
      </c>
      <c r="C1868" s="113">
        <f t="shared" si="890"/>
        <v>1116.6936172799999</v>
      </c>
      <c r="D1868" s="114">
        <f t="shared" si="891"/>
        <v>7245.38</v>
      </c>
      <c r="E1868" s="115">
        <f t="shared" si="885"/>
        <v>7276.54</v>
      </c>
      <c r="F1868" s="116">
        <f t="shared" si="886"/>
        <v>46497</v>
      </c>
      <c r="G1868" s="117">
        <f t="shared" si="892"/>
        <v>4.3006716003852752E-3</v>
      </c>
      <c r="H1868" s="118">
        <f t="shared" si="893"/>
        <v>46559</v>
      </c>
      <c r="I1868" s="118">
        <f t="shared" si="894"/>
        <v>46559</v>
      </c>
      <c r="J1868" s="119">
        <f t="shared" si="895"/>
        <v>21</v>
      </c>
      <c r="K1868" s="119">
        <f t="shared" si="896"/>
        <v>2</v>
      </c>
      <c r="L1868" s="8">
        <f t="shared" si="897"/>
        <v>1.00040879</v>
      </c>
      <c r="M1868" s="120">
        <f t="shared" si="898"/>
        <v>1.0043006699999999</v>
      </c>
      <c r="N1868" s="120">
        <f t="shared" si="899"/>
        <v>1.2919433062819405</v>
      </c>
      <c r="O1868" s="113">
        <f t="shared" si="900"/>
        <v>1.29247143</v>
      </c>
      <c r="P1868" s="113">
        <f t="shared" si="901"/>
        <v>1443.2945963899999</v>
      </c>
      <c r="Q1868" s="11">
        <f t="shared" si="902"/>
        <v>0</v>
      </c>
      <c r="R1868" s="30">
        <f t="shared" si="903"/>
        <v>0</v>
      </c>
      <c r="S1868" s="8">
        <f t="shared" si="904"/>
        <v>0</v>
      </c>
      <c r="T1868" s="122">
        <f t="shared" si="909"/>
        <v>0.13059999999999999</v>
      </c>
      <c r="U1868" s="121">
        <f t="shared" si="905"/>
        <v>2</v>
      </c>
      <c r="V1868" s="121">
        <v>252</v>
      </c>
      <c r="W1868" s="120">
        <f t="shared" si="906"/>
        <v>1.0009746690000001</v>
      </c>
      <c r="X1868" s="113">
        <f t="shared" si="881"/>
        <v>1.4067345</v>
      </c>
      <c r="Y1868" s="113">
        <f t="shared" si="907"/>
        <v>0</v>
      </c>
      <c r="Z1868" s="125" t="str">
        <f t="shared" ref="Z1868:Z1931" si="910">IF($Q1867&gt;0,VLOOKUP($A1867,$AD$10:$AM$170,9),Z1867)</f>
        <v>A+J=</v>
      </c>
      <c r="AA1868" s="118">
        <f t="shared" ref="AA1868:AA1931" si="911">IF($Q1867&gt;0,VLOOKUP($A1867,$AD$10:$AM$170,10),AA1867)</f>
        <v>46559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>
        <f t="shared" si="908"/>
        <v>46530</v>
      </c>
      <c r="B1869" s="113">
        <f t="shared" si="889"/>
        <v>1444.70133089</v>
      </c>
      <c r="C1869" s="113">
        <f t="shared" si="890"/>
        <v>1116.6936172799999</v>
      </c>
      <c r="D1869" s="114">
        <f t="shared" si="891"/>
        <v>7245.38</v>
      </c>
      <c r="E1869" s="115">
        <f t="shared" si="885"/>
        <v>7276.54</v>
      </c>
      <c r="F1869" s="116">
        <f t="shared" si="886"/>
        <v>46497</v>
      </c>
      <c r="G1869" s="117">
        <f t="shared" si="892"/>
        <v>4.3006716003852752E-3</v>
      </c>
      <c r="H1869" s="118">
        <f t="shared" si="893"/>
        <v>46559</v>
      </c>
      <c r="I1869" s="118">
        <f t="shared" si="894"/>
        <v>46559</v>
      </c>
      <c r="J1869" s="119">
        <f t="shared" si="895"/>
        <v>21</v>
      </c>
      <c r="K1869" s="119">
        <f t="shared" si="896"/>
        <v>2</v>
      </c>
      <c r="L1869" s="8">
        <f t="shared" si="897"/>
        <v>1.00040879</v>
      </c>
      <c r="M1869" s="120">
        <f t="shared" si="898"/>
        <v>1.0043006699999999</v>
      </c>
      <c r="N1869" s="120">
        <f t="shared" si="899"/>
        <v>1.2919433062819405</v>
      </c>
      <c r="O1869" s="113">
        <f t="shared" si="900"/>
        <v>1.29247143</v>
      </c>
      <c r="P1869" s="113">
        <f t="shared" si="901"/>
        <v>1443.2945963899999</v>
      </c>
      <c r="Q1869" s="11">
        <f t="shared" si="902"/>
        <v>0</v>
      </c>
      <c r="R1869" s="30">
        <f t="shared" si="903"/>
        <v>0</v>
      </c>
      <c r="S1869" s="8">
        <f t="shared" si="904"/>
        <v>0</v>
      </c>
      <c r="T1869" s="122">
        <f t="shared" si="909"/>
        <v>0.13059999999999999</v>
      </c>
      <c r="U1869" s="121">
        <f t="shared" si="905"/>
        <v>2</v>
      </c>
      <c r="V1869" s="121">
        <v>252</v>
      </c>
      <c r="W1869" s="120">
        <f t="shared" si="906"/>
        <v>1.0009746690000001</v>
      </c>
      <c r="X1869" s="113">
        <f t="shared" si="881"/>
        <v>1.4067345</v>
      </c>
      <c r="Y1869" s="113">
        <f t="shared" si="907"/>
        <v>0</v>
      </c>
      <c r="Z1869" s="125" t="str">
        <f t="shared" si="910"/>
        <v>A+J=</v>
      </c>
      <c r="AA1869" s="118">
        <f t="shared" si="911"/>
        <v>46559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>
        <f t="shared" si="908"/>
        <v>46531</v>
      </c>
      <c r="B1870" s="113">
        <f t="shared" si="889"/>
        <v>1444.70133089</v>
      </c>
      <c r="C1870" s="113">
        <f t="shared" si="890"/>
        <v>1116.6936172799999</v>
      </c>
      <c r="D1870" s="114">
        <f t="shared" si="891"/>
        <v>7245.38</v>
      </c>
      <c r="E1870" s="115">
        <f t="shared" si="885"/>
        <v>7276.54</v>
      </c>
      <c r="F1870" s="116">
        <f t="shared" si="886"/>
        <v>46497</v>
      </c>
      <c r="G1870" s="117">
        <f t="shared" si="892"/>
        <v>4.3006716003852752E-3</v>
      </c>
      <c r="H1870" s="118">
        <f t="shared" si="893"/>
        <v>46559</v>
      </c>
      <c r="I1870" s="118">
        <f t="shared" si="894"/>
        <v>46559</v>
      </c>
      <c r="J1870" s="119">
        <f t="shared" si="895"/>
        <v>21</v>
      </c>
      <c r="K1870" s="119">
        <f t="shared" si="896"/>
        <v>2</v>
      </c>
      <c r="L1870" s="8">
        <f t="shared" si="897"/>
        <v>1.00040879</v>
      </c>
      <c r="M1870" s="120">
        <f t="shared" si="898"/>
        <v>1.0043006699999999</v>
      </c>
      <c r="N1870" s="120">
        <f t="shared" si="899"/>
        <v>1.2919433062819405</v>
      </c>
      <c r="O1870" s="113">
        <f t="shared" si="900"/>
        <v>1.29247143</v>
      </c>
      <c r="P1870" s="113">
        <f t="shared" si="901"/>
        <v>1443.2945963899999</v>
      </c>
      <c r="Q1870" s="11">
        <f t="shared" si="902"/>
        <v>0</v>
      </c>
      <c r="R1870" s="30">
        <f t="shared" si="903"/>
        <v>0</v>
      </c>
      <c r="S1870" s="8">
        <f t="shared" si="904"/>
        <v>0</v>
      </c>
      <c r="T1870" s="122">
        <f t="shared" si="909"/>
        <v>0.13059999999999999</v>
      </c>
      <c r="U1870" s="121">
        <f t="shared" si="905"/>
        <v>2</v>
      </c>
      <c r="V1870" s="121">
        <v>252</v>
      </c>
      <c r="W1870" s="120">
        <f t="shared" si="906"/>
        <v>1.0009746690000001</v>
      </c>
      <c r="X1870" s="113">
        <f t="shared" si="881"/>
        <v>1.4067345</v>
      </c>
      <c r="Y1870" s="113">
        <f t="shared" si="907"/>
        <v>0</v>
      </c>
      <c r="Z1870" s="125" t="str">
        <f t="shared" si="910"/>
        <v>A+J=</v>
      </c>
      <c r="AA1870" s="118">
        <f t="shared" si="911"/>
        <v>46559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>
        <f t="shared" si="908"/>
        <v>46532</v>
      </c>
      <c r="B1871" s="113">
        <f t="shared" si="889"/>
        <v>1445.70062839</v>
      </c>
      <c r="C1871" s="113">
        <f t="shared" si="890"/>
        <v>1116.6936172799999</v>
      </c>
      <c r="D1871" s="114">
        <f t="shared" si="891"/>
        <v>7245.38</v>
      </c>
      <c r="E1871" s="115">
        <f t="shared" si="885"/>
        <v>7276.54</v>
      </c>
      <c r="F1871" s="116">
        <f t="shared" si="886"/>
        <v>46497</v>
      </c>
      <c r="G1871" s="117">
        <f t="shared" si="892"/>
        <v>4.3006716003852752E-3</v>
      </c>
      <c r="H1871" s="118">
        <f t="shared" si="893"/>
        <v>46559</v>
      </c>
      <c r="I1871" s="118">
        <f t="shared" si="894"/>
        <v>46559</v>
      </c>
      <c r="J1871" s="119">
        <f t="shared" si="895"/>
        <v>21</v>
      </c>
      <c r="K1871" s="119">
        <f t="shared" si="896"/>
        <v>3</v>
      </c>
      <c r="L1871" s="8">
        <f t="shared" si="897"/>
        <v>1.00061325</v>
      </c>
      <c r="M1871" s="120">
        <f t="shared" si="898"/>
        <v>1.0043006699999999</v>
      </c>
      <c r="N1871" s="120">
        <f t="shared" si="899"/>
        <v>1.2919433062819405</v>
      </c>
      <c r="O1871" s="113">
        <f t="shared" si="900"/>
        <v>1.2927355899999999</v>
      </c>
      <c r="P1871" s="113">
        <f t="shared" si="901"/>
        <v>1443.58958218</v>
      </c>
      <c r="Q1871" s="11">
        <f t="shared" si="902"/>
        <v>0</v>
      </c>
      <c r="R1871" s="30">
        <f t="shared" si="903"/>
        <v>0</v>
      </c>
      <c r="S1871" s="8">
        <f t="shared" si="904"/>
        <v>0</v>
      </c>
      <c r="T1871" s="122">
        <f t="shared" si="909"/>
        <v>0.13059999999999999</v>
      </c>
      <c r="U1871" s="121">
        <f t="shared" si="905"/>
        <v>3</v>
      </c>
      <c r="V1871" s="121">
        <v>252</v>
      </c>
      <c r="W1871" s="120">
        <f t="shared" si="906"/>
        <v>1.001462359</v>
      </c>
      <c r="X1871" s="113">
        <f t="shared" si="881"/>
        <v>2.11104621</v>
      </c>
      <c r="Y1871" s="113">
        <f t="shared" si="907"/>
        <v>0</v>
      </c>
      <c r="Z1871" s="125" t="str">
        <f t="shared" si="910"/>
        <v>A+J=</v>
      </c>
      <c r="AA1871" s="118">
        <f t="shared" si="911"/>
        <v>46559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>
        <f t="shared" si="908"/>
        <v>46533</v>
      </c>
      <c r="B1872" s="113">
        <f t="shared" si="889"/>
        <v>1446.7006034599999</v>
      </c>
      <c r="C1872" s="113">
        <f t="shared" si="890"/>
        <v>1116.6936172799999</v>
      </c>
      <c r="D1872" s="114">
        <f t="shared" si="891"/>
        <v>7245.38</v>
      </c>
      <c r="E1872" s="115">
        <f t="shared" si="885"/>
        <v>7276.54</v>
      </c>
      <c r="F1872" s="116">
        <f t="shared" si="886"/>
        <v>46497</v>
      </c>
      <c r="G1872" s="117">
        <f t="shared" si="892"/>
        <v>4.3006716003852752E-3</v>
      </c>
      <c r="H1872" s="118">
        <f t="shared" si="893"/>
        <v>46559</v>
      </c>
      <c r="I1872" s="118">
        <f t="shared" si="894"/>
        <v>46559</v>
      </c>
      <c r="J1872" s="119">
        <f t="shared" si="895"/>
        <v>21</v>
      </c>
      <c r="K1872" s="119">
        <f t="shared" si="896"/>
        <v>4</v>
      </c>
      <c r="L1872" s="8">
        <f t="shared" si="897"/>
        <v>1.00081775</v>
      </c>
      <c r="M1872" s="120">
        <f t="shared" si="898"/>
        <v>1.0043006699999999</v>
      </c>
      <c r="N1872" s="120">
        <f t="shared" si="899"/>
        <v>1.2919433062819405</v>
      </c>
      <c r="O1872" s="113">
        <f t="shared" si="900"/>
        <v>1.2929997900000001</v>
      </c>
      <c r="P1872" s="113">
        <f t="shared" si="901"/>
        <v>1443.88461263</v>
      </c>
      <c r="Q1872" s="11">
        <f t="shared" si="902"/>
        <v>0</v>
      </c>
      <c r="R1872" s="30">
        <f t="shared" si="903"/>
        <v>0</v>
      </c>
      <c r="S1872" s="8">
        <f t="shared" si="904"/>
        <v>0</v>
      </c>
      <c r="T1872" s="122">
        <f t="shared" si="909"/>
        <v>0.13059999999999999</v>
      </c>
      <c r="U1872" s="121">
        <f t="shared" si="905"/>
        <v>4</v>
      </c>
      <c r="V1872" s="121">
        <v>252</v>
      </c>
      <c r="W1872" s="120">
        <f t="shared" si="906"/>
        <v>1.001950288</v>
      </c>
      <c r="X1872" s="113">
        <f t="shared" si="881"/>
        <v>2.8159908300000001</v>
      </c>
      <c r="Y1872" s="113">
        <f t="shared" si="907"/>
        <v>0</v>
      </c>
      <c r="Z1872" s="125" t="str">
        <f t="shared" si="910"/>
        <v>A+J=</v>
      </c>
      <c r="AA1872" s="118">
        <f t="shared" si="911"/>
        <v>46559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>
        <f t="shared" si="908"/>
        <v>46534</v>
      </c>
      <c r="B1873" s="113">
        <f t="shared" si="889"/>
        <v>1447.7012646799999</v>
      </c>
      <c r="C1873" s="113">
        <f t="shared" si="890"/>
        <v>1116.6936172799999</v>
      </c>
      <c r="D1873" s="114">
        <f t="shared" si="891"/>
        <v>7245.38</v>
      </c>
      <c r="E1873" s="115">
        <f t="shared" si="885"/>
        <v>7276.54</v>
      </c>
      <c r="F1873" s="116">
        <f t="shared" si="886"/>
        <v>46497</v>
      </c>
      <c r="G1873" s="117">
        <f t="shared" si="892"/>
        <v>4.3006716003852752E-3</v>
      </c>
      <c r="H1873" s="118">
        <f t="shared" si="893"/>
        <v>46559</v>
      </c>
      <c r="I1873" s="118">
        <f t="shared" si="894"/>
        <v>46559</v>
      </c>
      <c r="J1873" s="119">
        <f t="shared" si="895"/>
        <v>21</v>
      </c>
      <c r="K1873" s="119">
        <f t="shared" si="896"/>
        <v>5</v>
      </c>
      <c r="L1873" s="8">
        <f t="shared" si="897"/>
        <v>1.0010222900000001</v>
      </c>
      <c r="M1873" s="120">
        <f t="shared" si="898"/>
        <v>1.0043006699999999</v>
      </c>
      <c r="N1873" s="120">
        <f t="shared" si="899"/>
        <v>1.2919433062819405</v>
      </c>
      <c r="O1873" s="113">
        <f t="shared" si="900"/>
        <v>1.2932640399999999</v>
      </c>
      <c r="P1873" s="113">
        <f t="shared" si="901"/>
        <v>1444.17969892</v>
      </c>
      <c r="Q1873" s="11">
        <f t="shared" si="902"/>
        <v>0</v>
      </c>
      <c r="R1873" s="30">
        <f t="shared" si="903"/>
        <v>0</v>
      </c>
      <c r="S1873" s="8">
        <f t="shared" si="904"/>
        <v>0</v>
      </c>
      <c r="T1873" s="122">
        <f t="shared" si="909"/>
        <v>0.13059999999999999</v>
      </c>
      <c r="U1873" s="121">
        <f t="shared" si="905"/>
        <v>5</v>
      </c>
      <c r="V1873" s="121">
        <v>252</v>
      </c>
      <c r="W1873" s="120">
        <f t="shared" si="906"/>
        <v>1.002438454</v>
      </c>
      <c r="X1873" s="113">
        <f t="shared" si="881"/>
        <v>3.5215657600000001</v>
      </c>
      <c r="Y1873" s="113">
        <f t="shared" si="907"/>
        <v>0</v>
      </c>
      <c r="Z1873" s="125" t="str">
        <f t="shared" si="910"/>
        <v>A+J=</v>
      </c>
      <c r="AA1873" s="118">
        <f t="shared" si="911"/>
        <v>46559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>
        <f t="shared" si="908"/>
        <v>46535</v>
      </c>
      <c r="B1874" s="113">
        <f t="shared" si="889"/>
        <v>1447.7012646799999</v>
      </c>
      <c r="C1874" s="113">
        <f t="shared" si="890"/>
        <v>1116.6936172799999</v>
      </c>
      <c r="D1874" s="114">
        <f t="shared" si="891"/>
        <v>7245.38</v>
      </c>
      <c r="E1874" s="115">
        <f t="shared" si="885"/>
        <v>7276.54</v>
      </c>
      <c r="F1874" s="116">
        <f t="shared" si="886"/>
        <v>46497</v>
      </c>
      <c r="G1874" s="117">
        <f t="shared" si="892"/>
        <v>4.3006716003852752E-3</v>
      </c>
      <c r="H1874" s="118">
        <f t="shared" si="893"/>
        <v>46559</v>
      </c>
      <c r="I1874" s="118">
        <f t="shared" si="894"/>
        <v>46559</v>
      </c>
      <c r="J1874" s="119">
        <f t="shared" si="895"/>
        <v>21</v>
      </c>
      <c r="K1874" s="119">
        <f t="shared" si="896"/>
        <v>5</v>
      </c>
      <c r="L1874" s="8">
        <f t="shared" si="897"/>
        <v>1.0010222900000001</v>
      </c>
      <c r="M1874" s="120">
        <f t="shared" si="898"/>
        <v>1.0043006699999999</v>
      </c>
      <c r="N1874" s="120">
        <f t="shared" si="899"/>
        <v>1.2919433062819405</v>
      </c>
      <c r="O1874" s="113">
        <f t="shared" si="900"/>
        <v>1.2932640399999999</v>
      </c>
      <c r="P1874" s="113">
        <f t="shared" si="901"/>
        <v>1444.17969892</v>
      </c>
      <c r="Q1874" s="11">
        <f t="shared" si="902"/>
        <v>0</v>
      </c>
      <c r="R1874" s="30">
        <f t="shared" si="903"/>
        <v>0</v>
      </c>
      <c r="S1874" s="8">
        <f t="shared" si="904"/>
        <v>0</v>
      </c>
      <c r="T1874" s="122">
        <f t="shared" si="909"/>
        <v>0.13059999999999999</v>
      </c>
      <c r="U1874" s="121">
        <f t="shared" si="905"/>
        <v>5</v>
      </c>
      <c r="V1874" s="121">
        <v>252</v>
      </c>
      <c r="W1874" s="120">
        <f t="shared" si="906"/>
        <v>1.002438454</v>
      </c>
      <c r="X1874" s="113">
        <f t="shared" si="881"/>
        <v>3.5215657600000001</v>
      </c>
      <c r="Y1874" s="113">
        <f t="shared" si="907"/>
        <v>0</v>
      </c>
      <c r="Z1874" s="125" t="str">
        <f t="shared" si="910"/>
        <v>A+J=</v>
      </c>
      <c r="AA1874" s="118">
        <f t="shared" si="911"/>
        <v>46559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>
        <f t="shared" si="908"/>
        <v>46536</v>
      </c>
      <c r="B1875" s="113">
        <f t="shared" si="889"/>
        <v>1448.7026347399999</v>
      </c>
      <c r="C1875" s="113">
        <f t="shared" si="890"/>
        <v>1116.6936172799999</v>
      </c>
      <c r="D1875" s="114">
        <f t="shared" si="891"/>
        <v>7245.38</v>
      </c>
      <c r="E1875" s="115">
        <f t="shared" si="885"/>
        <v>7276.54</v>
      </c>
      <c r="F1875" s="116">
        <f t="shared" si="886"/>
        <v>46497</v>
      </c>
      <c r="G1875" s="117">
        <f t="shared" si="892"/>
        <v>4.3006716003852752E-3</v>
      </c>
      <c r="H1875" s="118">
        <f t="shared" si="893"/>
        <v>46559</v>
      </c>
      <c r="I1875" s="118">
        <f t="shared" si="894"/>
        <v>46559</v>
      </c>
      <c r="J1875" s="119">
        <f t="shared" si="895"/>
        <v>21</v>
      </c>
      <c r="K1875" s="119">
        <f t="shared" si="896"/>
        <v>6</v>
      </c>
      <c r="L1875" s="8">
        <f t="shared" si="897"/>
        <v>1.0012268799999999</v>
      </c>
      <c r="M1875" s="120">
        <f t="shared" si="898"/>
        <v>1.0043006699999999</v>
      </c>
      <c r="N1875" s="120">
        <f t="shared" si="899"/>
        <v>1.2919433062819405</v>
      </c>
      <c r="O1875" s="113">
        <f t="shared" si="900"/>
        <v>1.29352836</v>
      </c>
      <c r="P1875" s="113">
        <f t="shared" si="901"/>
        <v>1444.47486338</v>
      </c>
      <c r="Q1875" s="11">
        <f t="shared" si="902"/>
        <v>0</v>
      </c>
      <c r="R1875" s="30">
        <f t="shared" si="903"/>
        <v>0</v>
      </c>
      <c r="S1875" s="8">
        <f t="shared" si="904"/>
        <v>0</v>
      </c>
      <c r="T1875" s="122">
        <f t="shared" si="909"/>
        <v>0.13059999999999999</v>
      </c>
      <c r="U1875" s="121">
        <f t="shared" si="905"/>
        <v>6</v>
      </c>
      <c r="V1875" s="121">
        <v>252</v>
      </c>
      <c r="W1875" s="120">
        <f t="shared" si="906"/>
        <v>1.0029268570000001</v>
      </c>
      <c r="X1875" s="113">
        <f t="shared" si="881"/>
        <v>4.2277713600000002</v>
      </c>
      <c r="Y1875" s="113">
        <f t="shared" si="907"/>
        <v>0</v>
      </c>
      <c r="Z1875" s="125" t="str">
        <f t="shared" si="910"/>
        <v>A+J=</v>
      </c>
      <c r="AA1875" s="118">
        <f t="shared" si="911"/>
        <v>46559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>
        <f t="shared" si="908"/>
        <v>46537</v>
      </c>
      <c r="B1876" s="113">
        <f t="shared" si="889"/>
        <v>1448.7026347399999</v>
      </c>
      <c r="C1876" s="113">
        <f t="shared" si="890"/>
        <v>1116.6936172799999</v>
      </c>
      <c r="D1876" s="114">
        <f t="shared" si="891"/>
        <v>7245.38</v>
      </c>
      <c r="E1876" s="115">
        <f t="shared" si="885"/>
        <v>7276.54</v>
      </c>
      <c r="F1876" s="116">
        <f t="shared" si="886"/>
        <v>46497</v>
      </c>
      <c r="G1876" s="117">
        <f t="shared" si="892"/>
        <v>4.3006716003852752E-3</v>
      </c>
      <c r="H1876" s="118">
        <f t="shared" si="893"/>
        <v>46559</v>
      </c>
      <c r="I1876" s="118">
        <f t="shared" si="894"/>
        <v>46559</v>
      </c>
      <c r="J1876" s="119">
        <f t="shared" si="895"/>
        <v>21</v>
      </c>
      <c r="K1876" s="119">
        <f t="shared" si="896"/>
        <v>6</v>
      </c>
      <c r="L1876" s="8">
        <f t="shared" si="897"/>
        <v>1.0012268799999999</v>
      </c>
      <c r="M1876" s="120">
        <f t="shared" si="898"/>
        <v>1.0043006699999999</v>
      </c>
      <c r="N1876" s="120">
        <f t="shared" si="899"/>
        <v>1.2919433062819405</v>
      </c>
      <c r="O1876" s="113">
        <f t="shared" si="900"/>
        <v>1.29352836</v>
      </c>
      <c r="P1876" s="113">
        <f t="shared" si="901"/>
        <v>1444.47486338</v>
      </c>
      <c r="Q1876" s="11">
        <f t="shared" si="902"/>
        <v>0</v>
      </c>
      <c r="R1876" s="30">
        <f t="shared" si="903"/>
        <v>0</v>
      </c>
      <c r="S1876" s="8">
        <f t="shared" si="904"/>
        <v>0</v>
      </c>
      <c r="T1876" s="122">
        <f t="shared" si="909"/>
        <v>0.13059999999999999</v>
      </c>
      <c r="U1876" s="121">
        <f t="shared" si="905"/>
        <v>6</v>
      </c>
      <c r="V1876" s="121">
        <v>252</v>
      </c>
      <c r="W1876" s="120">
        <f t="shared" si="906"/>
        <v>1.0029268570000001</v>
      </c>
      <c r="X1876" s="113">
        <f t="shared" si="881"/>
        <v>4.2277713600000002</v>
      </c>
      <c r="Y1876" s="113">
        <f t="shared" si="907"/>
        <v>0</v>
      </c>
      <c r="Z1876" s="125" t="str">
        <f t="shared" si="910"/>
        <v>A+J=</v>
      </c>
      <c r="AA1876" s="118">
        <f t="shared" si="911"/>
        <v>46559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>
        <f t="shared" si="908"/>
        <v>46538</v>
      </c>
      <c r="B1877" s="113">
        <f t="shared" si="889"/>
        <v>1448.7026347399999</v>
      </c>
      <c r="C1877" s="113">
        <f t="shared" si="890"/>
        <v>1116.6936172799999</v>
      </c>
      <c r="D1877" s="114">
        <f t="shared" si="891"/>
        <v>7245.38</v>
      </c>
      <c r="E1877" s="115">
        <f t="shared" si="885"/>
        <v>7276.54</v>
      </c>
      <c r="F1877" s="116">
        <f t="shared" si="886"/>
        <v>46497</v>
      </c>
      <c r="G1877" s="117">
        <f t="shared" si="892"/>
        <v>4.3006716003852752E-3</v>
      </c>
      <c r="H1877" s="118">
        <f t="shared" si="893"/>
        <v>46559</v>
      </c>
      <c r="I1877" s="118">
        <f t="shared" si="894"/>
        <v>46559</v>
      </c>
      <c r="J1877" s="119">
        <f t="shared" si="895"/>
        <v>21</v>
      </c>
      <c r="K1877" s="119">
        <f t="shared" si="896"/>
        <v>6</v>
      </c>
      <c r="L1877" s="8">
        <f t="shared" si="897"/>
        <v>1.0012268799999999</v>
      </c>
      <c r="M1877" s="120">
        <f t="shared" si="898"/>
        <v>1.0043006699999999</v>
      </c>
      <c r="N1877" s="120">
        <f t="shared" si="899"/>
        <v>1.2919433062819405</v>
      </c>
      <c r="O1877" s="113">
        <f t="shared" si="900"/>
        <v>1.29352836</v>
      </c>
      <c r="P1877" s="113">
        <f t="shared" si="901"/>
        <v>1444.47486338</v>
      </c>
      <c r="Q1877" s="11">
        <f t="shared" si="902"/>
        <v>0</v>
      </c>
      <c r="R1877" s="30">
        <f t="shared" si="903"/>
        <v>0</v>
      </c>
      <c r="S1877" s="8">
        <f t="shared" si="904"/>
        <v>0</v>
      </c>
      <c r="T1877" s="122">
        <f t="shared" si="909"/>
        <v>0.13059999999999999</v>
      </c>
      <c r="U1877" s="121">
        <f t="shared" si="905"/>
        <v>6</v>
      </c>
      <c r="V1877" s="121">
        <v>252</v>
      </c>
      <c r="W1877" s="120">
        <f t="shared" si="906"/>
        <v>1.0029268570000001</v>
      </c>
      <c r="X1877" s="113">
        <f t="shared" si="881"/>
        <v>4.2277713600000002</v>
      </c>
      <c r="Y1877" s="113">
        <f t="shared" si="907"/>
        <v>0</v>
      </c>
      <c r="Z1877" s="125" t="str">
        <f t="shared" si="910"/>
        <v>A+J=</v>
      </c>
      <c r="AA1877" s="118">
        <f t="shared" si="911"/>
        <v>46559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>
        <f t="shared" si="908"/>
        <v>46539</v>
      </c>
      <c r="B1878" s="113">
        <f t="shared" si="889"/>
        <v>1449.70468323</v>
      </c>
      <c r="C1878" s="113">
        <f t="shared" si="890"/>
        <v>1116.6936172799999</v>
      </c>
      <c r="D1878" s="114">
        <f t="shared" si="891"/>
        <v>7245.38</v>
      </c>
      <c r="E1878" s="115">
        <f t="shared" si="885"/>
        <v>7276.54</v>
      </c>
      <c r="F1878" s="116">
        <f t="shared" si="886"/>
        <v>46497</v>
      </c>
      <c r="G1878" s="117">
        <f t="shared" si="892"/>
        <v>4.3006716003852752E-3</v>
      </c>
      <c r="H1878" s="118">
        <f t="shared" si="893"/>
        <v>46559</v>
      </c>
      <c r="I1878" s="118">
        <f t="shared" si="894"/>
        <v>46559</v>
      </c>
      <c r="J1878" s="119">
        <f t="shared" si="895"/>
        <v>21</v>
      </c>
      <c r="K1878" s="119">
        <f t="shared" si="896"/>
        <v>7</v>
      </c>
      <c r="L1878" s="8">
        <f t="shared" si="897"/>
        <v>1.0014315</v>
      </c>
      <c r="M1878" s="120">
        <f t="shared" si="898"/>
        <v>1.0043006699999999</v>
      </c>
      <c r="N1878" s="120">
        <f t="shared" si="899"/>
        <v>1.2919433062819405</v>
      </c>
      <c r="O1878" s="113">
        <f t="shared" si="900"/>
        <v>1.2937927199999999</v>
      </c>
      <c r="P1878" s="113">
        <f t="shared" si="901"/>
        <v>1444.7700725</v>
      </c>
      <c r="Q1878" s="11">
        <f t="shared" si="902"/>
        <v>0</v>
      </c>
      <c r="R1878" s="30">
        <f t="shared" si="903"/>
        <v>0</v>
      </c>
      <c r="S1878" s="8">
        <f t="shared" si="904"/>
        <v>0</v>
      </c>
      <c r="T1878" s="122">
        <f t="shared" si="909"/>
        <v>0.13059999999999999</v>
      </c>
      <c r="U1878" s="121">
        <f t="shared" si="905"/>
        <v>7</v>
      </c>
      <c r="V1878" s="121">
        <v>252</v>
      </c>
      <c r="W1878" s="120">
        <f t="shared" si="906"/>
        <v>1.0034154989999999</v>
      </c>
      <c r="X1878" s="113">
        <f t="shared" si="881"/>
        <v>4.9346107300000002</v>
      </c>
      <c r="Y1878" s="113">
        <f t="shared" si="907"/>
        <v>0</v>
      </c>
      <c r="Z1878" s="125" t="str">
        <f t="shared" si="910"/>
        <v>A+J=</v>
      </c>
      <c r="AA1878" s="118">
        <f t="shared" si="911"/>
        <v>46559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>
        <f t="shared" si="908"/>
        <v>46540</v>
      </c>
      <c r="B1879" s="113">
        <f t="shared" si="889"/>
        <v>1450.70743143</v>
      </c>
      <c r="C1879" s="113">
        <f t="shared" si="890"/>
        <v>1116.6936172799999</v>
      </c>
      <c r="D1879" s="114">
        <f t="shared" si="891"/>
        <v>7245.38</v>
      </c>
      <c r="E1879" s="115">
        <f t="shared" si="885"/>
        <v>7276.54</v>
      </c>
      <c r="F1879" s="116">
        <f t="shared" si="886"/>
        <v>46497</v>
      </c>
      <c r="G1879" s="117">
        <f t="shared" si="892"/>
        <v>4.3006716003852752E-3</v>
      </c>
      <c r="H1879" s="118">
        <f t="shared" si="893"/>
        <v>46559</v>
      </c>
      <c r="I1879" s="118">
        <f t="shared" si="894"/>
        <v>46559</v>
      </c>
      <c r="J1879" s="119">
        <f t="shared" si="895"/>
        <v>21</v>
      </c>
      <c r="K1879" s="119">
        <f t="shared" si="896"/>
        <v>8</v>
      </c>
      <c r="L1879" s="8">
        <f t="shared" si="897"/>
        <v>1.00163617</v>
      </c>
      <c r="M1879" s="120">
        <f t="shared" si="898"/>
        <v>1.0043006699999999</v>
      </c>
      <c r="N1879" s="120">
        <f t="shared" si="899"/>
        <v>1.2919433062819405</v>
      </c>
      <c r="O1879" s="113">
        <f t="shared" si="900"/>
        <v>1.2940571400000001</v>
      </c>
      <c r="P1879" s="113">
        <f t="shared" si="901"/>
        <v>1445.06534863</v>
      </c>
      <c r="Q1879" s="11">
        <f t="shared" si="902"/>
        <v>0</v>
      </c>
      <c r="R1879" s="30">
        <f t="shared" si="903"/>
        <v>0</v>
      </c>
      <c r="S1879" s="8">
        <f t="shared" si="904"/>
        <v>0</v>
      </c>
      <c r="T1879" s="122">
        <f t="shared" si="909"/>
        <v>0.13059999999999999</v>
      </c>
      <c r="U1879" s="121">
        <f t="shared" si="905"/>
        <v>8</v>
      </c>
      <c r="V1879" s="121">
        <v>252</v>
      </c>
      <c r="W1879" s="120">
        <f t="shared" si="906"/>
        <v>1.003904379</v>
      </c>
      <c r="X1879" s="113">
        <f t="shared" si="881"/>
        <v>5.6420827999999998</v>
      </c>
      <c r="Y1879" s="113">
        <f t="shared" si="907"/>
        <v>0</v>
      </c>
      <c r="Z1879" s="125" t="str">
        <f t="shared" si="910"/>
        <v>A+J=</v>
      </c>
      <c r="AA1879" s="118">
        <f t="shared" si="911"/>
        <v>46559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>
        <f t="shared" si="908"/>
        <v>46541</v>
      </c>
      <c r="B1880" s="113">
        <f t="shared" si="889"/>
        <v>1451.7108684</v>
      </c>
      <c r="C1880" s="113">
        <f t="shared" si="890"/>
        <v>1116.6936172799999</v>
      </c>
      <c r="D1880" s="114">
        <f t="shared" si="891"/>
        <v>7245.38</v>
      </c>
      <c r="E1880" s="115">
        <f t="shared" si="885"/>
        <v>7276.54</v>
      </c>
      <c r="F1880" s="116">
        <f t="shared" si="886"/>
        <v>46497</v>
      </c>
      <c r="G1880" s="117">
        <f t="shared" si="892"/>
        <v>4.3006716003852752E-3</v>
      </c>
      <c r="H1880" s="118">
        <f t="shared" si="893"/>
        <v>46559</v>
      </c>
      <c r="I1880" s="118">
        <f t="shared" si="894"/>
        <v>46559</v>
      </c>
      <c r="J1880" s="119">
        <f t="shared" si="895"/>
        <v>21</v>
      </c>
      <c r="K1880" s="119">
        <f t="shared" si="896"/>
        <v>9</v>
      </c>
      <c r="L1880" s="8">
        <f t="shared" si="897"/>
        <v>1.00184088</v>
      </c>
      <c r="M1880" s="120">
        <f t="shared" si="898"/>
        <v>1.0043006699999999</v>
      </c>
      <c r="N1880" s="120">
        <f t="shared" si="899"/>
        <v>1.2919433062819405</v>
      </c>
      <c r="O1880" s="113">
        <f t="shared" si="900"/>
        <v>1.2943216099999999</v>
      </c>
      <c r="P1880" s="113">
        <f t="shared" si="901"/>
        <v>1445.3606805899999</v>
      </c>
      <c r="Q1880" s="11">
        <f t="shared" si="902"/>
        <v>0</v>
      </c>
      <c r="R1880" s="30">
        <f t="shared" si="903"/>
        <v>0</v>
      </c>
      <c r="S1880" s="8">
        <f t="shared" si="904"/>
        <v>0</v>
      </c>
      <c r="T1880" s="122">
        <f t="shared" si="909"/>
        <v>0.13059999999999999</v>
      </c>
      <c r="U1880" s="121">
        <f t="shared" si="905"/>
        <v>9</v>
      </c>
      <c r="V1880" s="121">
        <v>252</v>
      </c>
      <c r="W1880" s="120">
        <f t="shared" si="906"/>
        <v>1.0043934969999999</v>
      </c>
      <c r="X1880" s="113">
        <f t="shared" si="881"/>
        <v>6.3501878100000004</v>
      </c>
      <c r="Y1880" s="113">
        <f t="shared" si="907"/>
        <v>0</v>
      </c>
      <c r="Z1880" s="125" t="str">
        <f t="shared" si="910"/>
        <v>A+J=</v>
      </c>
      <c r="AA1880" s="118">
        <f t="shared" si="911"/>
        <v>46559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>
        <f t="shared" si="908"/>
        <v>46542</v>
      </c>
      <c r="B1881" s="113">
        <f t="shared" si="889"/>
        <v>1452.71500567</v>
      </c>
      <c r="C1881" s="113">
        <f t="shared" si="890"/>
        <v>1116.6936172799999</v>
      </c>
      <c r="D1881" s="114">
        <f t="shared" si="891"/>
        <v>7245.38</v>
      </c>
      <c r="E1881" s="115">
        <f t="shared" si="885"/>
        <v>7276.54</v>
      </c>
      <c r="F1881" s="116">
        <f t="shared" si="886"/>
        <v>46497</v>
      </c>
      <c r="G1881" s="117">
        <f t="shared" si="892"/>
        <v>4.3006716003852752E-3</v>
      </c>
      <c r="H1881" s="118">
        <f t="shared" si="893"/>
        <v>46559</v>
      </c>
      <c r="I1881" s="118">
        <f t="shared" si="894"/>
        <v>46559</v>
      </c>
      <c r="J1881" s="119">
        <f t="shared" si="895"/>
        <v>21</v>
      </c>
      <c r="K1881" s="119">
        <f t="shared" si="896"/>
        <v>10</v>
      </c>
      <c r="L1881" s="8">
        <f t="shared" si="897"/>
        <v>1.00204563</v>
      </c>
      <c r="M1881" s="120">
        <f t="shared" si="898"/>
        <v>1.0043006699999999</v>
      </c>
      <c r="N1881" s="120">
        <f t="shared" si="899"/>
        <v>1.2919433062819405</v>
      </c>
      <c r="O1881" s="113">
        <f t="shared" si="900"/>
        <v>1.2945861400000001</v>
      </c>
      <c r="P1881" s="113">
        <f t="shared" si="901"/>
        <v>1445.65607955</v>
      </c>
      <c r="Q1881" s="11">
        <f t="shared" si="902"/>
        <v>0</v>
      </c>
      <c r="R1881" s="30">
        <f t="shared" si="903"/>
        <v>0</v>
      </c>
      <c r="S1881" s="8">
        <f t="shared" si="904"/>
        <v>0</v>
      </c>
      <c r="T1881" s="122">
        <f t="shared" si="909"/>
        <v>0.13059999999999999</v>
      </c>
      <c r="U1881" s="121">
        <f t="shared" si="905"/>
        <v>10</v>
      </c>
      <c r="V1881" s="121">
        <v>252</v>
      </c>
      <c r="W1881" s="120">
        <f t="shared" si="906"/>
        <v>1.004882853</v>
      </c>
      <c r="X1881" s="113">
        <f t="shared" si="881"/>
        <v>7.0589261199999997</v>
      </c>
      <c r="Y1881" s="113">
        <f t="shared" si="907"/>
        <v>0</v>
      </c>
      <c r="Z1881" s="125" t="str">
        <f t="shared" si="910"/>
        <v>A+J=</v>
      </c>
      <c r="AA1881" s="118">
        <f t="shared" si="911"/>
        <v>46559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>
        <f t="shared" si="908"/>
        <v>46543</v>
      </c>
      <c r="B1882" s="113">
        <f t="shared" si="889"/>
        <v>1453.7198450000001</v>
      </c>
      <c r="C1882" s="113">
        <f t="shared" si="890"/>
        <v>1116.6936172799999</v>
      </c>
      <c r="D1882" s="114">
        <f t="shared" si="891"/>
        <v>7245.38</v>
      </c>
      <c r="E1882" s="115">
        <f t="shared" si="885"/>
        <v>7276.54</v>
      </c>
      <c r="F1882" s="116">
        <f t="shared" si="886"/>
        <v>46497</v>
      </c>
      <c r="G1882" s="117">
        <f t="shared" si="892"/>
        <v>4.3006716003852752E-3</v>
      </c>
      <c r="H1882" s="118">
        <f t="shared" si="893"/>
        <v>46559</v>
      </c>
      <c r="I1882" s="118">
        <f t="shared" si="894"/>
        <v>46559</v>
      </c>
      <c r="J1882" s="119">
        <f t="shared" si="895"/>
        <v>21</v>
      </c>
      <c r="K1882" s="119">
        <f t="shared" si="896"/>
        <v>11</v>
      </c>
      <c r="L1882" s="8">
        <f t="shared" si="897"/>
        <v>1.0022504299999999</v>
      </c>
      <c r="M1882" s="120">
        <f t="shared" si="898"/>
        <v>1.0043006699999999</v>
      </c>
      <c r="N1882" s="120">
        <f t="shared" si="899"/>
        <v>1.2919433062819405</v>
      </c>
      <c r="O1882" s="113">
        <f t="shared" si="900"/>
        <v>1.2948507300000001</v>
      </c>
      <c r="P1882" s="113">
        <f t="shared" si="901"/>
        <v>1445.9515455200001</v>
      </c>
      <c r="Q1882" s="11">
        <f t="shared" si="902"/>
        <v>0</v>
      </c>
      <c r="R1882" s="30">
        <f t="shared" si="903"/>
        <v>0</v>
      </c>
      <c r="S1882" s="8">
        <f t="shared" si="904"/>
        <v>0</v>
      </c>
      <c r="T1882" s="122">
        <f t="shared" si="909"/>
        <v>0.13059999999999999</v>
      </c>
      <c r="U1882" s="121">
        <f t="shared" si="905"/>
        <v>11</v>
      </c>
      <c r="V1882" s="121">
        <v>252</v>
      </c>
      <c r="W1882" s="120">
        <f t="shared" si="906"/>
        <v>1.0053724479999999</v>
      </c>
      <c r="X1882" s="113">
        <f t="shared" si="881"/>
        <v>7.7682994799999996</v>
      </c>
      <c r="Y1882" s="113">
        <f t="shared" si="907"/>
        <v>0</v>
      </c>
      <c r="Z1882" s="125" t="str">
        <f t="shared" si="910"/>
        <v>A+J=</v>
      </c>
      <c r="AA1882" s="118">
        <f t="shared" si="911"/>
        <v>46559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>
        <f t="shared" si="908"/>
        <v>46544</v>
      </c>
      <c r="B1883" s="113">
        <f t="shared" si="889"/>
        <v>1453.7198450000001</v>
      </c>
      <c r="C1883" s="113">
        <f t="shared" si="890"/>
        <v>1116.6936172799999</v>
      </c>
      <c r="D1883" s="114">
        <f t="shared" si="891"/>
        <v>7245.38</v>
      </c>
      <c r="E1883" s="115">
        <f t="shared" si="885"/>
        <v>7276.54</v>
      </c>
      <c r="F1883" s="116">
        <f t="shared" si="886"/>
        <v>46497</v>
      </c>
      <c r="G1883" s="117">
        <f t="shared" si="892"/>
        <v>4.3006716003852752E-3</v>
      </c>
      <c r="H1883" s="118">
        <f t="shared" si="893"/>
        <v>46559</v>
      </c>
      <c r="I1883" s="118">
        <f t="shared" si="894"/>
        <v>46559</v>
      </c>
      <c r="J1883" s="119">
        <f t="shared" si="895"/>
        <v>21</v>
      </c>
      <c r="K1883" s="119">
        <f t="shared" si="896"/>
        <v>11</v>
      </c>
      <c r="L1883" s="8">
        <f t="shared" si="897"/>
        <v>1.0022504299999999</v>
      </c>
      <c r="M1883" s="120">
        <f t="shared" si="898"/>
        <v>1.0043006699999999</v>
      </c>
      <c r="N1883" s="120">
        <f t="shared" si="899"/>
        <v>1.2919433062819405</v>
      </c>
      <c r="O1883" s="113">
        <f t="shared" si="900"/>
        <v>1.2948507300000001</v>
      </c>
      <c r="P1883" s="113">
        <f t="shared" si="901"/>
        <v>1445.9515455200001</v>
      </c>
      <c r="Q1883" s="11">
        <f t="shared" si="902"/>
        <v>0</v>
      </c>
      <c r="R1883" s="30">
        <f t="shared" si="903"/>
        <v>0</v>
      </c>
      <c r="S1883" s="8">
        <f t="shared" si="904"/>
        <v>0</v>
      </c>
      <c r="T1883" s="122">
        <f t="shared" si="909"/>
        <v>0.13059999999999999</v>
      </c>
      <c r="U1883" s="121">
        <f t="shared" si="905"/>
        <v>11</v>
      </c>
      <c r="V1883" s="121">
        <v>252</v>
      </c>
      <c r="W1883" s="120">
        <f t="shared" si="906"/>
        <v>1.0053724479999999</v>
      </c>
      <c r="X1883" s="113">
        <f t="shared" si="881"/>
        <v>7.7682994799999996</v>
      </c>
      <c r="Y1883" s="113">
        <f t="shared" si="907"/>
        <v>0</v>
      </c>
      <c r="Z1883" s="125" t="str">
        <f t="shared" si="910"/>
        <v>A+J=</v>
      </c>
      <c r="AA1883" s="118">
        <f t="shared" si="911"/>
        <v>46559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>
        <f t="shared" si="908"/>
        <v>46545</v>
      </c>
      <c r="B1884" s="113">
        <f t="shared" si="889"/>
        <v>1453.7198450000001</v>
      </c>
      <c r="C1884" s="113">
        <f t="shared" si="890"/>
        <v>1116.6936172799999</v>
      </c>
      <c r="D1884" s="114">
        <f t="shared" si="891"/>
        <v>7245.38</v>
      </c>
      <c r="E1884" s="115">
        <f t="shared" si="885"/>
        <v>7276.54</v>
      </c>
      <c r="F1884" s="116">
        <f t="shared" si="886"/>
        <v>46497</v>
      </c>
      <c r="G1884" s="117">
        <f t="shared" si="892"/>
        <v>4.3006716003852752E-3</v>
      </c>
      <c r="H1884" s="118">
        <f t="shared" si="893"/>
        <v>46559</v>
      </c>
      <c r="I1884" s="118">
        <f t="shared" si="894"/>
        <v>46559</v>
      </c>
      <c r="J1884" s="119">
        <f t="shared" si="895"/>
        <v>21</v>
      </c>
      <c r="K1884" s="119">
        <f t="shared" si="896"/>
        <v>11</v>
      </c>
      <c r="L1884" s="8">
        <f t="shared" si="897"/>
        <v>1.0022504299999999</v>
      </c>
      <c r="M1884" s="120">
        <f t="shared" si="898"/>
        <v>1.0043006699999999</v>
      </c>
      <c r="N1884" s="120">
        <f t="shared" si="899"/>
        <v>1.2919433062819405</v>
      </c>
      <c r="O1884" s="113">
        <f t="shared" si="900"/>
        <v>1.2948507300000001</v>
      </c>
      <c r="P1884" s="113">
        <f t="shared" si="901"/>
        <v>1445.9515455200001</v>
      </c>
      <c r="Q1884" s="11">
        <f t="shared" si="902"/>
        <v>0</v>
      </c>
      <c r="R1884" s="30">
        <f t="shared" si="903"/>
        <v>0</v>
      </c>
      <c r="S1884" s="8">
        <f t="shared" si="904"/>
        <v>0</v>
      </c>
      <c r="T1884" s="122">
        <f t="shared" si="909"/>
        <v>0.13059999999999999</v>
      </c>
      <c r="U1884" s="121">
        <f t="shared" si="905"/>
        <v>11</v>
      </c>
      <c r="V1884" s="121">
        <v>252</v>
      </c>
      <c r="W1884" s="120">
        <f t="shared" si="906"/>
        <v>1.0053724479999999</v>
      </c>
      <c r="X1884" s="113">
        <f t="shared" si="881"/>
        <v>7.7682994799999996</v>
      </c>
      <c r="Y1884" s="113">
        <f t="shared" si="907"/>
        <v>0</v>
      </c>
      <c r="Z1884" s="125" t="str">
        <f t="shared" si="910"/>
        <v>A+J=</v>
      </c>
      <c r="AA1884" s="118">
        <f t="shared" si="911"/>
        <v>46559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>
        <f t="shared" si="908"/>
        <v>46546</v>
      </c>
      <c r="B1885" s="113">
        <f t="shared" si="889"/>
        <v>1454.7253627799998</v>
      </c>
      <c r="C1885" s="113">
        <f t="shared" si="890"/>
        <v>1116.6936172799999</v>
      </c>
      <c r="D1885" s="114">
        <f t="shared" si="891"/>
        <v>7245.38</v>
      </c>
      <c r="E1885" s="115">
        <f t="shared" si="885"/>
        <v>7276.54</v>
      </c>
      <c r="F1885" s="116">
        <f t="shared" si="886"/>
        <v>46497</v>
      </c>
      <c r="G1885" s="117">
        <f t="shared" si="892"/>
        <v>4.3006716003852752E-3</v>
      </c>
      <c r="H1885" s="118">
        <f t="shared" si="893"/>
        <v>46559</v>
      </c>
      <c r="I1885" s="118">
        <f t="shared" si="894"/>
        <v>46559</v>
      </c>
      <c r="J1885" s="119">
        <f t="shared" si="895"/>
        <v>21</v>
      </c>
      <c r="K1885" s="119">
        <f t="shared" si="896"/>
        <v>12</v>
      </c>
      <c r="L1885" s="8">
        <f t="shared" si="897"/>
        <v>1.0024552600000001</v>
      </c>
      <c r="M1885" s="120">
        <f t="shared" si="898"/>
        <v>1.0043006699999999</v>
      </c>
      <c r="N1885" s="120">
        <f t="shared" si="899"/>
        <v>1.2919433062819405</v>
      </c>
      <c r="O1885" s="113">
        <f t="shared" si="900"/>
        <v>1.29511536</v>
      </c>
      <c r="P1885" s="113">
        <f t="shared" si="901"/>
        <v>1446.2470561499999</v>
      </c>
      <c r="Q1885" s="11">
        <f t="shared" si="902"/>
        <v>0</v>
      </c>
      <c r="R1885" s="30">
        <f t="shared" si="903"/>
        <v>0</v>
      </c>
      <c r="S1885" s="8">
        <f t="shared" si="904"/>
        <v>0</v>
      </c>
      <c r="T1885" s="122">
        <f t="shared" si="909"/>
        <v>0.13059999999999999</v>
      </c>
      <c r="U1885" s="121">
        <f t="shared" si="905"/>
        <v>12</v>
      </c>
      <c r="V1885" s="121">
        <v>252</v>
      </c>
      <c r="W1885" s="120">
        <f t="shared" si="906"/>
        <v>1.005862281</v>
      </c>
      <c r="X1885" s="113">
        <f t="shared" si="881"/>
        <v>8.4783066300000005</v>
      </c>
      <c r="Y1885" s="113">
        <f t="shared" si="907"/>
        <v>0</v>
      </c>
      <c r="Z1885" s="125" t="str">
        <f t="shared" si="910"/>
        <v>A+J=</v>
      </c>
      <c r="AA1885" s="118">
        <f t="shared" si="911"/>
        <v>46559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>
        <f t="shared" si="908"/>
        <v>46547</v>
      </c>
      <c r="B1886" s="113">
        <f t="shared" si="889"/>
        <v>1455.7315832100001</v>
      </c>
      <c r="C1886" s="113">
        <f t="shared" si="890"/>
        <v>1116.6936172799999</v>
      </c>
      <c r="D1886" s="114">
        <f t="shared" si="891"/>
        <v>7245.38</v>
      </c>
      <c r="E1886" s="115">
        <f t="shared" si="885"/>
        <v>7276.54</v>
      </c>
      <c r="F1886" s="116">
        <f t="shared" si="886"/>
        <v>46497</v>
      </c>
      <c r="G1886" s="117">
        <f t="shared" si="892"/>
        <v>4.3006716003852752E-3</v>
      </c>
      <c r="H1886" s="118">
        <f t="shared" si="893"/>
        <v>46559</v>
      </c>
      <c r="I1886" s="118">
        <f t="shared" si="894"/>
        <v>46559</v>
      </c>
      <c r="J1886" s="119">
        <f t="shared" si="895"/>
        <v>21</v>
      </c>
      <c r="K1886" s="119">
        <f t="shared" si="896"/>
        <v>13</v>
      </c>
      <c r="L1886" s="8">
        <f t="shared" si="897"/>
        <v>1.0026601399999999</v>
      </c>
      <c r="M1886" s="120">
        <f t="shared" si="898"/>
        <v>1.0043006699999999</v>
      </c>
      <c r="N1886" s="120">
        <f t="shared" si="899"/>
        <v>1.2919433062819405</v>
      </c>
      <c r="O1886" s="113">
        <f t="shared" si="900"/>
        <v>1.2953800499999999</v>
      </c>
      <c r="P1886" s="113">
        <f t="shared" si="901"/>
        <v>1446.54263378</v>
      </c>
      <c r="Q1886" s="11">
        <f t="shared" si="902"/>
        <v>0</v>
      </c>
      <c r="R1886" s="30">
        <f t="shared" si="903"/>
        <v>0</v>
      </c>
      <c r="S1886" s="8">
        <f t="shared" si="904"/>
        <v>0</v>
      </c>
      <c r="T1886" s="122">
        <f t="shared" si="909"/>
        <v>0.13059999999999999</v>
      </c>
      <c r="U1886" s="121">
        <f t="shared" si="905"/>
        <v>13</v>
      </c>
      <c r="V1886" s="121">
        <v>252</v>
      </c>
      <c r="W1886" s="120">
        <f t="shared" si="906"/>
        <v>1.006352353</v>
      </c>
      <c r="X1886" s="113">
        <f t="shared" ref="X1886:X1949" si="912">TRUNC((P1886*(W1886-1)),8)</f>
        <v>9.1889494299999992</v>
      </c>
      <c r="Y1886" s="113">
        <f t="shared" si="907"/>
        <v>0</v>
      </c>
      <c r="Z1886" s="125" t="str">
        <f t="shared" si="910"/>
        <v>A+J=</v>
      </c>
      <c r="AA1886" s="118">
        <f t="shared" si="911"/>
        <v>46559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>
        <f t="shared" si="908"/>
        <v>46548</v>
      </c>
      <c r="B1887" s="113">
        <f t="shared" si="889"/>
        <v>1456.73850662</v>
      </c>
      <c r="C1887" s="113">
        <f t="shared" si="890"/>
        <v>1116.6936172799999</v>
      </c>
      <c r="D1887" s="114">
        <f t="shared" si="891"/>
        <v>7245.38</v>
      </c>
      <c r="E1887" s="115">
        <f t="shared" si="885"/>
        <v>7276.54</v>
      </c>
      <c r="F1887" s="116">
        <f t="shared" si="886"/>
        <v>46497</v>
      </c>
      <c r="G1887" s="117">
        <f t="shared" si="892"/>
        <v>4.3006716003852752E-3</v>
      </c>
      <c r="H1887" s="118">
        <f t="shared" si="893"/>
        <v>46559</v>
      </c>
      <c r="I1887" s="118">
        <f t="shared" si="894"/>
        <v>46559</v>
      </c>
      <c r="J1887" s="119">
        <f t="shared" si="895"/>
        <v>21</v>
      </c>
      <c r="K1887" s="119">
        <f t="shared" si="896"/>
        <v>14</v>
      </c>
      <c r="L1887" s="8">
        <f t="shared" si="897"/>
        <v>1.00286506</v>
      </c>
      <c r="M1887" s="120">
        <f t="shared" si="898"/>
        <v>1.0043006699999999</v>
      </c>
      <c r="N1887" s="120">
        <f t="shared" si="899"/>
        <v>1.2919433062819405</v>
      </c>
      <c r="O1887" s="113">
        <f t="shared" si="900"/>
        <v>1.2956448</v>
      </c>
      <c r="P1887" s="113">
        <f t="shared" si="901"/>
        <v>1446.8382784200001</v>
      </c>
      <c r="Q1887" s="11">
        <f t="shared" si="902"/>
        <v>0</v>
      </c>
      <c r="R1887" s="30">
        <f t="shared" si="903"/>
        <v>0</v>
      </c>
      <c r="S1887" s="8">
        <f t="shared" si="904"/>
        <v>0</v>
      </c>
      <c r="T1887" s="122">
        <f t="shared" si="909"/>
        <v>0.13059999999999999</v>
      </c>
      <c r="U1887" s="121">
        <f t="shared" si="905"/>
        <v>14</v>
      </c>
      <c r="V1887" s="121">
        <v>252</v>
      </c>
      <c r="W1887" s="120">
        <f t="shared" si="906"/>
        <v>1.0068426640000001</v>
      </c>
      <c r="X1887" s="113">
        <f t="shared" si="912"/>
        <v>9.9002282000000008</v>
      </c>
      <c r="Y1887" s="113">
        <f t="shared" si="907"/>
        <v>0</v>
      </c>
      <c r="Z1887" s="125" t="str">
        <f t="shared" si="910"/>
        <v>A+J=</v>
      </c>
      <c r="AA1887" s="118">
        <f t="shared" si="911"/>
        <v>46559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>
        <f t="shared" si="908"/>
        <v>46549</v>
      </c>
      <c r="B1888" s="113">
        <f t="shared" si="889"/>
        <v>1457.7461093400002</v>
      </c>
      <c r="C1888" s="113">
        <f t="shared" si="890"/>
        <v>1116.6936172799999</v>
      </c>
      <c r="D1888" s="114">
        <f t="shared" si="891"/>
        <v>7245.38</v>
      </c>
      <c r="E1888" s="115">
        <f t="shared" si="885"/>
        <v>7276.54</v>
      </c>
      <c r="F1888" s="116">
        <f t="shared" si="886"/>
        <v>46497</v>
      </c>
      <c r="G1888" s="117">
        <f t="shared" si="892"/>
        <v>4.3006716003852752E-3</v>
      </c>
      <c r="H1888" s="118">
        <f t="shared" si="893"/>
        <v>46559</v>
      </c>
      <c r="I1888" s="118">
        <f t="shared" si="894"/>
        <v>46559</v>
      </c>
      <c r="J1888" s="119">
        <f t="shared" si="895"/>
        <v>21</v>
      </c>
      <c r="K1888" s="119">
        <f t="shared" si="896"/>
        <v>15</v>
      </c>
      <c r="L1888" s="8">
        <f t="shared" si="897"/>
        <v>1.00307002</v>
      </c>
      <c r="M1888" s="120">
        <f t="shared" si="898"/>
        <v>1.0043006699999999</v>
      </c>
      <c r="N1888" s="120">
        <f t="shared" si="899"/>
        <v>1.2919433062819405</v>
      </c>
      <c r="O1888" s="113">
        <f t="shared" si="900"/>
        <v>1.2959095899999999</v>
      </c>
      <c r="P1888" s="113">
        <f t="shared" si="901"/>
        <v>1447.1339677200001</v>
      </c>
      <c r="Q1888" s="11">
        <f t="shared" si="902"/>
        <v>0</v>
      </c>
      <c r="R1888" s="30">
        <f t="shared" si="903"/>
        <v>0</v>
      </c>
      <c r="S1888" s="8">
        <f t="shared" si="904"/>
        <v>0</v>
      </c>
      <c r="T1888" s="122">
        <f t="shared" si="909"/>
        <v>0.13059999999999999</v>
      </c>
      <c r="U1888" s="121">
        <f t="shared" si="905"/>
        <v>15</v>
      </c>
      <c r="V1888" s="121">
        <v>252</v>
      </c>
      <c r="W1888" s="120">
        <f t="shared" si="906"/>
        <v>1.0073332129999999</v>
      </c>
      <c r="X1888" s="113">
        <f t="shared" si="912"/>
        <v>10.612141619999999</v>
      </c>
      <c r="Y1888" s="113">
        <f t="shared" si="907"/>
        <v>0</v>
      </c>
      <c r="Z1888" s="125" t="str">
        <f t="shared" si="910"/>
        <v>A+J=</v>
      </c>
      <c r="AA1888" s="118">
        <f t="shared" si="911"/>
        <v>46559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>
        <f t="shared" si="908"/>
        <v>46550</v>
      </c>
      <c r="B1889" s="113">
        <f t="shared" si="889"/>
        <v>1458.75441707</v>
      </c>
      <c r="C1889" s="113">
        <f t="shared" si="890"/>
        <v>1116.6936172799999</v>
      </c>
      <c r="D1889" s="114">
        <f t="shared" si="891"/>
        <v>7245.38</v>
      </c>
      <c r="E1889" s="115">
        <f t="shared" si="885"/>
        <v>7276.54</v>
      </c>
      <c r="F1889" s="116">
        <f t="shared" si="886"/>
        <v>46497</v>
      </c>
      <c r="G1889" s="117">
        <f t="shared" si="892"/>
        <v>4.3006716003852752E-3</v>
      </c>
      <c r="H1889" s="118">
        <f t="shared" si="893"/>
        <v>46559</v>
      </c>
      <c r="I1889" s="118">
        <f t="shared" si="894"/>
        <v>46559</v>
      </c>
      <c r="J1889" s="119">
        <f t="shared" si="895"/>
        <v>21</v>
      </c>
      <c r="K1889" s="119">
        <f t="shared" si="896"/>
        <v>16</v>
      </c>
      <c r="L1889" s="8">
        <f t="shared" si="897"/>
        <v>1.00327502</v>
      </c>
      <c r="M1889" s="120">
        <f t="shared" si="898"/>
        <v>1.0043006699999999</v>
      </c>
      <c r="N1889" s="120">
        <f t="shared" si="899"/>
        <v>1.2919433062819405</v>
      </c>
      <c r="O1889" s="113">
        <f t="shared" si="900"/>
        <v>1.2961744399999999</v>
      </c>
      <c r="P1889" s="113">
        <f t="shared" si="901"/>
        <v>1447.4297240200001</v>
      </c>
      <c r="Q1889" s="11">
        <f t="shared" si="902"/>
        <v>0</v>
      </c>
      <c r="R1889" s="30">
        <f t="shared" si="903"/>
        <v>0</v>
      </c>
      <c r="S1889" s="8">
        <f t="shared" si="904"/>
        <v>0</v>
      </c>
      <c r="T1889" s="122">
        <f t="shared" si="909"/>
        <v>0.13059999999999999</v>
      </c>
      <c r="U1889" s="121">
        <f t="shared" si="905"/>
        <v>16</v>
      </c>
      <c r="V1889" s="121">
        <v>252</v>
      </c>
      <c r="W1889" s="120">
        <f t="shared" si="906"/>
        <v>1.007824002</v>
      </c>
      <c r="X1889" s="113">
        <f t="shared" si="912"/>
        <v>11.32469305</v>
      </c>
      <c r="Y1889" s="113">
        <f t="shared" si="907"/>
        <v>0</v>
      </c>
      <c r="Z1889" s="125" t="str">
        <f t="shared" si="910"/>
        <v>A+J=</v>
      </c>
      <c r="AA1889" s="118">
        <f t="shared" si="911"/>
        <v>46559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>
        <f t="shared" si="908"/>
        <v>46551</v>
      </c>
      <c r="B1890" s="113">
        <f t="shared" si="889"/>
        <v>1458.75441707</v>
      </c>
      <c r="C1890" s="113">
        <f t="shared" si="890"/>
        <v>1116.6936172799999</v>
      </c>
      <c r="D1890" s="114">
        <f t="shared" si="891"/>
        <v>7245.38</v>
      </c>
      <c r="E1890" s="115">
        <f t="shared" si="885"/>
        <v>7276.54</v>
      </c>
      <c r="F1890" s="116">
        <f t="shared" si="886"/>
        <v>46497</v>
      </c>
      <c r="G1890" s="117">
        <f t="shared" si="892"/>
        <v>4.3006716003852752E-3</v>
      </c>
      <c r="H1890" s="118">
        <f t="shared" si="893"/>
        <v>46559</v>
      </c>
      <c r="I1890" s="118">
        <f t="shared" si="894"/>
        <v>46559</v>
      </c>
      <c r="J1890" s="119">
        <f t="shared" si="895"/>
        <v>21</v>
      </c>
      <c r="K1890" s="119">
        <f t="shared" si="896"/>
        <v>16</v>
      </c>
      <c r="L1890" s="8">
        <f t="shared" si="897"/>
        <v>1.00327502</v>
      </c>
      <c r="M1890" s="120">
        <f t="shared" si="898"/>
        <v>1.0043006699999999</v>
      </c>
      <c r="N1890" s="120">
        <f t="shared" si="899"/>
        <v>1.2919433062819405</v>
      </c>
      <c r="O1890" s="113">
        <f t="shared" si="900"/>
        <v>1.2961744399999999</v>
      </c>
      <c r="P1890" s="113">
        <f t="shared" si="901"/>
        <v>1447.4297240200001</v>
      </c>
      <c r="Q1890" s="11">
        <f t="shared" si="902"/>
        <v>0</v>
      </c>
      <c r="R1890" s="30">
        <f t="shared" si="903"/>
        <v>0</v>
      </c>
      <c r="S1890" s="8">
        <f t="shared" si="904"/>
        <v>0</v>
      </c>
      <c r="T1890" s="122">
        <f t="shared" si="909"/>
        <v>0.13059999999999999</v>
      </c>
      <c r="U1890" s="121">
        <f t="shared" si="905"/>
        <v>16</v>
      </c>
      <c r="V1890" s="121">
        <v>252</v>
      </c>
      <c r="W1890" s="120">
        <f t="shared" si="906"/>
        <v>1.007824002</v>
      </c>
      <c r="X1890" s="113">
        <f t="shared" si="912"/>
        <v>11.32469305</v>
      </c>
      <c r="Y1890" s="113">
        <f t="shared" si="907"/>
        <v>0</v>
      </c>
      <c r="Z1890" s="125" t="str">
        <f t="shared" si="910"/>
        <v>A+J=</v>
      </c>
      <c r="AA1890" s="118">
        <f t="shared" si="911"/>
        <v>46559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>
        <f t="shared" si="908"/>
        <v>46552</v>
      </c>
      <c r="B1891" s="113">
        <f t="shared" si="889"/>
        <v>1458.75441707</v>
      </c>
      <c r="C1891" s="113">
        <f t="shared" si="890"/>
        <v>1116.6936172799999</v>
      </c>
      <c r="D1891" s="114">
        <f t="shared" si="891"/>
        <v>7245.38</v>
      </c>
      <c r="E1891" s="115">
        <f t="shared" si="885"/>
        <v>7276.54</v>
      </c>
      <c r="F1891" s="116">
        <f t="shared" si="886"/>
        <v>46497</v>
      </c>
      <c r="G1891" s="117">
        <f t="shared" si="892"/>
        <v>4.3006716003852752E-3</v>
      </c>
      <c r="H1891" s="118">
        <f t="shared" si="893"/>
        <v>46559</v>
      </c>
      <c r="I1891" s="118">
        <f t="shared" si="894"/>
        <v>46559</v>
      </c>
      <c r="J1891" s="119">
        <f t="shared" si="895"/>
        <v>21</v>
      </c>
      <c r="K1891" s="119">
        <f t="shared" si="896"/>
        <v>16</v>
      </c>
      <c r="L1891" s="8">
        <f t="shared" si="897"/>
        <v>1.00327502</v>
      </c>
      <c r="M1891" s="120">
        <f t="shared" si="898"/>
        <v>1.0043006699999999</v>
      </c>
      <c r="N1891" s="120">
        <f t="shared" si="899"/>
        <v>1.2919433062819405</v>
      </c>
      <c r="O1891" s="113">
        <f t="shared" si="900"/>
        <v>1.2961744399999999</v>
      </c>
      <c r="P1891" s="113">
        <f t="shared" si="901"/>
        <v>1447.4297240200001</v>
      </c>
      <c r="Q1891" s="11">
        <f t="shared" si="902"/>
        <v>0</v>
      </c>
      <c r="R1891" s="30">
        <f t="shared" si="903"/>
        <v>0</v>
      </c>
      <c r="S1891" s="8">
        <f t="shared" si="904"/>
        <v>0</v>
      </c>
      <c r="T1891" s="122">
        <f t="shared" si="909"/>
        <v>0.13059999999999999</v>
      </c>
      <c r="U1891" s="121">
        <f t="shared" si="905"/>
        <v>16</v>
      </c>
      <c r="V1891" s="121">
        <v>252</v>
      </c>
      <c r="W1891" s="120">
        <f t="shared" si="906"/>
        <v>1.007824002</v>
      </c>
      <c r="X1891" s="113">
        <f t="shared" si="912"/>
        <v>11.32469305</v>
      </c>
      <c r="Y1891" s="113">
        <f t="shared" si="907"/>
        <v>0</v>
      </c>
      <c r="Z1891" s="125" t="str">
        <f t="shared" si="910"/>
        <v>A+J=</v>
      </c>
      <c r="AA1891" s="118">
        <f t="shared" si="911"/>
        <v>46559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>
        <f t="shared" si="908"/>
        <v>46553</v>
      </c>
      <c r="B1892" s="113">
        <f t="shared" si="889"/>
        <v>1459.7634286799998</v>
      </c>
      <c r="C1892" s="113">
        <f t="shared" si="890"/>
        <v>1116.6936172799999</v>
      </c>
      <c r="D1892" s="114">
        <f t="shared" si="891"/>
        <v>7245.38</v>
      </c>
      <c r="E1892" s="115">
        <f t="shared" si="885"/>
        <v>7276.54</v>
      </c>
      <c r="F1892" s="116">
        <f t="shared" si="886"/>
        <v>46497</v>
      </c>
      <c r="G1892" s="117">
        <f t="shared" si="892"/>
        <v>4.3006716003852752E-3</v>
      </c>
      <c r="H1892" s="118">
        <f t="shared" si="893"/>
        <v>46559</v>
      </c>
      <c r="I1892" s="118">
        <f t="shared" si="894"/>
        <v>46559</v>
      </c>
      <c r="J1892" s="119">
        <f t="shared" si="895"/>
        <v>21</v>
      </c>
      <c r="K1892" s="119">
        <f t="shared" si="896"/>
        <v>17</v>
      </c>
      <c r="L1892" s="8">
        <f t="shared" si="897"/>
        <v>1.0034800699999999</v>
      </c>
      <c r="M1892" s="120">
        <f t="shared" si="898"/>
        <v>1.0043006699999999</v>
      </c>
      <c r="N1892" s="120">
        <f t="shared" si="899"/>
        <v>1.2919433062819405</v>
      </c>
      <c r="O1892" s="113">
        <f t="shared" si="900"/>
        <v>1.29643935</v>
      </c>
      <c r="P1892" s="113">
        <f t="shared" si="901"/>
        <v>1447.7255473299999</v>
      </c>
      <c r="Q1892" s="11">
        <f t="shared" si="902"/>
        <v>0</v>
      </c>
      <c r="R1892" s="30">
        <f t="shared" si="903"/>
        <v>0</v>
      </c>
      <c r="S1892" s="8">
        <f t="shared" si="904"/>
        <v>0</v>
      </c>
      <c r="T1892" s="122">
        <f t="shared" si="909"/>
        <v>0.13059999999999999</v>
      </c>
      <c r="U1892" s="121">
        <f t="shared" si="905"/>
        <v>17</v>
      </c>
      <c r="V1892" s="121">
        <v>252</v>
      </c>
      <c r="W1892" s="120">
        <f t="shared" si="906"/>
        <v>1.0083150299999999</v>
      </c>
      <c r="X1892" s="113">
        <f t="shared" si="912"/>
        <v>12.037881349999999</v>
      </c>
      <c r="Y1892" s="113">
        <f t="shared" si="907"/>
        <v>0</v>
      </c>
      <c r="Z1892" s="125" t="str">
        <f t="shared" si="910"/>
        <v>A+J=</v>
      </c>
      <c r="AA1892" s="118">
        <f t="shared" si="911"/>
        <v>46559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>
        <f t="shared" si="908"/>
        <v>46554</v>
      </c>
      <c r="B1893" s="113">
        <f t="shared" si="889"/>
        <v>1460.77313321</v>
      </c>
      <c r="C1893" s="113">
        <f t="shared" si="890"/>
        <v>1116.6936172799999</v>
      </c>
      <c r="D1893" s="114">
        <f t="shared" si="891"/>
        <v>7245.38</v>
      </c>
      <c r="E1893" s="115">
        <f t="shared" si="885"/>
        <v>7276.54</v>
      </c>
      <c r="F1893" s="116">
        <f t="shared" si="886"/>
        <v>46497</v>
      </c>
      <c r="G1893" s="117">
        <f t="shared" si="892"/>
        <v>4.3006716003852752E-3</v>
      </c>
      <c r="H1893" s="118">
        <f t="shared" si="893"/>
        <v>46559</v>
      </c>
      <c r="I1893" s="118">
        <f t="shared" si="894"/>
        <v>46559</v>
      </c>
      <c r="J1893" s="119">
        <f t="shared" si="895"/>
        <v>21</v>
      </c>
      <c r="K1893" s="119">
        <f t="shared" si="896"/>
        <v>18</v>
      </c>
      <c r="L1893" s="8">
        <f t="shared" si="897"/>
        <v>1.0036851499999999</v>
      </c>
      <c r="M1893" s="120">
        <f t="shared" si="898"/>
        <v>1.0043006699999999</v>
      </c>
      <c r="N1893" s="120">
        <f t="shared" si="899"/>
        <v>1.2919433062819405</v>
      </c>
      <c r="O1893" s="113">
        <f t="shared" si="900"/>
        <v>1.29670431</v>
      </c>
      <c r="P1893" s="113">
        <f t="shared" si="901"/>
        <v>1448.0214264700001</v>
      </c>
      <c r="Q1893" s="11">
        <f t="shared" si="902"/>
        <v>0</v>
      </c>
      <c r="R1893" s="30">
        <f t="shared" si="903"/>
        <v>0</v>
      </c>
      <c r="S1893" s="8">
        <f t="shared" si="904"/>
        <v>0</v>
      </c>
      <c r="T1893" s="122">
        <f t="shared" si="909"/>
        <v>0.13059999999999999</v>
      </c>
      <c r="U1893" s="121">
        <f t="shared" si="905"/>
        <v>18</v>
      </c>
      <c r="V1893" s="121">
        <v>252</v>
      </c>
      <c r="W1893" s="120">
        <f t="shared" si="906"/>
        <v>1.008806297</v>
      </c>
      <c r="X1893" s="113">
        <f t="shared" si="912"/>
        <v>12.751706739999999</v>
      </c>
      <c r="Y1893" s="113">
        <f t="shared" si="907"/>
        <v>0</v>
      </c>
      <c r="Z1893" s="125" t="str">
        <f t="shared" si="910"/>
        <v>A+J=</v>
      </c>
      <c r="AA1893" s="118">
        <f t="shared" si="911"/>
        <v>46559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>
        <f t="shared" si="908"/>
        <v>46555</v>
      </c>
      <c r="B1894" s="113">
        <f t="shared" si="889"/>
        <v>1461.7835309499999</v>
      </c>
      <c r="C1894" s="113">
        <f t="shared" si="890"/>
        <v>1116.6936172799999</v>
      </c>
      <c r="D1894" s="114">
        <f t="shared" si="891"/>
        <v>7245.38</v>
      </c>
      <c r="E1894" s="115">
        <f t="shared" si="885"/>
        <v>7276.54</v>
      </c>
      <c r="F1894" s="116">
        <f t="shared" si="886"/>
        <v>46497</v>
      </c>
      <c r="G1894" s="117">
        <f t="shared" si="892"/>
        <v>4.3006716003852752E-3</v>
      </c>
      <c r="H1894" s="118">
        <f t="shared" si="893"/>
        <v>46559</v>
      </c>
      <c r="I1894" s="118">
        <f t="shared" si="894"/>
        <v>46559</v>
      </c>
      <c r="J1894" s="119">
        <f t="shared" si="895"/>
        <v>21</v>
      </c>
      <c r="K1894" s="119">
        <f t="shared" si="896"/>
        <v>19</v>
      </c>
      <c r="L1894" s="8">
        <f t="shared" si="897"/>
        <v>1.00389028</v>
      </c>
      <c r="M1894" s="120">
        <f t="shared" si="898"/>
        <v>1.0043006699999999</v>
      </c>
      <c r="N1894" s="120">
        <f t="shared" si="899"/>
        <v>1.2919433062819405</v>
      </c>
      <c r="O1894" s="113">
        <f t="shared" si="900"/>
        <v>1.2969693200000001</v>
      </c>
      <c r="P1894" s="113">
        <f t="shared" si="901"/>
        <v>1448.3173614499999</v>
      </c>
      <c r="Q1894" s="11">
        <f t="shared" si="902"/>
        <v>0</v>
      </c>
      <c r="R1894" s="30">
        <f t="shared" si="903"/>
        <v>0</v>
      </c>
      <c r="S1894" s="8">
        <f t="shared" si="904"/>
        <v>0</v>
      </c>
      <c r="T1894" s="122">
        <f t="shared" si="909"/>
        <v>0.13059999999999999</v>
      </c>
      <c r="U1894" s="121">
        <f t="shared" si="905"/>
        <v>19</v>
      </c>
      <c r="V1894" s="121">
        <v>252</v>
      </c>
      <c r="W1894" s="120">
        <f t="shared" si="906"/>
        <v>1.0092978029999999</v>
      </c>
      <c r="X1894" s="113">
        <f t="shared" si="912"/>
        <v>13.466169499999999</v>
      </c>
      <c r="Y1894" s="113">
        <f t="shared" si="907"/>
        <v>0</v>
      </c>
      <c r="Z1894" s="125" t="str">
        <f t="shared" si="910"/>
        <v>A+J=</v>
      </c>
      <c r="AA1894" s="118">
        <f t="shared" si="911"/>
        <v>46559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>
        <f t="shared" si="908"/>
        <v>46556</v>
      </c>
      <c r="B1895" s="113">
        <f t="shared" si="889"/>
        <v>1462.7946349200001</v>
      </c>
      <c r="C1895" s="113">
        <f t="shared" si="890"/>
        <v>1116.6936172799999</v>
      </c>
      <c r="D1895" s="114">
        <f t="shared" si="891"/>
        <v>7245.38</v>
      </c>
      <c r="E1895" s="115">
        <f t="shared" si="885"/>
        <v>7276.54</v>
      </c>
      <c r="F1895" s="116">
        <f t="shared" si="886"/>
        <v>46497</v>
      </c>
      <c r="G1895" s="117">
        <f t="shared" si="892"/>
        <v>4.3006716003852752E-3</v>
      </c>
      <c r="H1895" s="118">
        <f t="shared" si="893"/>
        <v>46559</v>
      </c>
      <c r="I1895" s="118">
        <f t="shared" si="894"/>
        <v>46559</v>
      </c>
      <c r="J1895" s="119">
        <f t="shared" si="895"/>
        <v>21</v>
      </c>
      <c r="K1895" s="119">
        <f t="shared" si="896"/>
        <v>20</v>
      </c>
      <c r="L1895" s="8">
        <f t="shared" si="897"/>
        <v>1.0040954499999999</v>
      </c>
      <c r="M1895" s="120">
        <f t="shared" si="898"/>
        <v>1.0043006699999999</v>
      </c>
      <c r="N1895" s="120">
        <f t="shared" si="899"/>
        <v>1.2919433062819405</v>
      </c>
      <c r="O1895" s="113">
        <f t="shared" si="900"/>
        <v>1.2972343900000001</v>
      </c>
      <c r="P1895" s="113">
        <f t="shared" si="901"/>
        <v>1448.61336342</v>
      </c>
      <c r="Q1895" s="11">
        <f t="shared" si="902"/>
        <v>0</v>
      </c>
      <c r="R1895" s="30">
        <f t="shared" si="903"/>
        <v>0</v>
      </c>
      <c r="S1895" s="8">
        <f t="shared" si="904"/>
        <v>0</v>
      </c>
      <c r="T1895" s="122">
        <f t="shared" si="909"/>
        <v>0.13059999999999999</v>
      </c>
      <c r="U1895" s="121">
        <f t="shared" si="905"/>
        <v>20</v>
      </c>
      <c r="V1895" s="121">
        <v>252</v>
      </c>
      <c r="W1895" s="120">
        <f t="shared" si="906"/>
        <v>1.009789549</v>
      </c>
      <c r="X1895" s="113">
        <f t="shared" si="912"/>
        <v>14.181271499999999</v>
      </c>
      <c r="Y1895" s="113">
        <f t="shared" si="907"/>
        <v>0</v>
      </c>
      <c r="Z1895" s="125" t="str">
        <f t="shared" si="910"/>
        <v>A+J=</v>
      </c>
      <c r="AA1895" s="118">
        <f t="shared" si="911"/>
        <v>46559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>
        <f t="shared" si="908"/>
        <v>46557</v>
      </c>
      <c r="B1896" s="113">
        <f t="shared" si="889"/>
        <v>1463.8064439899999</v>
      </c>
      <c r="C1896" s="113">
        <f t="shared" si="890"/>
        <v>1116.6936172799999</v>
      </c>
      <c r="D1896" s="114">
        <f t="shared" si="891"/>
        <v>7245.38</v>
      </c>
      <c r="E1896" s="115">
        <f t="shared" si="885"/>
        <v>7276.54</v>
      </c>
      <c r="F1896" s="116">
        <f t="shared" si="886"/>
        <v>46497</v>
      </c>
      <c r="G1896" s="117">
        <f t="shared" si="892"/>
        <v>4.3006716003852752E-3</v>
      </c>
      <c r="H1896" s="118">
        <f t="shared" si="893"/>
        <v>46559</v>
      </c>
      <c r="I1896" s="118">
        <f t="shared" si="894"/>
        <v>46559</v>
      </c>
      <c r="J1896" s="119">
        <f t="shared" si="895"/>
        <v>21</v>
      </c>
      <c r="K1896" s="119">
        <f t="shared" si="896"/>
        <v>21</v>
      </c>
      <c r="L1896" s="8">
        <f t="shared" si="897"/>
        <v>1.0043006699999999</v>
      </c>
      <c r="M1896" s="120">
        <f t="shared" si="898"/>
        <v>1.0043006699999999</v>
      </c>
      <c r="N1896" s="120">
        <f t="shared" si="899"/>
        <v>1.2919433062819405</v>
      </c>
      <c r="O1896" s="113">
        <f t="shared" si="900"/>
        <v>1.2974995199999999</v>
      </c>
      <c r="P1896" s="113">
        <f t="shared" si="901"/>
        <v>1448.9094324</v>
      </c>
      <c r="Q1896" s="11">
        <f t="shared" si="902"/>
        <v>0</v>
      </c>
      <c r="R1896" s="30">
        <f t="shared" si="903"/>
        <v>0</v>
      </c>
      <c r="S1896" s="8">
        <f t="shared" si="904"/>
        <v>0</v>
      </c>
      <c r="T1896" s="122">
        <f t="shared" si="909"/>
        <v>0.13059999999999999</v>
      </c>
      <c r="U1896" s="121">
        <f t="shared" si="905"/>
        <v>21</v>
      </c>
      <c r="V1896" s="121">
        <v>252</v>
      </c>
      <c r="W1896" s="120">
        <f t="shared" si="906"/>
        <v>1.010281534</v>
      </c>
      <c r="X1896" s="113">
        <f t="shared" si="912"/>
        <v>14.89701159</v>
      </c>
      <c r="Y1896" s="113">
        <f t="shared" si="907"/>
        <v>0</v>
      </c>
      <c r="Z1896" s="125" t="str">
        <f t="shared" si="910"/>
        <v>A+J=</v>
      </c>
      <c r="AA1896" s="118">
        <f t="shared" si="911"/>
        <v>46559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>
        <f t="shared" si="908"/>
        <v>46558</v>
      </c>
      <c r="B1897" s="113">
        <f t="shared" si="889"/>
        <v>1463.8064439899999</v>
      </c>
      <c r="C1897" s="113">
        <f t="shared" si="890"/>
        <v>1116.6936172799999</v>
      </c>
      <c r="D1897" s="114">
        <f t="shared" si="891"/>
        <v>7245.38</v>
      </c>
      <c r="E1897" s="115">
        <f t="shared" si="885"/>
        <v>7276.54</v>
      </c>
      <c r="F1897" s="116">
        <f t="shared" si="886"/>
        <v>46497</v>
      </c>
      <c r="G1897" s="117">
        <f t="shared" si="892"/>
        <v>4.3006716003852752E-3</v>
      </c>
      <c r="H1897" s="118">
        <f t="shared" si="893"/>
        <v>46588</v>
      </c>
      <c r="I1897" s="118">
        <f t="shared" si="894"/>
        <v>46559</v>
      </c>
      <c r="J1897" s="119">
        <f t="shared" si="895"/>
        <v>21</v>
      </c>
      <c r="K1897" s="119">
        <f t="shared" si="896"/>
        <v>21</v>
      </c>
      <c r="L1897" s="8">
        <f t="shared" si="897"/>
        <v>1.0043006699999999</v>
      </c>
      <c r="M1897" s="120">
        <f t="shared" si="898"/>
        <v>1.0043006699999999</v>
      </c>
      <c r="N1897" s="120">
        <f t="shared" si="899"/>
        <v>1.2919433062819405</v>
      </c>
      <c r="O1897" s="113">
        <f t="shared" si="900"/>
        <v>1.2974995199999999</v>
      </c>
      <c r="P1897" s="113">
        <f t="shared" si="901"/>
        <v>1448.9094324</v>
      </c>
      <c r="Q1897" s="11">
        <f t="shared" si="902"/>
        <v>0</v>
      </c>
      <c r="R1897" s="30">
        <f t="shared" si="903"/>
        <v>0</v>
      </c>
      <c r="S1897" s="8">
        <f t="shared" si="904"/>
        <v>0</v>
      </c>
      <c r="T1897" s="122">
        <f t="shared" si="909"/>
        <v>0.13059999999999999</v>
      </c>
      <c r="U1897" s="121">
        <f t="shared" si="905"/>
        <v>21</v>
      </c>
      <c r="V1897" s="121">
        <v>252</v>
      </c>
      <c r="W1897" s="120">
        <f t="shared" si="906"/>
        <v>1.010281534</v>
      </c>
      <c r="X1897" s="113">
        <f t="shared" si="912"/>
        <v>14.89701159</v>
      </c>
      <c r="Y1897" s="113">
        <f t="shared" si="907"/>
        <v>0</v>
      </c>
      <c r="Z1897" s="125" t="str">
        <f t="shared" si="910"/>
        <v>A+J=</v>
      </c>
      <c r="AA1897" s="118">
        <f t="shared" si="911"/>
        <v>46559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>
        <f t="shared" si="908"/>
        <v>46559</v>
      </c>
      <c r="B1898" s="113">
        <f t="shared" si="889"/>
        <v>1463.8064439899999</v>
      </c>
      <c r="C1898" s="113">
        <f t="shared" si="890"/>
        <v>1116.6936172799999</v>
      </c>
      <c r="D1898" s="114">
        <f t="shared" si="891"/>
        <v>7245.38</v>
      </c>
      <c r="E1898" s="115">
        <f t="shared" ref="E1898:E1961" si="913">IF($K1898=1,VLOOKUP($A1897,$AO$10:$AS$131,4),E1897)</f>
        <v>7276.54</v>
      </c>
      <c r="F1898" s="116">
        <f t="shared" ref="F1898:F1961" si="914">IF($K1898=1,VLOOKUP($A1897,$AO$10:$AS$131,5),F1897)</f>
        <v>46497</v>
      </c>
      <c r="G1898" s="117">
        <f t="shared" si="892"/>
        <v>4.3006716003852752E-3</v>
      </c>
      <c r="H1898" s="118">
        <f t="shared" si="893"/>
        <v>46588</v>
      </c>
      <c r="I1898" s="118">
        <f t="shared" si="894"/>
        <v>46559</v>
      </c>
      <c r="J1898" s="119">
        <f t="shared" si="895"/>
        <v>21</v>
      </c>
      <c r="K1898" s="119">
        <f t="shared" si="896"/>
        <v>21</v>
      </c>
      <c r="L1898" s="8">
        <f t="shared" si="897"/>
        <v>1.0043006699999999</v>
      </c>
      <c r="M1898" s="120">
        <f t="shared" si="898"/>
        <v>1.0043006699999999</v>
      </c>
      <c r="N1898" s="120">
        <f t="shared" si="899"/>
        <v>1.2919433062819405</v>
      </c>
      <c r="O1898" s="113">
        <f t="shared" si="900"/>
        <v>1.2974995199999999</v>
      </c>
      <c r="P1898" s="113">
        <f t="shared" si="901"/>
        <v>1448.9094324</v>
      </c>
      <c r="Q1898" s="11">
        <f t="shared" si="902"/>
        <v>62</v>
      </c>
      <c r="R1898" s="30">
        <f t="shared" si="903"/>
        <v>0</v>
      </c>
      <c r="S1898" s="8">
        <f t="shared" si="904"/>
        <v>0</v>
      </c>
      <c r="T1898" s="122">
        <f t="shared" si="909"/>
        <v>0.13059999999999999</v>
      </c>
      <c r="U1898" s="121">
        <f t="shared" si="905"/>
        <v>21</v>
      </c>
      <c r="V1898" s="121">
        <v>252</v>
      </c>
      <c r="W1898" s="120">
        <f t="shared" si="906"/>
        <v>1.010281534</v>
      </c>
      <c r="X1898" s="113">
        <f t="shared" si="912"/>
        <v>14.89701159</v>
      </c>
      <c r="Y1898" s="113">
        <f t="shared" si="907"/>
        <v>14.89701159</v>
      </c>
      <c r="Z1898" s="125" t="str">
        <f t="shared" si="910"/>
        <v>A+J=</v>
      </c>
      <c r="AA1898" s="118">
        <f t="shared" si="911"/>
        <v>46559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>
        <f t="shared" si="908"/>
        <v>46560</v>
      </c>
      <c r="B1899" s="113">
        <f t="shared" si="889"/>
        <v>1449.9116221700001</v>
      </c>
      <c r="C1899" s="113">
        <f t="shared" si="890"/>
        <v>1116.6936172799999</v>
      </c>
      <c r="D1899" s="114">
        <f t="shared" si="891"/>
        <v>7245.38</v>
      </c>
      <c r="E1899" s="115">
        <f t="shared" si="913"/>
        <v>7276.54</v>
      </c>
      <c r="F1899" s="116">
        <f t="shared" si="914"/>
        <v>46528</v>
      </c>
      <c r="G1899" s="117">
        <f t="shared" si="892"/>
        <v>4.3006716003852752E-3</v>
      </c>
      <c r="H1899" s="118">
        <f t="shared" si="893"/>
        <v>46588</v>
      </c>
      <c r="I1899" s="118">
        <f t="shared" si="894"/>
        <v>46588</v>
      </c>
      <c r="J1899" s="119">
        <f t="shared" si="895"/>
        <v>21</v>
      </c>
      <c r="K1899" s="119">
        <f t="shared" si="896"/>
        <v>1</v>
      </c>
      <c r="L1899" s="8">
        <f t="shared" si="897"/>
        <v>1.0002043700000001</v>
      </c>
      <c r="M1899" s="120">
        <f t="shared" si="898"/>
        <v>1.0043006699999999</v>
      </c>
      <c r="N1899" s="120">
        <f t="shared" si="899"/>
        <v>1.297499528100968</v>
      </c>
      <c r="O1899" s="113">
        <f t="shared" si="900"/>
        <v>1.2977646899999999</v>
      </c>
      <c r="P1899" s="113">
        <f t="shared" si="901"/>
        <v>1449.2055460500001</v>
      </c>
      <c r="Q1899" s="11">
        <f t="shared" si="902"/>
        <v>0</v>
      </c>
      <c r="R1899" s="30">
        <f t="shared" si="903"/>
        <v>0</v>
      </c>
      <c r="S1899" s="8">
        <f t="shared" si="904"/>
        <v>0</v>
      </c>
      <c r="T1899" s="122">
        <f t="shared" si="909"/>
        <v>0.13059999999999999</v>
      </c>
      <c r="U1899" s="121">
        <f t="shared" si="905"/>
        <v>1</v>
      </c>
      <c r="V1899" s="121">
        <v>252</v>
      </c>
      <c r="W1899" s="120">
        <f t="shared" si="906"/>
        <v>1.000487216</v>
      </c>
      <c r="X1899" s="113">
        <f t="shared" si="912"/>
        <v>0.70607611999999997</v>
      </c>
      <c r="Y1899" s="113">
        <f t="shared" si="907"/>
        <v>0</v>
      </c>
      <c r="Z1899" s="125" t="str">
        <f t="shared" si="910"/>
        <v>A+J=</v>
      </c>
      <c r="AA1899" s="118">
        <f t="shared" si="911"/>
        <v>46588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>
        <f t="shared" si="908"/>
        <v>46561</v>
      </c>
      <c r="B1900" s="113">
        <f t="shared" si="889"/>
        <v>1450.91452226</v>
      </c>
      <c r="C1900" s="113">
        <f t="shared" si="890"/>
        <v>1116.6936172799999</v>
      </c>
      <c r="D1900" s="114">
        <f t="shared" si="891"/>
        <v>7245.38</v>
      </c>
      <c r="E1900" s="115">
        <f t="shared" si="913"/>
        <v>7276.54</v>
      </c>
      <c r="F1900" s="116">
        <f t="shared" si="914"/>
        <v>46528</v>
      </c>
      <c r="G1900" s="117">
        <f t="shared" si="892"/>
        <v>4.3006716003852752E-3</v>
      </c>
      <c r="H1900" s="118">
        <f t="shared" si="893"/>
        <v>46588</v>
      </c>
      <c r="I1900" s="118">
        <f t="shared" si="894"/>
        <v>46588</v>
      </c>
      <c r="J1900" s="119">
        <f t="shared" si="895"/>
        <v>21</v>
      </c>
      <c r="K1900" s="119">
        <f t="shared" si="896"/>
        <v>2</v>
      </c>
      <c r="L1900" s="8">
        <f t="shared" si="897"/>
        <v>1.00040879</v>
      </c>
      <c r="M1900" s="120">
        <f t="shared" si="898"/>
        <v>1.0043006699999999</v>
      </c>
      <c r="N1900" s="120">
        <f t="shared" si="899"/>
        <v>1.297499528100968</v>
      </c>
      <c r="O1900" s="113">
        <f t="shared" si="900"/>
        <v>1.29802993</v>
      </c>
      <c r="P1900" s="113">
        <f t="shared" si="901"/>
        <v>1449.50173786</v>
      </c>
      <c r="Q1900" s="11">
        <f t="shared" si="902"/>
        <v>0</v>
      </c>
      <c r="R1900" s="30">
        <f t="shared" si="903"/>
        <v>0</v>
      </c>
      <c r="S1900" s="8">
        <f t="shared" si="904"/>
        <v>0</v>
      </c>
      <c r="T1900" s="122">
        <f t="shared" si="909"/>
        <v>0.13059999999999999</v>
      </c>
      <c r="U1900" s="121">
        <f t="shared" si="905"/>
        <v>2</v>
      </c>
      <c r="V1900" s="121">
        <v>252</v>
      </c>
      <c r="W1900" s="120">
        <f t="shared" si="906"/>
        <v>1.0009746690000001</v>
      </c>
      <c r="X1900" s="113">
        <f t="shared" si="912"/>
        <v>1.4127844000000001</v>
      </c>
      <c r="Y1900" s="113">
        <f t="shared" si="907"/>
        <v>0</v>
      </c>
      <c r="Z1900" s="125" t="str">
        <f t="shared" si="910"/>
        <v>A+J=</v>
      </c>
      <c r="AA1900" s="118">
        <f t="shared" si="911"/>
        <v>46588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>
        <f t="shared" si="908"/>
        <v>46562</v>
      </c>
      <c r="B1901" s="113">
        <f t="shared" si="889"/>
        <v>1451.9180994599999</v>
      </c>
      <c r="C1901" s="113">
        <f t="shared" si="890"/>
        <v>1116.6936172799999</v>
      </c>
      <c r="D1901" s="114">
        <f t="shared" si="891"/>
        <v>7245.38</v>
      </c>
      <c r="E1901" s="115">
        <f t="shared" si="913"/>
        <v>7276.54</v>
      </c>
      <c r="F1901" s="116">
        <f t="shared" si="914"/>
        <v>46528</v>
      </c>
      <c r="G1901" s="117">
        <f t="shared" si="892"/>
        <v>4.3006716003852752E-3</v>
      </c>
      <c r="H1901" s="118">
        <f t="shared" si="893"/>
        <v>46588</v>
      </c>
      <c r="I1901" s="118">
        <f t="shared" si="894"/>
        <v>46588</v>
      </c>
      <c r="J1901" s="119">
        <f t="shared" si="895"/>
        <v>21</v>
      </c>
      <c r="K1901" s="119">
        <f t="shared" si="896"/>
        <v>3</v>
      </c>
      <c r="L1901" s="8">
        <f t="shared" si="897"/>
        <v>1.00061325</v>
      </c>
      <c r="M1901" s="120">
        <f t="shared" si="898"/>
        <v>1.0043006699999999</v>
      </c>
      <c r="N1901" s="120">
        <f t="shared" si="899"/>
        <v>1.297499528100968</v>
      </c>
      <c r="O1901" s="113">
        <f t="shared" si="900"/>
        <v>1.29829521</v>
      </c>
      <c r="P1901" s="113">
        <f t="shared" si="901"/>
        <v>1449.79797435</v>
      </c>
      <c r="Q1901" s="11">
        <f t="shared" si="902"/>
        <v>0</v>
      </c>
      <c r="R1901" s="30">
        <f t="shared" si="903"/>
        <v>0</v>
      </c>
      <c r="S1901" s="8">
        <f t="shared" si="904"/>
        <v>0</v>
      </c>
      <c r="T1901" s="122">
        <f t="shared" si="909"/>
        <v>0.13059999999999999</v>
      </c>
      <c r="U1901" s="121">
        <f t="shared" si="905"/>
        <v>3</v>
      </c>
      <c r="V1901" s="121">
        <v>252</v>
      </c>
      <c r="W1901" s="120">
        <f t="shared" si="906"/>
        <v>1.001462359</v>
      </c>
      <c r="X1901" s="113">
        <f t="shared" si="912"/>
        <v>2.12012511</v>
      </c>
      <c r="Y1901" s="113">
        <f t="shared" si="907"/>
        <v>0</v>
      </c>
      <c r="Z1901" s="125" t="str">
        <f t="shared" si="910"/>
        <v>A+J=</v>
      </c>
      <c r="AA1901" s="118">
        <f t="shared" si="911"/>
        <v>46588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>
        <f t="shared" si="908"/>
        <v>46563</v>
      </c>
      <c r="B1902" s="113">
        <f t="shared" ref="B1902:B1965" si="915">(P1902+X1902)</f>
        <v>1452.92237929</v>
      </c>
      <c r="C1902" s="113">
        <f t="shared" ref="C1902:C1965" si="916">TRUNC(IF(Q1901&gt;0,VLOOKUP(A1901,$AD$12:$AE$170,2),C1901),8)</f>
        <v>1116.6936172799999</v>
      </c>
      <c r="D1902" s="114">
        <f t="shared" ref="D1902:D1965" si="917">IF(E1902=E1901,D1901,E1901)</f>
        <v>7245.38</v>
      </c>
      <c r="E1902" s="115">
        <f t="shared" si="913"/>
        <v>7276.54</v>
      </c>
      <c r="F1902" s="116">
        <f t="shared" si="914"/>
        <v>46528</v>
      </c>
      <c r="G1902" s="117">
        <f t="shared" ref="G1902:G1965" si="918">(E1902/D1902)-1</f>
        <v>4.3006716003852752E-3</v>
      </c>
      <c r="H1902" s="118">
        <f t="shared" ref="H1902:H1965" si="919">IF(DAY(A1902)=H$9,VLOOKUP(A1902,AH$118:AN$450,4),H1901)</f>
        <v>46588</v>
      </c>
      <c r="I1902" s="118">
        <f t="shared" ref="I1902:I1965" si="920">IF(A1902&gt;I1901,H1902,I1901)</f>
        <v>46588</v>
      </c>
      <c r="J1902" s="119">
        <f t="shared" ref="J1902:J1965" si="921">IF(I1902=I1901,J1901,NETWORKDAYS(I1901,I1902,$AD$176:$AD$502)-1)</f>
        <v>21</v>
      </c>
      <c r="K1902" s="119">
        <f t="shared" ref="K1902:K1965" si="922">(J1902-(NETWORKDAYS(A1902,I1902,AD$176:AD$502)-1))</f>
        <v>4</v>
      </c>
      <c r="L1902" s="8">
        <f t="shared" ref="L1902:L1965" si="923">IF(E1902&lt;D1902,1,TRUNC((E1902/D1902)^TRUNC((K1902/J1902),9),8))</f>
        <v>1.00081775</v>
      </c>
      <c r="M1902" s="120">
        <f t="shared" ref="M1902:M1965" si="924">IF(I1902&gt;I1901,L1901,M1901)</f>
        <v>1.0043006699999999</v>
      </c>
      <c r="N1902" s="120">
        <f t="shared" ref="N1902:N1965" si="925">IF(I1902&gt;I1901,N1901*M1902,N1901)</f>
        <v>1.297499528100968</v>
      </c>
      <c r="O1902" s="113">
        <f t="shared" ref="O1902:O1965" si="926">TRUNC(TRUNC((L1902*N1902),15),8)</f>
        <v>1.2985605499999999</v>
      </c>
      <c r="P1902" s="113">
        <f t="shared" ref="P1902:P1965" si="927">TRUNC(C1902*O1902,8)</f>
        <v>1450.09427783</v>
      </c>
      <c r="Q1902" s="11">
        <f t="shared" ref="Q1902:Q1965" si="928">IF(VLOOKUP(A1902,AD$10:AK$170,8)=VLOOKUP(A1901,AD$10:AK$170,8),0,VLOOKUP(A1902,AD$10:AK$170,8))</f>
        <v>0</v>
      </c>
      <c r="R1902" s="30">
        <f t="shared" ref="R1902:R1965" si="929">IF(Q1902&gt;0,VLOOKUP($A1902,$AD$10:$AI$170,6),0)</f>
        <v>0</v>
      </c>
      <c r="S1902" s="8">
        <f t="shared" ref="S1902:S1965" si="930">IF(R1902&gt;0,TRUNC(R1902*P1902,8),0)</f>
        <v>0</v>
      </c>
      <c r="T1902" s="122">
        <f t="shared" si="909"/>
        <v>0.13059999999999999</v>
      </c>
      <c r="U1902" s="121">
        <f t="shared" ref="U1902:U1965" si="931">IF(Q1901&gt;0,1,IF(K1902=K1901,U1901,U1901+1))</f>
        <v>4</v>
      </c>
      <c r="V1902" s="121">
        <v>252</v>
      </c>
      <c r="W1902" s="120">
        <f t="shared" ref="W1902:W1965" si="932">ROUND((1+T1902)^TRUNC((U1902/V1902),9),9)</f>
        <v>1.001950288</v>
      </c>
      <c r="X1902" s="113">
        <f t="shared" si="912"/>
        <v>2.8281014600000001</v>
      </c>
      <c r="Y1902" s="113">
        <f t="shared" ref="Y1902:Y1965" si="933">IF(Q1902&gt;0,S1902+X1902,0)</f>
        <v>0</v>
      </c>
      <c r="Z1902" s="125" t="str">
        <f t="shared" si="910"/>
        <v>A+J=</v>
      </c>
      <c r="AA1902" s="118">
        <f t="shared" si="911"/>
        <v>46588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>
        <f t="shared" si="908"/>
        <v>46564</v>
      </c>
      <c r="B1903" s="113">
        <f t="shared" si="915"/>
        <v>1453.9273479999999</v>
      </c>
      <c r="C1903" s="113">
        <f t="shared" si="916"/>
        <v>1116.6936172799999</v>
      </c>
      <c r="D1903" s="114">
        <f t="shared" si="917"/>
        <v>7245.38</v>
      </c>
      <c r="E1903" s="115">
        <f t="shared" si="913"/>
        <v>7276.54</v>
      </c>
      <c r="F1903" s="116">
        <f t="shared" si="914"/>
        <v>46528</v>
      </c>
      <c r="G1903" s="117">
        <f t="shared" si="918"/>
        <v>4.3006716003852752E-3</v>
      </c>
      <c r="H1903" s="118">
        <f t="shared" si="919"/>
        <v>46588</v>
      </c>
      <c r="I1903" s="118">
        <f t="shared" si="920"/>
        <v>46588</v>
      </c>
      <c r="J1903" s="119">
        <f t="shared" si="921"/>
        <v>21</v>
      </c>
      <c r="K1903" s="119">
        <f t="shared" si="922"/>
        <v>5</v>
      </c>
      <c r="L1903" s="8">
        <f t="shared" si="923"/>
        <v>1.0010222900000001</v>
      </c>
      <c r="M1903" s="120">
        <f t="shared" si="924"/>
        <v>1.0043006699999999</v>
      </c>
      <c r="N1903" s="120">
        <f t="shared" si="925"/>
        <v>1.297499528100968</v>
      </c>
      <c r="O1903" s="113">
        <f t="shared" si="926"/>
        <v>1.29882594</v>
      </c>
      <c r="P1903" s="113">
        <f t="shared" si="927"/>
        <v>1450.39063715</v>
      </c>
      <c r="Q1903" s="11">
        <f t="shared" si="928"/>
        <v>0</v>
      </c>
      <c r="R1903" s="30">
        <f t="shared" si="929"/>
        <v>0</v>
      </c>
      <c r="S1903" s="8">
        <f t="shared" si="930"/>
        <v>0</v>
      </c>
      <c r="T1903" s="122">
        <f t="shared" si="909"/>
        <v>0.13059999999999999</v>
      </c>
      <c r="U1903" s="121">
        <f t="shared" si="931"/>
        <v>5</v>
      </c>
      <c r="V1903" s="121">
        <v>252</v>
      </c>
      <c r="W1903" s="120">
        <f t="shared" si="932"/>
        <v>1.002438454</v>
      </c>
      <c r="X1903" s="113">
        <f t="shared" si="912"/>
        <v>3.53671085</v>
      </c>
      <c r="Y1903" s="113">
        <f t="shared" si="933"/>
        <v>0</v>
      </c>
      <c r="Z1903" s="125" t="str">
        <f t="shared" si="910"/>
        <v>A+J=</v>
      </c>
      <c r="AA1903" s="118">
        <f t="shared" si="911"/>
        <v>46588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>
        <f t="shared" si="908"/>
        <v>46565</v>
      </c>
      <c r="B1904" s="113">
        <f t="shared" si="915"/>
        <v>1453.9273479999999</v>
      </c>
      <c r="C1904" s="113">
        <f t="shared" si="916"/>
        <v>1116.6936172799999</v>
      </c>
      <c r="D1904" s="114">
        <f t="shared" si="917"/>
        <v>7245.38</v>
      </c>
      <c r="E1904" s="115">
        <f t="shared" si="913"/>
        <v>7276.54</v>
      </c>
      <c r="F1904" s="116">
        <f t="shared" si="914"/>
        <v>46528</v>
      </c>
      <c r="G1904" s="117">
        <f t="shared" si="918"/>
        <v>4.3006716003852752E-3</v>
      </c>
      <c r="H1904" s="118">
        <f t="shared" si="919"/>
        <v>46588</v>
      </c>
      <c r="I1904" s="118">
        <f t="shared" si="920"/>
        <v>46588</v>
      </c>
      <c r="J1904" s="119">
        <f t="shared" si="921"/>
        <v>21</v>
      </c>
      <c r="K1904" s="119">
        <f t="shared" si="922"/>
        <v>5</v>
      </c>
      <c r="L1904" s="8">
        <f t="shared" si="923"/>
        <v>1.0010222900000001</v>
      </c>
      <c r="M1904" s="120">
        <f t="shared" si="924"/>
        <v>1.0043006699999999</v>
      </c>
      <c r="N1904" s="120">
        <f t="shared" si="925"/>
        <v>1.297499528100968</v>
      </c>
      <c r="O1904" s="113">
        <f t="shared" si="926"/>
        <v>1.29882594</v>
      </c>
      <c r="P1904" s="113">
        <f t="shared" si="927"/>
        <v>1450.39063715</v>
      </c>
      <c r="Q1904" s="11">
        <f t="shared" si="928"/>
        <v>0</v>
      </c>
      <c r="R1904" s="30">
        <f t="shared" si="929"/>
        <v>0</v>
      </c>
      <c r="S1904" s="8">
        <f t="shared" si="930"/>
        <v>0</v>
      </c>
      <c r="T1904" s="122">
        <f t="shared" si="909"/>
        <v>0.13059999999999999</v>
      </c>
      <c r="U1904" s="121">
        <f t="shared" si="931"/>
        <v>5</v>
      </c>
      <c r="V1904" s="121">
        <v>252</v>
      </c>
      <c r="W1904" s="120">
        <f t="shared" si="932"/>
        <v>1.002438454</v>
      </c>
      <c r="X1904" s="113">
        <f t="shared" si="912"/>
        <v>3.53671085</v>
      </c>
      <c r="Y1904" s="113">
        <f t="shared" si="933"/>
        <v>0</v>
      </c>
      <c r="Z1904" s="125" t="str">
        <f t="shared" si="910"/>
        <v>A+J=</v>
      </c>
      <c r="AA1904" s="118">
        <f t="shared" si="911"/>
        <v>46588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>
        <f t="shared" si="908"/>
        <v>46566</v>
      </c>
      <c r="B1905" s="113">
        <f t="shared" si="915"/>
        <v>1453.9273479999999</v>
      </c>
      <c r="C1905" s="113">
        <f t="shared" si="916"/>
        <v>1116.6936172799999</v>
      </c>
      <c r="D1905" s="114">
        <f t="shared" si="917"/>
        <v>7245.38</v>
      </c>
      <c r="E1905" s="115">
        <f t="shared" si="913"/>
        <v>7276.54</v>
      </c>
      <c r="F1905" s="116">
        <f t="shared" si="914"/>
        <v>46528</v>
      </c>
      <c r="G1905" s="117">
        <f t="shared" si="918"/>
        <v>4.3006716003852752E-3</v>
      </c>
      <c r="H1905" s="118">
        <f t="shared" si="919"/>
        <v>46588</v>
      </c>
      <c r="I1905" s="118">
        <f t="shared" si="920"/>
        <v>46588</v>
      </c>
      <c r="J1905" s="119">
        <f t="shared" si="921"/>
        <v>21</v>
      </c>
      <c r="K1905" s="119">
        <f t="shared" si="922"/>
        <v>5</v>
      </c>
      <c r="L1905" s="8">
        <f t="shared" si="923"/>
        <v>1.0010222900000001</v>
      </c>
      <c r="M1905" s="120">
        <f t="shared" si="924"/>
        <v>1.0043006699999999</v>
      </c>
      <c r="N1905" s="120">
        <f t="shared" si="925"/>
        <v>1.297499528100968</v>
      </c>
      <c r="O1905" s="113">
        <f t="shared" si="926"/>
        <v>1.29882594</v>
      </c>
      <c r="P1905" s="113">
        <f t="shared" si="927"/>
        <v>1450.39063715</v>
      </c>
      <c r="Q1905" s="11">
        <f t="shared" si="928"/>
        <v>0</v>
      </c>
      <c r="R1905" s="30">
        <f t="shared" si="929"/>
        <v>0</v>
      </c>
      <c r="S1905" s="8">
        <f t="shared" si="930"/>
        <v>0</v>
      </c>
      <c r="T1905" s="122">
        <f t="shared" si="909"/>
        <v>0.13059999999999999</v>
      </c>
      <c r="U1905" s="121">
        <f t="shared" si="931"/>
        <v>5</v>
      </c>
      <c r="V1905" s="121">
        <v>252</v>
      </c>
      <c r="W1905" s="120">
        <f t="shared" si="932"/>
        <v>1.002438454</v>
      </c>
      <c r="X1905" s="113">
        <f t="shared" si="912"/>
        <v>3.53671085</v>
      </c>
      <c r="Y1905" s="113">
        <f t="shared" si="933"/>
        <v>0</v>
      </c>
      <c r="Z1905" s="125" t="str">
        <f t="shared" si="910"/>
        <v>A+J=</v>
      </c>
      <c r="AA1905" s="118">
        <f t="shared" si="911"/>
        <v>46588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>
        <f t="shared" si="908"/>
        <v>46567</v>
      </c>
      <c r="B1906" s="113">
        <f t="shared" si="915"/>
        <v>1454.93302825</v>
      </c>
      <c r="C1906" s="113">
        <f t="shared" si="916"/>
        <v>1116.6936172799999</v>
      </c>
      <c r="D1906" s="114">
        <f t="shared" si="917"/>
        <v>7245.38</v>
      </c>
      <c r="E1906" s="115">
        <f t="shared" si="913"/>
        <v>7276.54</v>
      </c>
      <c r="F1906" s="116">
        <f t="shared" si="914"/>
        <v>46528</v>
      </c>
      <c r="G1906" s="117">
        <f t="shared" si="918"/>
        <v>4.3006716003852752E-3</v>
      </c>
      <c r="H1906" s="118">
        <f t="shared" si="919"/>
        <v>46588</v>
      </c>
      <c r="I1906" s="118">
        <f t="shared" si="920"/>
        <v>46588</v>
      </c>
      <c r="J1906" s="119">
        <f t="shared" si="921"/>
        <v>21</v>
      </c>
      <c r="K1906" s="119">
        <f t="shared" si="922"/>
        <v>6</v>
      </c>
      <c r="L1906" s="8">
        <f t="shared" si="923"/>
        <v>1.0012268799999999</v>
      </c>
      <c r="M1906" s="120">
        <f t="shared" si="924"/>
        <v>1.0043006699999999</v>
      </c>
      <c r="N1906" s="120">
        <f t="shared" si="925"/>
        <v>1.297499528100968</v>
      </c>
      <c r="O1906" s="113">
        <f t="shared" si="926"/>
        <v>1.2990914</v>
      </c>
      <c r="P1906" s="113">
        <f t="shared" si="927"/>
        <v>1450.68707464</v>
      </c>
      <c r="Q1906" s="11">
        <f t="shared" si="928"/>
        <v>0</v>
      </c>
      <c r="R1906" s="30">
        <f t="shared" si="929"/>
        <v>0</v>
      </c>
      <c r="S1906" s="8">
        <f t="shared" si="930"/>
        <v>0</v>
      </c>
      <c r="T1906" s="122">
        <f t="shared" si="909"/>
        <v>0.13059999999999999</v>
      </c>
      <c r="U1906" s="121">
        <f t="shared" si="931"/>
        <v>6</v>
      </c>
      <c r="V1906" s="121">
        <v>252</v>
      </c>
      <c r="W1906" s="120">
        <f t="shared" si="932"/>
        <v>1.0029268570000001</v>
      </c>
      <c r="X1906" s="113">
        <f t="shared" si="912"/>
        <v>4.2459536099999999</v>
      </c>
      <c r="Y1906" s="113">
        <f t="shared" si="933"/>
        <v>0</v>
      </c>
      <c r="Z1906" s="125" t="str">
        <f t="shared" si="910"/>
        <v>A+J=</v>
      </c>
      <c r="AA1906" s="118">
        <f t="shared" si="911"/>
        <v>46588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>
        <f t="shared" si="908"/>
        <v>46568</v>
      </c>
      <c r="B1907" s="113">
        <f t="shared" si="915"/>
        <v>1455.9393784700001</v>
      </c>
      <c r="C1907" s="113">
        <f t="shared" si="916"/>
        <v>1116.6936172799999</v>
      </c>
      <c r="D1907" s="114">
        <f t="shared" si="917"/>
        <v>7245.38</v>
      </c>
      <c r="E1907" s="115">
        <f t="shared" si="913"/>
        <v>7276.54</v>
      </c>
      <c r="F1907" s="116">
        <f t="shared" si="914"/>
        <v>46528</v>
      </c>
      <c r="G1907" s="117">
        <f t="shared" si="918"/>
        <v>4.3006716003852752E-3</v>
      </c>
      <c r="H1907" s="118">
        <f t="shared" si="919"/>
        <v>46588</v>
      </c>
      <c r="I1907" s="118">
        <f t="shared" si="920"/>
        <v>46588</v>
      </c>
      <c r="J1907" s="119">
        <f t="shared" si="921"/>
        <v>21</v>
      </c>
      <c r="K1907" s="119">
        <f t="shared" si="922"/>
        <v>7</v>
      </c>
      <c r="L1907" s="8">
        <f t="shared" si="923"/>
        <v>1.0014315</v>
      </c>
      <c r="M1907" s="120">
        <f t="shared" si="924"/>
        <v>1.0043006699999999</v>
      </c>
      <c r="N1907" s="120">
        <f t="shared" si="925"/>
        <v>1.297499528100968</v>
      </c>
      <c r="O1907" s="113">
        <f t="shared" si="926"/>
        <v>1.2993568900000001</v>
      </c>
      <c r="P1907" s="113">
        <f t="shared" si="927"/>
        <v>1450.98354563</v>
      </c>
      <c r="Q1907" s="11">
        <f t="shared" si="928"/>
        <v>0</v>
      </c>
      <c r="R1907" s="30">
        <f t="shared" si="929"/>
        <v>0</v>
      </c>
      <c r="S1907" s="8">
        <f t="shared" si="930"/>
        <v>0</v>
      </c>
      <c r="T1907" s="122">
        <f t="shared" si="909"/>
        <v>0.13059999999999999</v>
      </c>
      <c r="U1907" s="121">
        <f t="shared" si="931"/>
        <v>7</v>
      </c>
      <c r="V1907" s="121">
        <v>252</v>
      </c>
      <c r="W1907" s="120">
        <f t="shared" si="932"/>
        <v>1.0034154989999999</v>
      </c>
      <c r="X1907" s="113">
        <f t="shared" si="912"/>
        <v>4.9558328400000002</v>
      </c>
      <c r="Y1907" s="113">
        <f t="shared" si="933"/>
        <v>0</v>
      </c>
      <c r="Z1907" s="125" t="str">
        <f t="shared" si="910"/>
        <v>A+J=</v>
      </c>
      <c r="AA1907" s="118">
        <f t="shared" si="911"/>
        <v>46588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>
        <f t="shared" si="908"/>
        <v>46569</v>
      </c>
      <c r="B1908" s="113">
        <f t="shared" si="915"/>
        <v>1456.9464422999999</v>
      </c>
      <c r="C1908" s="113">
        <f t="shared" si="916"/>
        <v>1116.6936172799999</v>
      </c>
      <c r="D1908" s="114">
        <f t="shared" si="917"/>
        <v>7245.38</v>
      </c>
      <c r="E1908" s="115">
        <f t="shared" si="913"/>
        <v>7276.54</v>
      </c>
      <c r="F1908" s="116">
        <f t="shared" si="914"/>
        <v>46528</v>
      </c>
      <c r="G1908" s="117">
        <f t="shared" si="918"/>
        <v>4.3006716003852752E-3</v>
      </c>
      <c r="H1908" s="118">
        <f t="shared" si="919"/>
        <v>46588</v>
      </c>
      <c r="I1908" s="118">
        <f t="shared" si="920"/>
        <v>46588</v>
      </c>
      <c r="J1908" s="119">
        <f t="shared" si="921"/>
        <v>21</v>
      </c>
      <c r="K1908" s="119">
        <f t="shared" si="922"/>
        <v>8</v>
      </c>
      <c r="L1908" s="8">
        <f t="shared" si="923"/>
        <v>1.00163617</v>
      </c>
      <c r="M1908" s="120">
        <f t="shared" si="924"/>
        <v>1.0043006699999999</v>
      </c>
      <c r="N1908" s="120">
        <f t="shared" si="925"/>
        <v>1.297499528100968</v>
      </c>
      <c r="O1908" s="113">
        <f t="shared" si="926"/>
        <v>1.29962245</v>
      </c>
      <c r="P1908" s="113">
        <f t="shared" si="927"/>
        <v>1451.2800947799999</v>
      </c>
      <c r="Q1908" s="11">
        <f t="shared" si="928"/>
        <v>0</v>
      </c>
      <c r="R1908" s="30">
        <f t="shared" si="929"/>
        <v>0</v>
      </c>
      <c r="S1908" s="8">
        <f t="shared" si="930"/>
        <v>0</v>
      </c>
      <c r="T1908" s="122">
        <f t="shared" si="909"/>
        <v>0.13059999999999999</v>
      </c>
      <c r="U1908" s="121">
        <f t="shared" si="931"/>
        <v>8</v>
      </c>
      <c r="V1908" s="121">
        <v>252</v>
      </c>
      <c r="W1908" s="120">
        <f t="shared" si="932"/>
        <v>1.003904379</v>
      </c>
      <c r="X1908" s="113">
        <f t="shared" si="912"/>
        <v>5.6663475200000004</v>
      </c>
      <c r="Y1908" s="113">
        <f t="shared" si="933"/>
        <v>0</v>
      </c>
      <c r="Z1908" s="125" t="str">
        <f t="shared" si="910"/>
        <v>A+J=</v>
      </c>
      <c r="AA1908" s="118">
        <f t="shared" si="911"/>
        <v>46588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>
        <f t="shared" si="908"/>
        <v>46570</v>
      </c>
      <c r="B1909" s="113">
        <f t="shared" si="915"/>
        <v>1457.95419765</v>
      </c>
      <c r="C1909" s="113">
        <f t="shared" si="916"/>
        <v>1116.6936172799999</v>
      </c>
      <c r="D1909" s="114">
        <f t="shared" si="917"/>
        <v>7245.38</v>
      </c>
      <c r="E1909" s="115">
        <f t="shared" si="913"/>
        <v>7276.54</v>
      </c>
      <c r="F1909" s="116">
        <f t="shared" si="914"/>
        <v>46528</v>
      </c>
      <c r="G1909" s="117">
        <f t="shared" si="918"/>
        <v>4.3006716003852752E-3</v>
      </c>
      <c r="H1909" s="118">
        <f t="shared" si="919"/>
        <v>46588</v>
      </c>
      <c r="I1909" s="118">
        <f t="shared" si="920"/>
        <v>46588</v>
      </c>
      <c r="J1909" s="119">
        <f t="shared" si="921"/>
        <v>21</v>
      </c>
      <c r="K1909" s="119">
        <f t="shared" si="922"/>
        <v>9</v>
      </c>
      <c r="L1909" s="8">
        <f t="shared" si="923"/>
        <v>1.00184088</v>
      </c>
      <c r="M1909" s="120">
        <f t="shared" si="924"/>
        <v>1.0043006699999999</v>
      </c>
      <c r="N1909" s="120">
        <f t="shared" si="925"/>
        <v>1.297499528100968</v>
      </c>
      <c r="O1909" s="113">
        <f t="shared" si="926"/>
        <v>1.29988806</v>
      </c>
      <c r="P1909" s="113">
        <f t="shared" si="927"/>
        <v>1451.5766997799999</v>
      </c>
      <c r="Q1909" s="11">
        <f t="shared" si="928"/>
        <v>0</v>
      </c>
      <c r="R1909" s="30">
        <f t="shared" si="929"/>
        <v>0</v>
      </c>
      <c r="S1909" s="8">
        <f t="shared" si="930"/>
        <v>0</v>
      </c>
      <c r="T1909" s="122">
        <f t="shared" si="909"/>
        <v>0.13059999999999999</v>
      </c>
      <c r="U1909" s="121">
        <f t="shared" si="931"/>
        <v>9</v>
      </c>
      <c r="V1909" s="121">
        <v>252</v>
      </c>
      <c r="W1909" s="120">
        <f t="shared" si="932"/>
        <v>1.0043934969999999</v>
      </c>
      <c r="X1909" s="113">
        <f t="shared" si="912"/>
        <v>6.37749787</v>
      </c>
      <c r="Y1909" s="113">
        <f t="shared" si="933"/>
        <v>0</v>
      </c>
      <c r="Z1909" s="125" t="str">
        <f t="shared" si="910"/>
        <v>A+J=</v>
      </c>
      <c r="AA1909" s="118">
        <f t="shared" si="911"/>
        <v>46588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>
        <f t="shared" si="908"/>
        <v>46571</v>
      </c>
      <c r="B1910" s="113">
        <f t="shared" si="915"/>
        <v>1458.96265601</v>
      </c>
      <c r="C1910" s="113">
        <f t="shared" si="916"/>
        <v>1116.6936172799999</v>
      </c>
      <c r="D1910" s="114">
        <f t="shared" si="917"/>
        <v>7245.38</v>
      </c>
      <c r="E1910" s="115">
        <f t="shared" si="913"/>
        <v>7276.54</v>
      </c>
      <c r="F1910" s="116">
        <f t="shared" si="914"/>
        <v>46528</v>
      </c>
      <c r="G1910" s="117">
        <f t="shared" si="918"/>
        <v>4.3006716003852752E-3</v>
      </c>
      <c r="H1910" s="118">
        <f t="shared" si="919"/>
        <v>46588</v>
      </c>
      <c r="I1910" s="118">
        <f t="shared" si="920"/>
        <v>46588</v>
      </c>
      <c r="J1910" s="119">
        <f t="shared" si="921"/>
        <v>21</v>
      </c>
      <c r="K1910" s="119">
        <f t="shared" si="922"/>
        <v>10</v>
      </c>
      <c r="L1910" s="8">
        <f t="shared" si="923"/>
        <v>1.00204563</v>
      </c>
      <c r="M1910" s="120">
        <f t="shared" si="924"/>
        <v>1.0043006699999999</v>
      </c>
      <c r="N1910" s="120">
        <f t="shared" si="925"/>
        <v>1.297499528100968</v>
      </c>
      <c r="O1910" s="113">
        <f t="shared" si="926"/>
        <v>1.3001537299999999</v>
      </c>
      <c r="P1910" s="113">
        <f t="shared" si="927"/>
        <v>1451.8733717699999</v>
      </c>
      <c r="Q1910" s="11">
        <f t="shared" si="928"/>
        <v>0</v>
      </c>
      <c r="R1910" s="30">
        <f t="shared" si="929"/>
        <v>0</v>
      </c>
      <c r="S1910" s="8">
        <f t="shared" si="930"/>
        <v>0</v>
      </c>
      <c r="T1910" s="122">
        <f t="shared" si="909"/>
        <v>0.13059999999999999</v>
      </c>
      <c r="U1910" s="121">
        <f t="shared" si="931"/>
        <v>10</v>
      </c>
      <c r="V1910" s="121">
        <v>252</v>
      </c>
      <c r="W1910" s="120">
        <f t="shared" si="932"/>
        <v>1.004882853</v>
      </c>
      <c r="X1910" s="113">
        <f t="shared" si="912"/>
        <v>7.0892842399999996</v>
      </c>
      <c r="Y1910" s="113">
        <f t="shared" si="933"/>
        <v>0</v>
      </c>
      <c r="Z1910" s="125" t="str">
        <f t="shared" si="910"/>
        <v>A+J=</v>
      </c>
      <c r="AA1910" s="118">
        <f t="shared" si="911"/>
        <v>46588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>
        <f t="shared" si="908"/>
        <v>46572</v>
      </c>
      <c r="B1911" s="113">
        <f t="shared" si="915"/>
        <v>1458.96265601</v>
      </c>
      <c r="C1911" s="113">
        <f t="shared" si="916"/>
        <v>1116.6936172799999</v>
      </c>
      <c r="D1911" s="114">
        <f t="shared" si="917"/>
        <v>7245.38</v>
      </c>
      <c r="E1911" s="115">
        <f t="shared" si="913"/>
        <v>7276.54</v>
      </c>
      <c r="F1911" s="116">
        <f t="shared" si="914"/>
        <v>46528</v>
      </c>
      <c r="G1911" s="117">
        <f t="shared" si="918"/>
        <v>4.3006716003852752E-3</v>
      </c>
      <c r="H1911" s="118">
        <f t="shared" si="919"/>
        <v>46588</v>
      </c>
      <c r="I1911" s="118">
        <f t="shared" si="920"/>
        <v>46588</v>
      </c>
      <c r="J1911" s="119">
        <f t="shared" si="921"/>
        <v>21</v>
      </c>
      <c r="K1911" s="119">
        <f t="shared" si="922"/>
        <v>10</v>
      </c>
      <c r="L1911" s="8">
        <f t="shared" si="923"/>
        <v>1.00204563</v>
      </c>
      <c r="M1911" s="120">
        <f t="shared" si="924"/>
        <v>1.0043006699999999</v>
      </c>
      <c r="N1911" s="120">
        <f t="shared" si="925"/>
        <v>1.297499528100968</v>
      </c>
      <c r="O1911" s="113">
        <f t="shared" si="926"/>
        <v>1.3001537299999999</v>
      </c>
      <c r="P1911" s="113">
        <f t="shared" si="927"/>
        <v>1451.8733717699999</v>
      </c>
      <c r="Q1911" s="11">
        <f t="shared" si="928"/>
        <v>0</v>
      </c>
      <c r="R1911" s="30">
        <f t="shared" si="929"/>
        <v>0</v>
      </c>
      <c r="S1911" s="8">
        <f t="shared" si="930"/>
        <v>0</v>
      </c>
      <c r="T1911" s="122">
        <f t="shared" si="909"/>
        <v>0.13059999999999999</v>
      </c>
      <c r="U1911" s="121">
        <f t="shared" si="931"/>
        <v>10</v>
      </c>
      <c r="V1911" s="121">
        <v>252</v>
      </c>
      <c r="W1911" s="120">
        <f t="shared" si="932"/>
        <v>1.004882853</v>
      </c>
      <c r="X1911" s="113">
        <f t="shared" si="912"/>
        <v>7.0892842399999996</v>
      </c>
      <c r="Y1911" s="113">
        <f t="shared" si="933"/>
        <v>0</v>
      </c>
      <c r="Z1911" s="125" t="str">
        <f t="shared" si="910"/>
        <v>A+J=</v>
      </c>
      <c r="AA1911" s="118">
        <f t="shared" si="911"/>
        <v>46588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>
        <f t="shared" si="908"/>
        <v>46573</v>
      </c>
      <c r="B1912" s="113">
        <f t="shared" si="915"/>
        <v>1458.96265601</v>
      </c>
      <c r="C1912" s="113">
        <f t="shared" si="916"/>
        <v>1116.6936172799999</v>
      </c>
      <c r="D1912" s="114">
        <f t="shared" si="917"/>
        <v>7245.38</v>
      </c>
      <c r="E1912" s="115">
        <f t="shared" si="913"/>
        <v>7276.54</v>
      </c>
      <c r="F1912" s="116">
        <f t="shared" si="914"/>
        <v>46528</v>
      </c>
      <c r="G1912" s="117">
        <f t="shared" si="918"/>
        <v>4.3006716003852752E-3</v>
      </c>
      <c r="H1912" s="118">
        <f t="shared" si="919"/>
        <v>46588</v>
      </c>
      <c r="I1912" s="118">
        <f t="shared" si="920"/>
        <v>46588</v>
      </c>
      <c r="J1912" s="119">
        <f t="shared" si="921"/>
        <v>21</v>
      </c>
      <c r="K1912" s="119">
        <f t="shared" si="922"/>
        <v>10</v>
      </c>
      <c r="L1912" s="8">
        <f t="shared" si="923"/>
        <v>1.00204563</v>
      </c>
      <c r="M1912" s="120">
        <f t="shared" si="924"/>
        <v>1.0043006699999999</v>
      </c>
      <c r="N1912" s="120">
        <f t="shared" si="925"/>
        <v>1.297499528100968</v>
      </c>
      <c r="O1912" s="113">
        <f t="shared" si="926"/>
        <v>1.3001537299999999</v>
      </c>
      <c r="P1912" s="113">
        <f t="shared" si="927"/>
        <v>1451.8733717699999</v>
      </c>
      <c r="Q1912" s="11">
        <f t="shared" si="928"/>
        <v>0</v>
      </c>
      <c r="R1912" s="30">
        <f t="shared" si="929"/>
        <v>0</v>
      </c>
      <c r="S1912" s="8">
        <f t="shared" si="930"/>
        <v>0</v>
      </c>
      <c r="T1912" s="122">
        <f t="shared" si="909"/>
        <v>0.13059999999999999</v>
      </c>
      <c r="U1912" s="121">
        <f t="shared" si="931"/>
        <v>10</v>
      </c>
      <c r="V1912" s="121">
        <v>252</v>
      </c>
      <c r="W1912" s="120">
        <f t="shared" si="932"/>
        <v>1.004882853</v>
      </c>
      <c r="X1912" s="113">
        <f t="shared" si="912"/>
        <v>7.0892842399999996</v>
      </c>
      <c r="Y1912" s="113">
        <f t="shared" si="933"/>
        <v>0</v>
      </c>
      <c r="Z1912" s="125" t="str">
        <f t="shared" si="910"/>
        <v>A+J=</v>
      </c>
      <c r="AA1912" s="118">
        <f t="shared" si="911"/>
        <v>46588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>
        <f t="shared" si="908"/>
        <v>46574</v>
      </c>
      <c r="B1913" s="113">
        <f t="shared" si="915"/>
        <v>1459.97180794</v>
      </c>
      <c r="C1913" s="113">
        <f t="shared" si="916"/>
        <v>1116.6936172799999</v>
      </c>
      <c r="D1913" s="114">
        <f t="shared" si="917"/>
        <v>7245.38</v>
      </c>
      <c r="E1913" s="115">
        <f t="shared" si="913"/>
        <v>7276.54</v>
      </c>
      <c r="F1913" s="116">
        <f t="shared" si="914"/>
        <v>46528</v>
      </c>
      <c r="G1913" s="117">
        <f t="shared" si="918"/>
        <v>4.3006716003852752E-3</v>
      </c>
      <c r="H1913" s="118">
        <f t="shared" si="919"/>
        <v>46588</v>
      </c>
      <c r="I1913" s="118">
        <f t="shared" si="920"/>
        <v>46588</v>
      </c>
      <c r="J1913" s="119">
        <f t="shared" si="921"/>
        <v>21</v>
      </c>
      <c r="K1913" s="119">
        <f t="shared" si="922"/>
        <v>11</v>
      </c>
      <c r="L1913" s="8">
        <f t="shared" si="923"/>
        <v>1.0022504299999999</v>
      </c>
      <c r="M1913" s="120">
        <f t="shared" si="924"/>
        <v>1.0043006699999999</v>
      </c>
      <c r="N1913" s="120">
        <f t="shared" si="925"/>
        <v>1.297499528100968</v>
      </c>
      <c r="O1913" s="113">
        <f t="shared" si="926"/>
        <v>1.3004194499999999</v>
      </c>
      <c r="P1913" s="113">
        <f t="shared" si="927"/>
        <v>1452.1700996</v>
      </c>
      <c r="Q1913" s="11">
        <f t="shared" si="928"/>
        <v>0</v>
      </c>
      <c r="R1913" s="30">
        <f t="shared" si="929"/>
        <v>0</v>
      </c>
      <c r="S1913" s="8">
        <f t="shared" si="930"/>
        <v>0</v>
      </c>
      <c r="T1913" s="122">
        <f t="shared" si="909"/>
        <v>0.13059999999999999</v>
      </c>
      <c r="U1913" s="121">
        <f t="shared" si="931"/>
        <v>11</v>
      </c>
      <c r="V1913" s="121">
        <v>252</v>
      </c>
      <c r="W1913" s="120">
        <f t="shared" si="932"/>
        <v>1.0053724479999999</v>
      </c>
      <c r="X1913" s="113">
        <f t="shared" si="912"/>
        <v>7.8017083400000002</v>
      </c>
      <c r="Y1913" s="113">
        <f t="shared" si="933"/>
        <v>0</v>
      </c>
      <c r="Z1913" s="125" t="str">
        <f t="shared" si="910"/>
        <v>A+J=</v>
      </c>
      <c r="AA1913" s="118">
        <f t="shared" si="911"/>
        <v>46588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>
        <f t="shared" si="908"/>
        <v>46575</v>
      </c>
      <c r="B1914" s="113">
        <f t="shared" si="915"/>
        <v>1460.98165227</v>
      </c>
      <c r="C1914" s="113">
        <f t="shared" si="916"/>
        <v>1116.6936172799999</v>
      </c>
      <c r="D1914" s="114">
        <f t="shared" si="917"/>
        <v>7245.38</v>
      </c>
      <c r="E1914" s="115">
        <f t="shared" si="913"/>
        <v>7276.54</v>
      </c>
      <c r="F1914" s="116">
        <f t="shared" si="914"/>
        <v>46528</v>
      </c>
      <c r="G1914" s="117">
        <f t="shared" si="918"/>
        <v>4.3006716003852752E-3</v>
      </c>
      <c r="H1914" s="118">
        <f t="shared" si="919"/>
        <v>46588</v>
      </c>
      <c r="I1914" s="118">
        <f t="shared" si="920"/>
        <v>46588</v>
      </c>
      <c r="J1914" s="119">
        <f t="shared" si="921"/>
        <v>21</v>
      </c>
      <c r="K1914" s="119">
        <f t="shared" si="922"/>
        <v>12</v>
      </c>
      <c r="L1914" s="8">
        <f t="shared" si="923"/>
        <v>1.0024552600000001</v>
      </c>
      <c r="M1914" s="120">
        <f t="shared" si="924"/>
        <v>1.0043006699999999</v>
      </c>
      <c r="N1914" s="120">
        <f t="shared" si="925"/>
        <v>1.297499528100968</v>
      </c>
      <c r="O1914" s="113">
        <f t="shared" si="926"/>
        <v>1.3006852200000001</v>
      </c>
      <c r="P1914" s="113">
        <f t="shared" si="927"/>
        <v>1452.46688326</v>
      </c>
      <c r="Q1914" s="11">
        <f t="shared" si="928"/>
        <v>0</v>
      </c>
      <c r="R1914" s="30">
        <f t="shared" si="929"/>
        <v>0</v>
      </c>
      <c r="S1914" s="8">
        <f t="shared" si="930"/>
        <v>0</v>
      </c>
      <c r="T1914" s="122">
        <f t="shared" si="909"/>
        <v>0.13059999999999999</v>
      </c>
      <c r="U1914" s="121">
        <f t="shared" si="931"/>
        <v>12</v>
      </c>
      <c r="V1914" s="121">
        <v>252</v>
      </c>
      <c r="W1914" s="120">
        <f t="shared" si="932"/>
        <v>1.005862281</v>
      </c>
      <c r="X1914" s="113">
        <f t="shared" si="912"/>
        <v>8.5147690100000002</v>
      </c>
      <c r="Y1914" s="113">
        <f t="shared" si="933"/>
        <v>0</v>
      </c>
      <c r="Z1914" s="125" t="str">
        <f t="shared" si="910"/>
        <v>A+J=</v>
      </c>
      <c r="AA1914" s="118">
        <f t="shared" si="911"/>
        <v>46588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>
        <f t="shared" si="908"/>
        <v>46576</v>
      </c>
      <c r="B1915" s="113">
        <f t="shared" si="915"/>
        <v>1461.9922019800001</v>
      </c>
      <c r="C1915" s="113">
        <f t="shared" si="916"/>
        <v>1116.6936172799999</v>
      </c>
      <c r="D1915" s="114">
        <f t="shared" si="917"/>
        <v>7245.38</v>
      </c>
      <c r="E1915" s="115">
        <f t="shared" si="913"/>
        <v>7276.54</v>
      </c>
      <c r="F1915" s="116">
        <f t="shared" si="914"/>
        <v>46528</v>
      </c>
      <c r="G1915" s="117">
        <f t="shared" si="918"/>
        <v>4.3006716003852752E-3</v>
      </c>
      <c r="H1915" s="118">
        <f t="shared" si="919"/>
        <v>46588</v>
      </c>
      <c r="I1915" s="118">
        <f t="shared" si="920"/>
        <v>46588</v>
      </c>
      <c r="J1915" s="119">
        <f t="shared" si="921"/>
        <v>21</v>
      </c>
      <c r="K1915" s="119">
        <f t="shared" si="922"/>
        <v>13</v>
      </c>
      <c r="L1915" s="8">
        <f t="shared" si="923"/>
        <v>1.0026601399999999</v>
      </c>
      <c r="M1915" s="120">
        <f t="shared" si="924"/>
        <v>1.0043006699999999</v>
      </c>
      <c r="N1915" s="120">
        <f t="shared" si="925"/>
        <v>1.297499528100968</v>
      </c>
      <c r="O1915" s="113">
        <f t="shared" si="926"/>
        <v>1.3009510500000001</v>
      </c>
      <c r="P1915" s="113">
        <f t="shared" si="927"/>
        <v>1452.76373392</v>
      </c>
      <c r="Q1915" s="11">
        <f t="shared" si="928"/>
        <v>0</v>
      </c>
      <c r="R1915" s="30">
        <f t="shared" si="929"/>
        <v>0</v>
      </c>
      <c r="S1915" s="8">
        <f t="shared" si="930"/>
        <v>0</v>
      </c>
      <c r="T1915" s="122">
        <f t="shared" si="909"/>
        <v>0.13059999999999999</v>
      </c>
      <c r="U1915" s="121">
        <f t="shared" si="931"/>
        <v>13</v>
      </c>
      <c r="V1915" s="121">
        <v>252</v>
      </c>
      <c r="W1915" s="120">
        <f t="shared" si="932"/>
        <v>1.006352353</v>
      </c>
      <c r="X1915" s="113">
        <f t="shared" si="912"/>
        <v>9.2284680600000009</v>
      </c>
      <c r="Y1915" s="113">
        <f t="shared" si="933"/>
        <v>0</v>
      </c>
      <c r="Z1915" s="125" t="str">
        <f t="shared" si="910"/>
        <v>A+J=</v>
      </c>
      <c r="AA1915" s="118">
        <f t="shared" si="911"/>
        <v>46588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>
        <f t="shared" si="908"/>
        <v>46577</v>
      </c>
      <c r="B1916" s="113">
        <f t="shared" si="915"/>
        <v>1463.0034573999999</v>
      </c>
      <c r="C1916" s="113">
        <f t="shared" si="916"/>
        <v>1116.6936172799999</v>
      </c>
      <c r="D1916" s="114">
        <f t="shared" si="917"/>
        <v>7245.38</v>
      </c>
      <c r="E1916" s="115">
        <f t="shared" si="913"/>
        <v>7276.54</v>
      </c>
      <c r="F1916" s="116">
        <f t="shared" si="914"/>
        <v>46528</v>
      </c>
      <c r="G1916" s="117">
        <f t="shared" si="918"/>
        <v>4.3006716003852752E-3</v>
      </c>
      <c r="H1916" s="118">
        <f t="shared" si="919"/>
        <v>46588</v>
      </c>
      <c r="I1916" s="118">
        <f t="shared" si="920"/>
        <v>46588</v>
      </c>
      <c r="J1916" s="119">
        <f t="shared" si="921"/>
        <v>21</v>
      </c>
      <c r="K1916" s="119">
        <f t="shared" si="922"/>
        <v>14</v>
      </c>
      <c r="L1916" s="8">
        <f t="shared" si="923"/>
        <v>1.00286506</v>
      </c>
      <c r="M1916" s="120">
        <f t="shared" si="924"/>
        <v>1.0043006699999999</v>
      </c>
      <c r="N1916" s="120">
        <f t="shared" si="925"/>
        <v>1.297499528100968</v>
      </c>
      <c r="O1916" s="113">
        <f t="shared" si="926"/>
        <v>1.30121694</v>
      </c>
      <c r="P1916" s="113">
        <f t="shared" si="927"/>
        <v>1453.0606515899999</v>
      </c>
      <c r="Q1916" s="11">
        <f t="shared" si="928"/>
        <v>0</v>
      </c>
      <c r="R1916" s="30">
        <f t="shared" si="929"/>
        <v>0</v>
      </c>
      <c r="S1916" s="8">
        <f t="shared" si="930"/>
        <v>0</v>
      </c>
      <c r="T1916" s="122">
        <f t="shared" si="909"/>
        <v>0.13059999999999999</v>
      </c>
      <c r="U1916" s="121">
        <f t="shared" si="931"/>
        <v>14</v>
      </c>
      <c r="V1916" s="121">
        <v>252</v>
      </c>
      <c r="W1916" s="120">
        <f t="shared" si="932"/>
        <v>1.0068426640000001</v>
      </c>
      <c r="X1916" s="113">
        <f t="shared" si="912"/>
        <v>9.9428058099999994</v>
      </c>
      <c r="Y1916" s="113">
        <f t="shared" si="933"/>
        <v>0</v>
      </c>
      <c r="Z1916" s="125" t="str">
        <f t="shared" si="910"/>
        <v>A+J=</v>
      </c>
      <c r="AA1916" s="118">
        <f t="shared" si="911"/>
        <v>46588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>
        <f t="shared" si="908"/>
        <v>46578</v>
      </c>
      <c r="B1917" s="113">
        <f t="shared" si="915"/>
        <v>1464.01539486</v>
      </c>
      <c r="C1917" s="113">
        <f t="shared" si="916"/>
        <v>1116.6936172799999</v>
      </c>
      <c r="D1917" s="114">
        <f t="shared" si="917"/>
        <v>7245.38</v>
      </c>
      <c r="E1917" s="115">
        <f t="shared" si="913"/>
        <v>7276.54</v>
      </c>
      <c r="F1917" s="116">
        <f t="shared" si="914"/>
        <v>46528</v>
      </c>
      <c r="G1917" s="117">
        <f t="shared" si="918"/>
        <v>4.3006716003852752E-3</v>
      </c>
      <c r="H1917" s="118">
        <f t="shared" si="919"/>
        <v>46588</v>
      </c>
      <c r="I1917" s="118">
        <f t="shared" si="920"/>
        <v>46588</v>
      </c>
      <c r="J1917" s="119">
        <f t="shared" si="921"/>
        <v>21</v>
      </c>
      <c r="K1917" s="119">
        <f t="shared" si="922"/>
        <v>15</v>
      </c>
      <c r="L1917" s="8">
        <f t="shared" si="923"/>
        <v>1.00307002</v>
      </c>
      <c r="M1917" s="120">
        <f t="shared" si="924"/>
        <v>1.0043006699999999</v>
      </c>
      <c r="N1917" s="120">
        <f t="shared" si="925"/>
        <v>1.297499528100968</v>
      </c>
      <c r="O1917" s="113">
        <f t="shared" si="926"/>
        <v>1.3014828700000001</v>
      </c>
      <c r="P1917" s="113">
        <f t="shared" si="927"/>
        <v>1453.3576139199999</v>
      </c>
      <c r="Q1917" s="11">
        <f t="shared" si="928"/>
        <v>0</v>
      </c>
      <c r="R1917" s="30">
        <f t="shared" si="929"/>
        <v>0</v>
      </c>
      <c r="S1917" s="8">
        <f t="shared" si="930"/>
        <v>0</v>
      </c>
      <c r="T1917" s="122">
        <f t="shared" si="909"/>
        <v>0.13059999999999999</v>
      </c>
      <c r="U1917" s="121">
        <f t="shared" si="931"/>
        <v>15</v>
      </c>
      <c r="V1917" s="121">
        <v>252</v>
      </c>
      <c r="W1917" s="120">
        <f t="shared" si="932"/>
        <v>1.0073332129999999</v>
      </c>
      <c r="X1917" s="113">
        <f t="shared" si="912"/>
        <v>10.65778094</v>
      </c>
      <c r="Y1917" s="113">
        <f t="shared" si="933"/>
        <v>0</v>
      </c>
      <c r="Z1917" s="125" t="str">
        <f t="shared" si="910"/>
        <v>A+J=</v>
      </c>
      <c r="AA1917" s="118">
        <f t="shared" si="911"/>
        <v>46588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>
        <f t="shared" si="908"/>
        <v>46579</v>
      </c>
      <c r="B1918" s="113">
        <f t="shared" si="915"/>
        <v>1464.01539486</v>
      </c>
      <c r="C1918" s="113">
        <f t="shared" si="916"/>
        <v>1116.6936172799999</v>
      </c>
      <c r="D1918" s="114">
        <f t="shared" si="917"/>
        <v>7245.38</v>
      </c>
      <c r="E1918" s="115">
        <f t="shared" si="913"/>
        <v>7276.54</v>
      </c>
      <c r="F1918" s="116">
        <f t="shared" si="914"/>
        <v>46528</v>
      </c>
      <c r="G1918" s="117">
        <f t="shared" si="918"/>
        <v>4.3006716003852752E-3</v>
      </c>
      <c r="H1918" s="118">
        <f t="shared" si="919"/>
        <v>46588</v>
      </c>
      <c r="I1918" s="118">
        <f t="shared" si="920"/>
        <v>46588</v>
      </c>
      <c r="J1918" s="119">
        <f t="shared" si="921"/>
        <v>21</v>
      </c>
      <c r="K1918" s="119">
        <f t="shared" si="922"/>
        <v>15</v>
      </c>
      <c r="L1918" s="8">
        <f t="shared" si="923"/>
        <v>1.00307002</v>
      </c>
      <c r="M1918" s="120">
        <f t="shared" si="924"/>
        <v>1.0043006699999999</v>
      </c>
      <c r="N1918" s="120">
        <f t="shared" si="925"/>
        <v>1.297499528100968</v>
      </c>
      <c r="O1918" s="113">
        <f t="shared" si="926"/>
        <v>1.3014828700000001</v>
      </c>
      <c r="P1918" s="113">
        <f t="shared" si="927"/>
        <v>1453.3576139199999</v>
      </c>
      <c r="Q1918" s="11">
        <f t="shared" si="928"/>
        <v>0</v>
      </c>
      <c r="R1918" s="30">
        <f t="shared" si="929"/>
        <v>0</v>
      </c>
      <c r="S1918" s="8">
        <f t="shared" si="930"/>
        <v>0</v>
      </c>
      <c r="T1918" s="122">
        <f t="shared" si="909"/>
        <v>0.13059999999999999</v>
      </c>
      <c r="U1918" s="121">
        <f t="shared" si="931"/>
        <v>15</v>
      </c>
      <c r="V1918" s="121">
        <v>252</v>
      </c>
      <c r="W1918" s="120">
        <f t="shared" si="932"/>
        <v>1.0073332129999999</v>
      </c>
      <c r="X1918" s="113">
        <f t="shared" si="912"/>
        <v>10.65778094</v>
      </c>
      <c r="Y1918" s="113">
        <f t="shared" si="933"/>
        <v>0</v>
      </c>
      <c r="Z1918" s="125" t="str">
        <f t="shared" si="910"/>
        <v>A+J=</v>
      </c>
      <c r="AA1918" s="118">
        <f t="shared" si="911"/>
        <v>46588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>
        <f t="shared" si="908"/>
        <v>46580</v>
      </c>
      <c r="B1919" s="113">
        <f t="shared" si="915"/>
        <v>1464.01539486</v>
      </c>
      <c r="C1919" s="113">
        <f t="shared" si="916"/>
        <v>1116.6936172799999</v>
      </c>
      <c r="D1919" s="114">
        <f t="shared" si="917"/>
        <v>7245.38</v>
      </c>
      <c r="E1919" s="115">
        <f t="shared" si="913"/>
        <v>7276.54</v>
      </c>
      <c r="F1919" s="116">
        <f t="shared" si="914"/>
        <v>46528</v>
      </c>
      <c r="G1919" s="117">
        <f t="shared" si="918"/>
        <v>4.3006716003852752E-3</v>
      </c>
      <c r="H1919" s="118">
        <f t="shared" si="919"/>
        <v>46588</v>
      </c>
      <c r="I1919" s="118">
        <f t="shared" si="920"/>
        <v>46588</v>
      </c>
      <c r="J1919" s="119">
        <f t="shared" si="921"/>
        <v>21</v>
      </c>
      <c r="K1919" s="119">
        <f t="shared" si="922"/>
        <v>15</v>
      </c>
      <c r="L1919" s="8">
        <f t="shared" si="923"/>
        <v>1.00307002</v>
      </c>
      <c r="M1919" s="120">
        <f t="shared" si="924"/>
        <v>1.0043006699999999</v>
      </c>
      <c r="N1919" s="120">
        <f t="shared" si="925"/>
        <v>1.297499528100968</v>
      </c>
      <c r="O1919" s="113">
        <f t="shared" si="926"/>
        <v>1.3014828700000001</v>
      </c>
      <c r="P1919" s="113">
        <f t="shared" si="927"/>
        <v>1453.3576139199999</v>
      </c>
      <c r="Q1919" s="11">
        <f t="shared" si="928"/>
        <v>0</v>
      </c>
      <c r="R1919" s="30">
        <f t="shared" si="929"/>
        <v>0</v>
      </c>
      <c r="S1919" s="8">
        <f t="shared" si="930"/>
        <v>0</v>
      </c>
      <c r="T1919" s="122">
        <f t="shared" si="909"/>
        <v>0.13059999999999999</v>
      </c>
      <c r="U1919" s="121">
        <f t="shared" si="931"/>
        <v>15</v>
      </c>
      <c r="V1919" s="121">
        <v>252</v>
      </c>
      <c r="W1919" s="120">
        <f t="shared" si="932"/>
        <v>1.0073332129999999</v>
      </c>
      <c r="X1919" s="113">
        <f t="shared" si="912"/>
        <v>10.65778094</v>
      </c>
      <c r="Y1919" s="113">
        <f t="shared" si="933"/>
        <v>0</v>
      </c>
      <c r="Z1919" s="125" t="str">
        <f t="shared" si="910"/>
        <v>A+J=</v>
      </c>
      <c r="AA1919" s="118">
        <f t="shared" si="911"/>
        <v>46588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>
        <f t="shared" si="908"/>
        <v>46581</v>
      </c>
      <c r="B1920" s="113">
        <f t="shared" si="915"/>
        <v>1465.0280400900001</v>
      </c>
      <c r="C1920" s="113">
        <f t="shared" si="916"/>
        <v>1116.6936172799999</v>
      </c>
      <c r="D1920" s="114">
        <f t="shared" si="917"/>
        <v>7245.38</v>
      </c>
      <c r="E1920" s="115">
        <f t="shared" si="913"/>
        <v>7276.54</v>
      </c>
      <c r="F1920" s="116">
        <f t="shared" si="914"/>
        <v>46528</v>
      </c>
      <c r="G1920" s="117">
        <f t="shared" si="918"/>
        <v>4.3006716003852752E-3</v>
      </c>
      <c r="H1920" s="118">
        <f t="shared" si="919"/>
        <v>46588</v>
      </c>
      <c r="I1920" s="118">
        <f t="shared" si="920"/>
        <v>46588</v>
      </c>
      <c r="J1920" s="119">
        <f t="shared" si="921"/>
        <v>21</v>
      </c>
      <c r="K1920" s="119">
        <f t="shared" si="922"/>
        <v>16</v>
      </c>
      <c r="L1920" s="8">
        <f t="shared" si="923"/>
        <v>1.00327502</v>
      </c>
      <c r="M1920" s="120">
        <f t="shared" si="924"/>
        <v>1.0043006699999999</v>
      </c>
      <c r="N1920" s="120">
        <f t="shared" si="925"/>
        <v>1.297499528100968</v>
      </c>
      <c r="O1920" s="113">
        <f t="shared" si="926"/>
        <v>1.30174886</v>
      </c>
      <c r="P1920" s="113">
        <f t="shared" si="927"/>
        <v>1453.6546432600001</v>
      </c>
      <c r="Q1920" s="11">
        <f t="shared" si="928"/>
        <v>0</v>
      </c>
      <c r="R1920" s="30">
        <f t="shared" si="929"/>
        <v>0</v>
      </c>
      <c r="S1920" s="8">
        <f t="shared" si="930"/>
        <v>0</v>
      </c>
      <c r="T1920" s="122">
        <f t="shared" si="909"/>
        <v>0.13059999999999999</v>
      </c>
      <c r="U1920" s="121">
        <f t="shared" si="931"/>
        <v>16</v>
      </c>
      <c r="V1920" s="121">
        <v>252</v>
      </c>
      <c r="W1920" s="120">
        <f t="shared" si="932"/>
        <v>1.007824002</v>
      </c>
      <c r="X1920" s="113">
        <f t="shared" si="912"/>
        <v>11.373396830000001</v>
      </c>
      <c r="Y1920" s="113">
        <f t="shared" si="933"/>
        <v>0</v>
      </c>
      <c r="Z1920" s="125" t="str">
        <f t="shared" si="910"/>
        <v>A+J=</v>
      </c>
      <c r="AA1920" s="118">
        <f t="shared" si="911"/>
        <v>46588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>
        <f t="shared" si="908"/>
        <v>46582</v>
      </c>
      <c r="B1921" s="113">
        <f t="shared" si="915"/>
        <v>1466.0413919300001</v>
      </c>
      <c r="C1921" s="113">
        <f t="shared" si="916"/>
        <v>1116.6936172799999</v>
      </c>
      <c r="D1921" s="114">
        <f t="shared" si="917"/>
        <v>7245.38</v>
      </c>
      <c r="E1921" s="115">
        <f t="shared" si="913"/>
        <v>7276.54</v>
      </c>
      <c r="F1921" s="116">
        <f t="shared" si="914"/>
        <v>46528</v>
      </c>
      <c r="G1921" s="117">
        <f t="shared" si="918"/>
        <v>4.3006716003852752E-3</v>
      </c>
      <c r="H1921" s="118">
        <f t="shared" si="919"/>
        <v>46588</v>
      </c>
      <c r="I1921" s="118">
        <f t="shared" si="920"/>
        <v>46588</v>
      </c>
      <c r="J1921" s="119">
        <f t="shared" si="921"/>
        <v>21</v>
      </c>
      <c r="K1921" s="119">
        <f t="shared" si="922"/>
        <v>17</v>
      </c>
      <c r="L1921" s="8">
        <f t="shared" si="923"/>
        <v>1.0034800699999999</v>
      </c>
      <c r="M1921" s="120">
        <f t="shared" si="924"/>
        <v>1.0043006699999999</v>
      </c>
      <c r="N1921" s="120">
        <f t="shared" si="925"/>
        <v>1.297499528100968</v>
      </c>
      <c r="O1921" s="113">
        <f t="shared" si="926"/>
        <v>1.30201491</v>
      </c>
      <c r="P1921" s="113">
        <f t="shared" si="927"/>
        <v>1453.9517396000001</v>
      </c>
      <c r="Q1921" s="11">
        <f t="shared" si="928"/>
        <v>0</v>
      </c>
      <c r="R1921" s="30">
        <f t="shared" si="929"/>
        <v>0</v>
      </c>
      <c r="S1921" s="8">
        <f t="shared" si="930"/>
        <v>0</v>
      </c>
      <c r="T1921" s="122">
        <f t="shared" si="909"/>
        <v>0.13059999999999999</v>
      </c>
      <c r="U1921" s="121">
        <f t="shared" si="931"/>
        <v>17</v>
      </c>
      <c r="V1921" s="121">
        <v>252</v>
      </c>
      <c r="W1921" s="120">
        <f t="shared" si="932"/>
        <v>1.0083150299999999</v>
      </c>
      <c r="X1921" s="113">
        <f t="shared" si="912"/>
        <v>12.08965233</v>
      </c>
      <c r="Y1921" s="113">
        <f t="shared" si="933"/>
        <v>0</v>
      </c>
      <c r="Z1921" s="125" t="str">
        <f t="shared" si="910"/>
        <v>A+J=</v>
      </c>
      <c r="AA1921" s="118">
        <f t="shared" si="911"/>
        <v>46588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>
        <f t="shared" si="908"/>
        <v>46583</v>
      </c>
      <c r="B1922" s="113">
        <f t="shared" si="915"/>
        <v>1467.0554281499999</v>
      </c>
      <c r="C1922" s="113">
        <f t="shared" si="916"/>
        <v>1116.6936172799999</v>
      </c>
      <c r="D1922" s="114">
        <f t="shared" si="917"/>
        <v>7245.38</v>
      </c>
      <c r="E1922" s="115">
        <f t="shared" si="913"/>
        <v>7276.54</v>
      </c>
      <c r="F1922" s="116">
        <f t="shared" si="914"/>
        <v>46528</v>
      </c>
      <c r="G1922" s="117">
        <f t="shared" si="918"/>
        <v>4.3006716003852752E-3</v>
      </c>
      <c r="H1922" s="118">
        <f t="shared" si="919"/>
        <v>46588</v>
      </c>
      <c r="I1922" s="118">
        <f t="shared" si="920"/>
        <v>46588</v>
      </c>
      <c r="J1922" s="119">
        <f t="shared" si="921"/>
        <v>21</v>
      </c>
      <c r="K1922" s="119">
        <f t="shared" si="922"/>
        <v>18</v>
      </c>
      <c r="L1922" s="8">
        <f t="shared" si="923"/>
        <v>1.0036851499999999</v>
      </c>
      <c r="M1922" s="120">
        <f t="shared" si="924"/>
        <v>1.0043006699999999</v>
      </c>
      <c r="N1922" s="120">
        <f t="shared" si="925"/>
        <v>1.297499528100968</v>
      </c>
      <c r="O1922" s="113">
        <f t="shared" si="926"/>
        <v>1.302281</v>
      </c>
      <c r="P1922" s="113">
        <f t="shared" si="927"/>
        <v>1454.2488805999999</v>
      </c>
      <c r="Q1922" s="11">
        <f t="shared" si="928"/>
        <v>0</v>
      </c>
      <c r="R1922" s="30">
        <f t="shared" si="929"/>
        <v>0</v>
      </c>
      <c r="S1922" s="8">
        <f t="shared" si="930"/>
        <v>0</v>
      </c>
      <c r="T1922" s="122">
        <f t="shared" si="909"/>
        <v>0.13059999999999999</v>
      </c>
      <c r="U1922" s="121">
        <f t="shared" si="931"/>
        <v>18</v>
      </c>
      <c r="V1922" s="121">
        <v>252</v>
      </c>
      <c r="W1922" s="120">
        <f t="shared" si="932"/>
        <v>1.008806297</v>
      </c>
      <c r="X1922" s="113">
        <f t="shared" si="912"/>
        <v>12.806547549999999</v>
      </c>
      <c r="Y1922" s="113">
        <f t="shared" si="933"/>
        <v>0</v>
      </c>
      <c r="Z1922" s="125" t="str">
        <f t="shared" si="910"/>
        <v>A+J=</v>
      </c>
      <c r="AA1922" s="118">
        <f t="shared" si="911"/>
        <v>46588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>
        <f t="shared" si="908"/>
        <v>46584</v>
      </c>
      <c r="B1923" s="113">
        <f t="shared" si="915"/>
        <v>1468.0701828599999</v>
      </c>
      <c r="C1923" s="113">
        <f t="shared" si="916"/>
        <v>1116.6936172799999</v>
      </c>
      <c r="D1923" s="114">
        <f t="shared" si="917"/>
        <v>7245.38</v>
      </c>
      <c r="E1923" s="115">
        <f t="shared" si="913"/>
        <v>7276.54</v>
      </c>
      <c r="F1923" s="116">
        <f t="shared" si="914"/>
        <v>46528</v>
      </c>
      <c r="G1923" s="117">
        <f t="shared" si="918"/>
        <v>4.3006716003852752E-3</v>
      </c>
      <c r="H1923" s="118">
        <f t="shared" si="919"/>
        <v>46588</v>
      </c>
      <c r="I1923" s="118">
        <f t="shared" si="920"/>
        <v>46588</v>
      </c>
      <c r="J1923" s="119">
        <f t="shared" si="921"/>
        <v>21</v>
      </c>
      <c r="K1923" s="119">
        <f t="shared" si="922"/>
        <v>19</v>
      </c>
      <c r="L1923" s="8">
        <f t="shared" si="923"/>
        <v>1.00389028</v>
      </c>
      <c r="M1923" s="120">
        <f t="shared" si="924"/>
        <v>1.0043006699999999</v>
      </c>
      <c r="N1923" s="120">
        <f t="shared" si="925"/>
        <v>1.297499528100968</v>
      </c>
      <c r="O1923" s="113">
        <f t="shared" si="926"/>
        <v>1.30254716</v>
      </c>
      <c r="P1923" s="113">
        <f t="shared" si="927"/>
        <v>1454.54609977</v>
      </c>
      <c r="Q1923" s="11">
        <f t="shared" si="928"/>
        <v>0</v>
      </c>
      <c r="R1923" s="30">
        <f t="shared" si="929"/>
        <v>0</v>
      </c>
      <c r="S1923" s="8">
        <f t="shared" si="930"/>
        <v>0</v>
      </c>
      <c r="T1923" s="122">
        <f t="shared" si="909"/>
        <v>0.13059999999999999</v>
      </c>
      <c r="U1923" s="121">
        <f t="shared" si="931"/>
        <v>19</v>
      </c>
      <c r="V1923" s="121">
        <v>252</v>
      </c>
      <c r="W1923" s="120">
        <f t="shared" si="932"/>
        <v>1.0092978029999999</v>
      </c>
      <c r="X1923" s="113">
        <f t="shared" si="912"/>
        <v>13.52408309</v>
      </c>
      <c r="Y1923" s="113">
        <f t="shared" si="933"/>
        <v>0</v>
      </c>
      <c r="Z1923" s="125" t="str">
        <f t="shared" si="910"/>
        <v>A+J=</v>
      </c>
      <c r="AA1923" s="118">
        <f t="shared" si="911"/>
        <v>46588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>
        <f t="shared" si="908"/>
        <v>46585</v>
      </c>
      <c r="B1924" s="113">
        <f t="shared" si="915"/>
        <v>1469.0856352799999</v>
      </c>
      <c r="C1924" s="113">
        <f t="shared" si="916"/>
        <v>1116.6936172799999</v>
      </c>
      <c r="D1924" s="114">
        <f t="shared" si="917"/>
        <v>7245.38</v>
      </c>
      <c r="E1924" s="115">
        <f t="shared" si="913"/>
        <v>7276.54</v>
      </c>
      <c r="F1924" s="116">
        <f t="shared" si="914"/>
        <v>46528</v>
      </c>
      <c r="G1924" s="117">
        <f t="shared" si="918"/>
        <v>4.3006716003852752E-3</v>
      </c>
      <c r="H1924" s="118">
        <f t="shared" si="919"/>
        <v>46588</v>
      </c>
      <c r="I1924" s="118">
        <f t="shared" si="920"/>
        <v>46588</v>
      </c>
      <c r="J1924" s="119">
        <f t="shared" si="921"/>
        <v>21</v>
      </c>
      <c r="K1924" s="119">
        <f t="shared" si="922"/>
        <v>20</v>
      </c>
      <c r="L1924" s="8">
        <f t="shared" si="923"/>
        <v>1.0040954499999999</v>
      </c>
      <c r="M1924" s="120">
        <f t="shared" si="924"/>
        <v>1.0043006699999999</v>
      </c>
      <c r="N1924" s="120">
        <f t="shared" si="925"/>
        <v>1.297499528100968</v>
      </c>
      <c r="O1924" s="113">
        <f t="shared" si="926"/>
        <v>1.30281337</v>
      </c>
      <c r="P1924" s="113">
        <f t="shared" si="927"/>
        <v>1454.84337478</v>
      </c>
      <c r="Q1924" s="11">
        <f t="shared" si="928"/>
        <v>0</v>
      </c>
      <c r="R1924" s="30">
        <f t="shared" si="929"/>
        <v>0</v>
      </c>
      <c r="S1924" s="8">
        <f t="shared" si="930"/>
        <v>0</v>
      </c>
      <c r="T1924" s="122">
        <f t="shared" si="909"/>
        <v>0.13059999999999999</v>
      </c>
      <c r="U1924" s="121">
        <f t="shared" si="931"/>
        <v>20</v>
      </c>
      <c r="V1924" s="121">
        <v>252</v>
      </c>
      <c r="W1924" s="120">
        <f t="shared" si="932"/>
        <v>1.009789549</v>
      </c>
      <c r="X1924" s="113">
        <f t="shared" si="912"/>
        <v>14.2422605</v>
      </c>
      <c r="Y1924" s="113">
        <f t="shared" si="933"/>
        <v>0</v>
      </c>
      <c r="Z1924" s="125" t="str">
        <f t="shared" si="910"/>
        <v>A+J=</v>
      </c>
      <c r="AA1924" s="118">
        <f t="shared" si="911"/>
        <v>46588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>
        <f t="shared" si="908"/>
        <v>46586</v>
      </c>
      <c r="B1925" s="113">
        <f t="shared" si="915"/>
        <v>1469.0856352799999</v>
      </c>
      <c r="C1925" s="113">
        <f t="shared" si="916"/>
        <v>1116.6936172799999</v>
      </c>
      <c r="D1925" s="114">
        <f t="shared" si="917"/>
        <v>7245.38</v>
      </c>
      <c r="E1925" s="115">
        <f t="shared" si="913"/>
        <v>7276.54</v>
      </c>
      <c r="F1925" s="116">
        <f t="shared" si="914"/>
        <v>46528</v>
      </c>
      <c r="G1925" s="117">
        <f t="shared" si="918"/>
        <v>4.3006716003852752E-3</v>
      </c>
      <c r="H1925" s="118">
        <f t="shared" si="919"/>
        <v>46588</v>
      </c>
      <c r="I1925" s="118">
        <f t="shared" si="920"/>
        <v>46588</v>
      </c>
      <c r="J1925" s="119">
        <f t="shared" si="921"/>
        <v>21</v>
      </c>
      <c r="K1925" s="119">
        <f t="shared" si="922"/>
        <v>20</v>
      </c>
      <c r="L1925" s="8">
        <f t="shared" si="923"/>
        <v>1.0040954499999999</v>
      </c>
      <c r="M1925" s="120">
        <f t="shared" si="924"/>
        <v>1.0043006699999999</v>
      </c>
      <c r="N1925" s="120">
        <f t="shared" si="925"/>
        <v>1.297499528100968</v>
      </c>
      <c r="O1925" s="113">
        <f t="shared" si="926"/>
        <v>1.30281337</v>
      </c>
      <c r="P1925" s="113">
        <f t="shared" si="927"/>
        <v>1454.84337478</v>
      </c>
      <c r="Q1925" s="11">
        <f t="shared" si="928"/>
        <v>0</v>
      </c>
      <c r="R1925" s="30">
        <f t="shared" si="929"/>
        <v>0</v>
      </c>
      <c r="S1925" s="8">
        <f t="shared" si="930"/>
        <v>0</v>
      </c>
      <c r="T1925" s="122">
        <f t="shared" si="909"/>
        <v>0.13059999999999999</v>
      </c>
      <c r="U1925" s="121">
        <f t="shared" si="931"/>
        <v>20</v>
      </c>
      <c r="V1925" s="121">
        <v>252</v>
      </c>
      <c r="W1925" s="120">
        <f t="shared" si="932"/>
        <v>1.009789549</v>
      </c>
      <c r="X1925" s="113">
        <f t="shared" si="912"/>
        <v>14.2422605</v>
      </c>
      <c r="Y1925" s="113">
        <f t="shared" si="933"/>
        <v>0</v>
      </c>
      <c r="Z1925" s="125" t="str">
        <f t="shared" si="910"/>
        <v>A+J=</v>
      </c>
      <c r="AA1925" s="118">
        <f t="shared" si="911"/>
        <v>46588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>
        <f t="shared" si="908"/>
        <v>46587</v>
      </c>
      <c r="B1926" s="113">
        <f t="shared" si="915"/>
        <v>1469.0856352799999</v>
      </c>
      <c r="C1926" s="113">
        <f t="shared" si="916"/>
        <v>1116.6936172799999</v>
      </c>
      <c r="D1926" s="114">
        <f t="shared" si="917"/>
        <v>7245.38</v>
      </c>
      <c r="E1926" s="115">
        <f t="shared" si="913"/>
        <v>7276.54</v>
      </c>
      <c r="F1926" s="116">
        <f t="shared" si="914"/>
        <v>46528</v>
      </c>
      <c r="G1926" s="117">
        <f t="shared" si="918"/>
        <v>4.3006716003852752E-3</v>
      </c>
      <c r="H1926" s="118">
        <f t="shared" si="919"/>
        <v>46588</v>
      </c>
      <c r="I1926" s="118">
        <f t="shared" si="920"/>
        <v>46588</v>
      </c>
      <c r="J1926" s="119">
        <f t="shared" si="921"/>
        <v>21</v>
      </c>
      <c r="K1926" s="119">
        <f t="shared" si="922"/>
        <v>20</v>
      </c>
      <c r="L1926" s="8">
        <f t="shared" si="923"/>
        <v>1.0040954499999999</v>
      </c>
      <c r="M1926" s="120">
        <f t="shared" si="924"/>
        <v>1.0043006699999999</v>
      </c>
      <c r="N1926" s="120">
        <f t="shared" si="925"/>
        <v>1.297499528100968</v>
      </c>
      <c r="O1926" s="113">
        <f t="shared" si="926"/>
        <v>1.30281337</v>
      </c>
      <c r="P1926" s="113">
        <f t="shared" si="927"/>
        <v>1454.84337478</v>
      </c>
      <c r="Q1926" s="11">
        <f t="shared" si="928"/>
        <v>0</v>
      </c>
      <c r="R1926" s="30">
        <f t="shared" si="929"/>
        <v>0</v>
      </c>
      <c r="S1926" s="8">
        <f t="shared" si="930"/>
        <v>0</v>
      </c>
      <c r="T1926" s="122">
        <f t="shared" si="909"/>
        <v>0.13059999999999999</v>
      </c>
      <c r="U1926" s="121">
        <f t="shared" si="931"/>
        <v>20</v>
      </c>
      <c r="V1926" s="121">
        <v>252</v>
      </c>
      <c r="W1926" s="120">
        <f t="shared" si="932"/>
        <v>1.009789549</v>
      </c>
      <c r="X1926" s="113">
        <f t="shared" si="912"/>
        <v>14.2422605</v>
      </c>
      <c r="Y1926" s="113">
        <f t="shared" si="933"/>
        <v>0</v>
      </c>
      <c r="Z1926" s="125" t="str">
        <f t="shared" si="910"/>
        <v>A+J=</v>
      </c>
      <c r="AA1926" s="118">
        <f t="shared" si="911"/>
        <v>46588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>
        <f t="shared" si="908"/>
        <v>46588</v>
      </c>
      <c r="B1927" s="113">
        <f t="shared" si="915"/>
        <v>1470.10179554</v>
      </c>
      <c r="C1927" s="113">
        <f t="shared" si="916"/>
        <v>1116.6936172799999</v>
      </c>
      <c r="D1927" s="114">
        <f t="shared" si="917"/>
        <v>7245.38</v>
      </c>
      <c r="E1927" s="115">
        <f t="shared" si="913"/>
        <v>7276.54</v>
      </c>
      <c r="F1927" s="116">
        <f t="shared" si="914"/>
        <v>46528</v>
      </c>
      <c r="G1927" s="117">
        <f t="shared" si="918"/>
        <v>4.3006716003852752E-3</v>
      </c>
      <c r="H1927" s="118">
        <f t="shared" si="919"/>
        <v>46619</v>
      </c>
      <c r="I1927" s="118">
        <f t="shared" si="920"/>
        <v>46588</v>
      </c>
      <c r="J1927" s="119">
        <f t="shared" si="921"/>
        <v>21</v>
      </c>
      <c r="K1927" s="119">
        <f t="shared" si="922"/>
        <v>21</v>
      </c>
      <c r="L1927" s="8">
        <f t="shared" si="923"/>
        <v>1.0043006699999999</v>
      </c>
      <c r="M1927" s="120">
        <f t="shared" si="924"/>
        <v>1.0043006699999999</v>
      </c>
      <c r="N1927" s="120">
        <f t="shared" si="925"/>
        <v>1.297499528100968</v>
      </c>
      <c r="O1927" s="113">
        <f t="shared" si="926"/>
        <v>1.30307964</v>
      </c>
      <c r="P1927" s="113">
        <f t="shared" si="927"/>
        <v>1455.1407167899999</v>
      </c>
      <c r="Q1927" s="11">
        <f t="shared" si="928"/>
        <v>63</v>
      </c>
      <c r="R1927" s="30">
        <f t="shared" si="929"/>
        <v>0</v>
      </c>
      <c r="S1927" s="8">
        <f t="shared" si="930"/>
        <v>0</v>
      </c>
      <c r="T1927" s="122">
        <f t="shared" si="909"/>
        <v>0.13059999999999999</v>
      </c>
      <c r="U1927" s="121">
        <f t="shared" si="931"/>
        <v>21</v>
      </c>
      <c r="V1927" s="121">
        <v>252</v>
      </c>
      <c r="W1927" s="120">
        <f t="shared" si="932"/>
        <v>1.010281534</v>
      </c>
      <c r="X1927" s="113">
        <f t="shared" si="912"/>
        <v>14.96107875</v>
      </c>
      <c r="Y1927" s="113">
        <f t="shared" si="933"/>
        <v>14.96107875</v>
      </c>
      <c r="Z1927" s="125" t="str">
        <f t="shared" si="910"/>
        <v>A+J=</v>
      </c>
      <c r="AA1927" s="118">
        <f t="shared" si="911"/>
        <v>46588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>
        <f t="shared" si="908"/>
        <v>46589</v>
      </c>
      <c r="B1928" s="113">
        <f t="shared" si="915"/>
        <v>1456.12135214</v>
      </c>
      <c r="C1928" s="113">
        <f t="shared" si="916"/>
        <v>1116.6936172799999</v>
      </c>
      <c r="D1928" s="114">
        <f t="shared" si="917"/>
        <v>7245.38</v>
      </c>
      <c r="E1928" s="115">
        <f t="shared" si="913"/>
        <v>7276.54</v>
      </c>
      <c r="F1928" s="116">
        <f t="shared" si="914"/>
        <v>46558</v>
      </c>
      <c r="G1928" s="117">
        <f t="shared" si="918"/>
        <v>4.3006716003852752E-3</v>
      </c>
      <c r="H1928" s="118">
        <f t="shared" si="919"/>
        <v>46619</v>
      </c>
      <c r="I1928" s="118">
        <f t="shared" si="920"/>
        <v>46619</v>
      </c>
      <c r="J1928" s="119">
        <f t="shared" si="921"/>
        <v>23</v>
      </c>
      <c r="K1928" s="119">
        <f t="shared" si="922"/>
        <v>1</v>
      </c>
      <c r="L1928" s="8">
        <f t="shared" si="923"/>
        <v>1.0001865999999999</v>
      </c>
      <c r="M1928" s="120">
        <f t="shared" si="924"/>
        <v>1.0043006699999999</v>
      </c>
      <c r="N1928" s="120">
        <f t="shared" si="925"/>
        <v>1.3030796453964859</v>
      </c>
      <c r="O1928" s="113">
        <f t="shared" si="926"/>
        <v>1.3033227999999999</v>
      </c>
      <c r="P1928" s="113">
        <f t="shared" si="927"/>
        <v>1455.41225201</v>
      </c>
      <c r="Q1928" s="11">
        <f t="shared" si="928"/>
        <v>0</v>
      </c>
      <c r="R1928" s="30">
        <f t="shared" si="929"/>
        <v>0</v>
      </c>
      <c r="S1928" s="8">
        <f t="shared" si="930"/>
        <v>0</v>
      </c>
      <c r="T1928" s="122">
        <f t="shared" si="909"/>
        <v>0.13059999999999999</v>
      </c>
      <c r="U1928" s="121">
        <f t="shared" si="931"/>
        <v>1</v>
      </c>
      <c r="V1928" s="121">
        <v>252</v>
      </c>
      <c r="W1928" s="120">
        <f t="shared" si="932"/>
        <v>1.000487216</v>
      </c>
      <c r="X1928" s="113">
        <f t="shared" si="912"/>
        <v>0.70910013000000005</v>
      </c>
      <c r="Y1928" s="113">
        <f t="shared" si="933"/>
        <v>0</v>
      </c>
      <c r="Z1928" s="125" t="str">
        <f t="shared" si="910"/>
        <v>A+J=</v>
      </c>
      <c r="AA1928" s="118">
        <f t="shared" si="911"/>
        <v>46619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>
        <f t="shared" si="908"/>
        <v>46590</v>
      </c>
      <c r="B1929" s="113">
        <f t="shared" si="915"/>
        <v>1457.1026306199999</v>
      </c>
      <c r="C1929" s="113">
        <f t="shared" si="916"/>
        <v>1116.6936172799999</v>
      </c>
      <c r="D1929" s="114">
        <f t="shared" si="917"/>
        <v>7245.38</v>
      </c>
      <c r="E1929" s="115">
        <f t="shared" si="913"/>
        <v>7276.54</v>
      </c>
      <c r="F1929" s="116">
        <f t="shared" si="914"/>
        <v>46558</v>
      </c>
      <c r="G1929" s="117">
        <f t="shared" si="918"/>
        <v>4.3006716003852752E-3</v>
      </c>
      <c r="H1929" s="118">
        <f t="shared" si="919"/>
        <v>46619</v>
      </c>
      <c r="I1929" s="118">
        <f t="shared" si="920"/>
        <v>46619</v>
      </c>
      <c r="J1929" s="119">
        <f t="shared" si="921"/>
        <v>23</v>
      </c>
      <c r="K1929" s="119">
        <f t="shared" si="922"/>
        <v>2</v>
      </c>
      <c r="L1929" s="8">
        <f t="shared" si="923"/>
        <v>1.0003732299999999</v>
      </c>
      <c r="M1929" s="120">
        <f t="shared" si="924"/>
        <v>1.0043006699999999</v>
      </c>
      <c r="N1929" s="120">
        <f t="shared" si="925"/>
        <v>1.3030796453964859</v>
      </c>
      <c r="O1929" s="113">
        <f t="shared" si="926"/>
        <v>1.3035659900000001</v>
      </c>
      <c r="P1929" s="113">
        <f t="shared" si="927"/>
        <v>1455.68382073</v>
      </c>
      <c r="Q1929" s="11">
        <f t="shared" si="928"/>
        <v>0</v>
      </c>
      <c r="R1929" s="30">
        <f t="shared" si="929"/>
        <v>0</v>
      </c>
      <c r="S1929" s="8">
        <f t="shared" si="930"/>
        <v>0</v>
      </c>
      <c r="T1929" s="122">
        <f t="shared" si="909"/>
        <v>0.13059999999999999</v>
      </c>
      <c r="U1929" s="121">
        <f t="shared" si="931"/>
        <v>2</v>
      </c>
      <c r="V1929" s="121">
        <v>252</v>
      </c>
      <c r="W1929" s="120">
        <f t="shared" si="932"/>
        <v>1.0009746690000001</v>
      </c>
      <c r="X1929" s="113">
        <f t="shared" si="912"/>
        <v>1.4188098899999999</v>
      </c>
      <c r="Y1929" s="113">
        <f t="shared" si="933"/>
        <v>0</v>
      </c>
      <c r="Z1929" s="125" t="str">
        <f t="shared" si="910"/>
        <v>A+J=</v>
      </c>
      <c r="AA1929" s="118">
        <f t="shared" si="911"/>
        <v>46619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>
        <f t="shared" si="908"/>
        <v>46591</v>
      </c>
      <c r="B1930" s="113">
        <f t="shared" si="915"/>
        <v>1458.0845972</v>
      </c>
      <c r="C1930" s="113">
        <f t="shared" si="916"/>
        <v>1116.6936172799999</v>
      </c>
      <c r="D1930" s="114">
        <f t="shared" si="917"/>
        <v>7245.38</v>
      </c>
      <c r="E1930" s="115">
        <f t="shared" si="913"/>
        <v>7276.54</v>
      </c>
      <c r="F1930" s="116">
        <f t="shared" si="914"/>
        <v>46558</v>
      </c>
      <c r="G1930" s="117">
        <f t="shared" si="918"/>
        <v>4.3006716003852752E-3</v>
      </c>
      <c r="H1930" s="118">
        <f t="shared" si="919"/>
        <v>46619</v>
      </c>
      <c r="I1930" s="118">
        <f t="shared" si="920"/>
        <v>46619</v>
      </c>
      <c r="J1930" s="119">
        <f t="shared" si="921"/>
        <v>23</v>
      </c>
      <c r="K1930" s="119">
        <f t="shared" si="922"/>
        <v>3</v>
      </c>
      <c r="L1930" s="8">
        <f t="shared" si="923"/>
        <v>1.00055991</v>
      </c>
      <c r="M1930" s="120">
        <f t="shared" si="924"/>
        <v>1.0043006699999999</v>
      </c>
      <c r="N1930" s="120">
        <f t="shared" si="925"/>
        <v>1.3030796453964859</v>
      </c>
      <c r="O1930" s="113">
        <f t="shared" si="926"/>
        <v>1.30380925</v>
      </c>
      <c r="P1930" s="113">
        <f t="shared" si="927"/>
        <v>1455.95546762</v>
      </c>
      <c r="Q1930" s="11">
        <f t="shared" si="928"/>
        <v>0</v>
      </c>
      <c r="R1930" s="30">
        <f t="shared" si="929"/>
        <v>0</v>
      </c>
      <c r="S1930" s="8">
        <f t="shared" si="930"/>
        <v>0</v>
      </c>
      <c r="T1930" s="122">
        <f t="shared" si="909"/>
        <v>0.13059999999999999</v>
      </c>
      <c r="U1930" s="121">
        <f t="shared" si="931"/>
        <v>3</v>
      </c>
      <c r="V1930" s="121">
        <v>252</v>
      </c>
      <c r="W1930" s="120">
        <f t="shared" si="932"/>
        <v>1.001462359</v>
      </c>
      <c r="X1930" s="113">
        <f t="shared" si="912"/>
        <v>2.1291295799999999</v>
      </c>
      <c r="Y1930" s="113">
        <f t="shared" si="933"/>
        <v>0</v>
      </c>
      <c r="Z1930" s="125" t="str">
        <f t="shared" si="910"/>
        <v>A+J=</v>
      </c>
      <c r="AA1930" s="118">
        <f t="shared" si="911"/>
        <v>46619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>
        <f t="shared" ref="A1931:A1994" si="934">(A1930+1)</f>
        <v>46592</v>
      </c>
      <c r="B1931" s="113">
        <f t="shared" si="915"/>
        <v>1459.0671991499999</v>
      </c>
      <c r="C1931" s="113">
        <f t="shared" si="916"/>
        <v>1116.6936172799999</v>
      </c>
      <c r="D1931" s="114">
        <f t="shared" si="917"/>
        <v>7245.38</v>
      </c>
      <c r="E1931" s="115">
        <f t="shared" si="913"/>
        <v>7276.54</v>
      </c>
      <c r="F1931" s="116">
        <f t="shared" si="914"/>
        <v>46558</v>
      </c>
      <c r="G1931" s="117">
        <f t="shared" si="918"/>
        <v>4.3006716003852752E-3</v>
      </c>
      <c r="H1931" s="118">
        <f t="shared" si="919"/>
        <v>46619</v>
      </c>
      <c r="I1931" s="118">
        <f t="shared" si="920"/>
        <v>46619</v>
      </c>
      <c r="J1931" s="119">
        <f t="shared" si="921"/>
        <v>23</v>
      </c>
      <c r="K1931" s="119">
        <f t="shared" si="922"/>
        <v>4</v>
      </c>
      <c r="L1931" s="8">
        <f t="shared" si="923"/>
        <v>1.00074661</v>
      </c>
      <c r="M1931" s="120">
        <f t="shared" si="924"/>
        <v>1.0043006699999999</v>
      </c>
      <c r="N1931" s="120">
        <f t="shared" si="925"/>
        <v>1.3030796453964859</v>
      </c>
      <c r="O1931" s="113">
        <f t="shared" si="926"/>
        <v>1.3040525300000001</v>
      </c>
      <c r="P1931" s="113">
        <f t="shared" si="927"/>
        <v>1456.22713684</v>
      </c>
      <c r="Q1931" s="11">
        <f t="shared" si="928"/>
        <v>0</v>
      </c>
      <c r="R1931" s="30">
        <f t="shared" si="929"/>
        <v>0</v>
      </c>
      <c r="S1931" s="8">
        <f t="shared" si="930"/>
        <v>0</v>
      </c>
      <c r="T1931" s="122">
        <f t="shared" ref="T1931:T1994" si="935">(T1930)</f>
        <v>0.13059999999999999</v>
      </c>
      <c r="U1931" s="121">
        <f t="shared" si="931"/>
        <v>4</v>
      </c>
      <c r="V1931" s="121">
        <v>252</v>
      </c>
      <c r="W1931" s="120">
        <f t="shared" si="932"/>
        <v>1.001950288</v>
      </c>
      <c r="X1931" s="113">
        <f t="shared" si="912"/>
        <v>2.84006231</v>
      </c>
      <c r="Y1931" s="113">
        <f t="shared" si="933"/>
        <v>0</v>
      </c>
      <c r="Z1931" s="125" t="str">
        <f t="shared" si="910"/>
        <v>A+J=</v>
      </c>
      <c r="AA1931" s="118">
        <f t="shared" si="911"/>
        <v>46619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>
        <f t="shared" si="934"/>
        <v>46593</v>
      </c>
      <c r="B1932" s="113">
        <f t="shared" si="915"/>
        <v>1459.0671991499999</v>
      </c>
      <c r="C1932" s="113">
        <f t="shared" si="916"/>
        <v>1116.6936172799999</v>
      </c>
      <c r="D1932" s="114">
        <f t="shared" si="917"/>
        <v>7245.38</v>
      </c>
      <c r="E1932" s="115">
        <f t="shared" si="913"/>
        <v>7276.54</v>
      </c>
      <c r="F1932" s="116">
        <f t="shared" si="914"/>
        <v>46558</v>
      </c>
      <c r="G1932" s="117">
        <f t="shared" si="918"/>
        <v>4.3006716003852752E-3</v>
      </c>
      <c r="H1932" s="118">
        <f t="shared" si="919"/>
        <v>46619</v>
      </c>
      <c r="I1932" s="118">
        <f t="shared" si="920"/>
        <v>46619</v>
      </c>
      <c r="J1932" s="119">
        <f t="shared" si="921"/>
        <v>23</v>
      </c>
      <c r="K1932" s="119">
        <f t="shared" si="922"/>
        <v>4</v>
      </c>
      <c r="L1932" s="8">
        <f t="shared" si="923"/>
        <v>1.00074661</v>
      </c>
      <c r="M1932" s="120">
        <f t="shared" si="924"/>
        <v>1.0043006699999999</v>
      </c>
      <c r="N1932" s="120">
        <f t="shared" si="925"/>
        <v>1.3030796453964859</v>
      </c>
      <c r="O1932" s="113">
        <f t="shared" si="926"/>
        <v>1.3040525300000001</v>
      </c>
      <c r="P1932" s="113">
        <f t="shared" si="927"/>
        <v>1456.22713684</v>
      </c>
      <c r="Q1932" s="11">
        <f t="shared" si="928"/>
        <v>0</v>
      </c>
      <c r="R1932" s="30">
        <f t="shared" si="929"/>
        <v>0</v>
      </c>
      <c r="S1932" s="8">
        <f t="shared" si="930"/>
        <v>0</v>
      </c>
      <c r="T1932" s="122">
        <f t="shared" si="935"/>
        <v>0.13059999999999999</v>
      </c>
      <c r="U1932" s="121">
        <f t="shared" si="931"/>
        <v>4</v>
      </c>
      <c r="V1932" s="121">
        <v>252</v>
      </c>
      <c r="W1932" s="120">
        <f t="shared" si="932"/>
        <v>1.001950288</v>
      </c>
      <c r="X1932" s="113">
        <f t="shared" si="912"/>
        <v>2.84006231</v>
      </c>
      <c r="Y1932" s="113">
        <f t="shared" si="933"/>
        <v>0</v>
      </c>
      <c r="Z1932" s="125" t="str">
        <f t="shared" ref="Z1932:Z1995" si="936">IF($Q1931&gt;0,VLOOKUP($A1931,$AD$10:$AM$170,9),Z1931)</f>
        <v>A+J=</v>
      </c>
      <c r="AA1932" s="118">
        <f t="shared" ref="AA1932:AA1995" si="937">IF($Q1931&gt;0,VLOOKUP($A1931,$AD$10:$AM$170,10),AA1931)</f>
        <v>46619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>
        <f t="shared" si="934"/>
        <v>46594</v>
      </c>
      <c r="B1933" s="113">
        <f t="shared" si="915"/>
        <v>1459.0671991499999</v>
      </c>
      <c r="C1933" s="113">
        <f t="shared" si="916"/>
        <v>1116.6936172799999</v>
      </c>
      <c r="D1933" s="114">
        <f t="shared" si="917"/>
        <v>7245.38</v>
      </c>
      <c r="E1933" s="115">
        <f t="shared" si="913"/>
        <v>7276.54</v>
      </c>
      <c r="F1933" s="116">
        <f t="shared" si="914"/>
        <v>46558</v>
      </c>
      <c r="G1933" s="117">
        <f t="shared" si="918"/>
        <v>4.3006716003852752E-3</v>
      </c>
      <c r="H1933" s="118">
        <f t="shared" si="919"/>
        <v>46619</v>
      </c>
      <c r="I1933" s="118">
        <f t="shared" si="920"/>
        <v>46619</v>
      </c>
      <c r="J1933" s="119">
        <f t="shared" si="921"/>
        <v>23</v>
      </c>
      <c r="K1933" s="119">
        <f t="shared" si="922"/>
        <v>4</v>
      </c>
      <c r="L1933" s="8">
        <f t="shared" si="923"/>
        <v>1.00074661</v>
      </c>
      <c r="M1933" s="120">
        <f t="shared" si="924"/>
        <v>1.0043006699999999</v>
      </c>
      <c r="N1933" s="120">
        <f t="shared" si="925"/>
        <v>1.3030796453964859</v>
      </c>
      <c r="O1933" s="113">
        <f t="shared" si="926"/>
        <v>1.3040525300000001</v>
      </c>
      <c r="P1933" s="113">
        <f t="shared" si="927"/>
        <v>1456.22713684</v>
      </c>
      <c r="Q1933" s="11">
        <f t="shared" si="928"/>
        <v>0</v>
      </c>
      <c r="R1933" s="30">
        <f t="shared" si="929"/>
        <v>0</v>
      </c>
      <c r="S1933" s="8">
        <f t="shared" si="930"/>
        <v>0</v>
      </c>
      <c r="T1933" s="122">
        <f t="shared" si="935"/>
        <v>0.13059999999999999</v>
      </c>
      <c r="U1933" s="121">
        <f t="shared" si="931"/>
        <v>4</v>
      </c>
      <c r="V1933" s="121">
        <v>252</v>
      </c>
      <c r="W1933" s="120">
        <f t="shared" si="932"/>
        <v>1.001950288</v>
      </c>
      <c r="X1933" s="113">
        <f t="shared" si="912"/>
        <v>2.84006231</v>
      </c>
      <c r="Y1933" s="113">
        <f t="shared" si="933"/>
        <v>0</v>
      </c>
      <c r="Z1933" s="125" t="str">
        <f t="shared" si="936"/>
        <v>A+J=</v>
      </c>
      <c r="AA1933" s="118">
        <f t="shared" si="937"/>
        <v>46619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>
        <f t="shared" si="934"/>
        <v>46595</v>
      </c>
      <c r="B1934" s="113">
        <f t="shared" si="915"/>
        <v>1460.05047857</v>
      </c>
      <c r="C1934" s="113">
        <f t="shared" si="916"/>
        <v>1116.6936172799999</v>
      </c>
      <c r="D1934" s="114">
        <f t="shared" si="917"/>
        <v>7245.38</v>
      </c>
      <c r="E1934" s="115">
        <f t="shared" si="913"/>
        <v>7276.54</v>
      </c>
      <c r="F1934" s="116">
        <f t="shared" si="914"/>
        <v>46558</v>
      </c>
      <c r="G1934" s="117">
        <f t="shared" si="918"/>
        <v>4.3006716003852752E-3</v>
      </c>
      <c r="H1934" s="118">
        <f t="shared" si="919"/>
        <v>46619</v>
      </c>
      <c r="I1934" s="118">
        <f t="shared" si="920"/>
        <v>46619</v>
      </c>
      <c r="J1934" s="119">
        <f t="shared" si="921"/>
        <v>23</v>
      </c>
      <c r="K1934" s="119">
        <f t="shared" si="922"/>
        <v>5</v>
      </c>
      <c r="L1934" s="8">
        <f t="shared" si="923"/>
        <v>1.0009333499999999</v>
      </c>
      <c r="M1934" s="120">
        <f t="shared" si="924"/>
        <v>1.0043006699999999</v>
      </c>
      <c r="N1934" s="120">
        <f t="shared" si="925"/>
        <v>1.3030796453964859</v>
      </c>
      <c r="O1934" s="113">
        <f t="shared" si="926"/>
        <v>1.30429587</v>
      </c>
      <c r="P1934" s="113">
        <f t="shared" si="927"/>
        <v>1456.4988730699999</v>
      </c>
      <c r="Q1934" s="11">
        <f t="shared" si="928"/>
        <v>0</v>
      </c>
      <c r="R1934" s="30">
        <f t="shared" si="929"/>
        <v>0</v>
      </c>
      <c r="S1934" s="8">
        <f t="shared" si="930"/>
        <v>0</v>
      </c>
      <c r="T1934" s="122">
        <f t="shared" si="935"/>
        <v>0.13059999999999999</v>
      </c>
      <c r="U1934" s="121">
        <f t="shared" si="931"/>
        <v>5</v>
      </c>
      <c r="V1934" s="121">
        <v>252</v>
      </c>
      <c r="W1934" s="120">
        <f t="shared" si="932"/>
        <v>1.002438454</v>
      </c>
      <c r="X1934" s="113">
        <f t="shared" si="912"/>
        <v>3.5516055</v>
      </c>
      <c r="Y1934" s="113">
        <f t="shared" si="933"/>
        <v>0</v>
      </c>
      <c r="Z1934" s="125" t="str">
        <f t="shared" si="936"/>
        <v>A+J=</v>
      </c>
      <c r="AA1934" s="118">
        <f t="shared" si="937"/>
        <v>46619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>
        <f t="shared" si="934"/>
        <v>46596</v>
      </c>
      <c r="B1935" s="113">
        <f t="shared" si="915"/>
        <v>1461.0344245399999</v>
      </c>
      <c r="C1935" s="113">
        <f t="shared" si="916"/>
        <v>1116.6936172799999</v>
      </c>
      <c r="D1935" s="114">
        <f t="shared" si="917"/>
        <v>7245.38</v>
      </c>
      <c r="E1935" s="115">
        <f t="shared" si="913"/>
        <v>7276.54</v>
      </c>
      <c r="F1935" s="116">
        <f t="shared" si="914"/>
        <v>46558</v>
      </c>
      <c r="G1935" s="117">
        <f t="shared" si="918"/>
        <v>4.3006716003852752E-3</v>
      </c>
      <c r="H1935" s="118">
        <f t="shared" si="919"/>
        <v>46619</v>
      </c>
      <c r="I1935" s="118">
        <f t="shared" si="920"/>
        <v>46619</v>
      </c>
      <c r="J1935" s="119">
        <f t="shared" si="921"/>
        <v>23</v>
      </c>
      <c r="K1935" s="119">
        <f t="shared" si="922"/>
        <v>6</v>
      </c>
      <c r="L1935" s="8">
        <f t="shared" si="923"/>
        <v>1.0011201300000001</v>
      </c>
      <c r="M1935" s="120">
        <f t="shared" si="924"/>
        <v>1.0043006699999999</v>
      </c>
      <c r="N1935" s="120">
        <f t="shared" si="925"/>
        <v>1.3030796453964859</v>
      </c>
      <c r="O1935" s="113">
        <f t="shared" si="926"/>
        <v>1.3045392600000001</v>
      </c>
      <c r="P1935" s="113">
        <f t="shared" si="927"/>
        <v>1456.77066513</v>
      </c>
      <c r="Q1935" s="11">
        <f t="shared" si="928"/>
        <v>0</v>
      </c>
      <c r="R1935" s="30">
        <f t="shared" si="929"/>
        <v>0</v>
      </c>
      <c r="S1935" s="8">
        <f t="shared" si="930"/>
        <v>0</v>
      </c>
      <c r="T1935" s="122">
        <f t="shared" si="935"/>
        <v>0.13059999999999999</v>
      </c>
      <c r="U1935" s="121">
        <f t="shared" si="931"/>
        <v>6</v>
      </c>
      <c r="V1935" s="121">
        <v>252</v>
      </c>
      <c r="W1935" s="120">
        <f t="shared" si="932"/>
        <v>1.0029268570000001</v>
      </c>
      <c r="X1935" s="113">
        <f t="shared" si="912"/>
        <v>4.2637594099999996</v>
      </c>
      <c r="Y1935" s="113">
        <f t="shared" si="933"/>
        <v>0</v>
      </c>
      <c r="Z1935" s="125" t="str">
        <f t="shared" si="936"/>
        <v>A+J=</v>
      </c>
      <c r="AA1935" s="118">
        <f t="shared" si="937"/>
        <v>46619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>
        <f t="shared" si="934"/>
        <v>46597</v>
      </c>
      <c r="B1936" s="113">
        <f t="shared" si="915"/>
        <v>1462.0190290599999</v>
      </c>
      <c r="C1936" s="113">
        <f t="shared" si="916"/>
        <v>1116.6936172799999</v>
      </c>
      <c r="D1936" s="114">
        <f t="shared" si="917"/>
        <v>7245.38</v>
      </c>
      <c r="E1936" s="115">
        <f t="shared" si="913"/>
        <v>7276.54</v>
      </c>
      <c r="F1936" s="116">
        <f t="shared" si="914"/>
        <v>46558</v>
      </c>
      <c r="G1936" s="117">
        <f t="shared" si="918"/>
        <v>4.3006716003852752E-3</v>
      </c>
      <c r="H1936" s="118">
        <f t="shared" si="919"/>
        <v>46619</v>
      </c>
      <c r="I1936" s="118">
        <f t="shared" si="920"/>
        <v>46619</v>
      </c>
      <c r="J1936" s="119">
        <f t="shared" si="921"/>
        <v>23</v>
      </c>
      <c r="K1936" s="119">
        <f t="shared" si="922"/>
        <v>7</v>
      </c>
      <c r="L1936" s="8">
        <f t="shared" si="923"/>
        <v>1.0013069400000001</v>
      </c>
      <c r="M1936" s="120">
        <f t="shared" si="924"/>
        <v>1.0043006699999999</v>
      </c>
      <c r="N1936" s="120">
        <f t="shared" si="925"/>
        <v>1.3030796453964859</v>
      </c>
      <c r="O1936" s="113">
        <f t="shared" si="926"/>
        <v>1.3047826899999999</v>
      </c>
      <c r="P1936" s="113">
        <f t="shared" si="927"/>
        <v>1457.0425018599999</v>
      </c>
      <c r="Q1936" s="11">
        <f t="shared" si="928"/>
        <v>0</v>
      </c>
      <c r="R1936" s="30">
        <f t="shared" si="929"/>
        <v>0</v>
      </c>
      <c r="S1936" s="8">
        <f t="shared" si="930"/>
        <v>0</v>
      </c>
      <c r="T1936" s="122">
        <f t="shared" si="935"/>
        <v>0.13059999999999999</v>
      </c>
      <c r="U1936" s="121">
        <f t="shared" si="931"/>
        <v>7</v>
      </c>
      <c r="V1936" s="121">
        <v>252</v>
      </c>
      <c r="W1936" s="120">
        <f t="shared" si="932"/>
        <v>1.0034154989999999</v>
      </c>
      <c r="X1936" s="113">
        <f t="shared" si="912"/>
        <v>4.9765271999999996</v>
      </c>
      <c r="Y1936" s="113">
        <f t="shared" si="933"/>
        <v>0</v>
      </c>
      <c r="Z1936" s="125" t="str">
        <f t="shared" si="936"/>
        <v>A+J=</v>
      </c>
      <c r="AA1936" s="118">
        <f t="shared" si="937"/>
        <v>46619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>
        <f t="shared" si="934"/>
        <v>46598</v>
      </c>
      <c r="B1937" s="113">
        <f t="shared" si="915"/>
        <v>1463.00430213</v>
      </c>
      <c r="C1937" s="113">
        <f t="shared" si="916"/>
        <v>1116.6936172799999</v>
      </c>
      <c r="D1937" s="114">
        <f t="shared" si="917"/>
        <v>7245.38</v>
      </c>
      <c r="E1937" s="115">
        <f t="shared" si="913"/>
        <v>7276.54</v>
      </c>
      <c r="F1937" s="116">
        <f t="shared" si="914"/>
        <v>46558</v>
      </c>
      <c r="G1937" s="117">
        <f t="shared" si="918"/>
        <v>4.3006716003852752E-3</v>
      </c>
      <c r="H1937" s="118">
        <f t="shared" si="919"/>
        <v>46619</v>
      </c>
      <c r="I1937" s="118">
        <f t="shared" si="920"/>
        <v>46619</v>
      </c>
      <c r="J1937" s="119">
        <f t="shared" si="921"/>
        <v>23</v>
      </c>
      <c r="K1937" s="119">
        <f t="shared" si="922"/>
        <v>8</v>
      </c>
      <c r="L1937" s="8">
        <f t="shared" si="923"/>
        <v>1.0014937900000001</v>
      </c>
      <c r="M1937" s="120">
        <f t="shared" si="924"/>
        <v>1.0043006699999999</v>
      </c>
      <c r="N1937" s="120">
        <f t="shared" si="925"/>
        <v>1.3030796453964859</v>
      </c>
      <c r="O1937" s="113">
        <f t="shared" si="926"/>
        <v>1.3050261700000001</v>
      </c>
      <c r="P1937" s="113">
        <f t="shared" si="927"/>
        <v>1457.3143944200001</v>
      </c>
      <c r="Q1937" s="11">
        <f t="shared" si="928"/>
        <v>0</v>
      </c>
      <c r="R1937" s="30">
        <f t="shared" si="929"/>
        <v>0</v>
      </c>
      <c r="S1937" s="8">
        <f t="shared" si="930"/>
        <v>0</v>
      </c>
      <c r="T1937" s="122">
        <f t="shared" si="935"/>
        <v>0.13059999999999999</v>
      </c>
      <c r="U1937" s="121">
        <f t="shared" si="931"/>
        <v>8</v>
      </c>
      <c r="V1937" s="121">
        <v>252</v>
      </c>
      <c r="W1937" s="120">
        <f t="shared" si="932"/>
        <v>1.003904379</v>
      </c>
      <c r="X1937" s="113">
        <f t="shared" si="912"/>
        <v>5.68990771</v>
      </c>
      <c r="Y1937" s="113">
        <f t="shared" si="933"/>
        <v>0</v>
      </c>
      <c r="Z1937" s="125" t="str">
        <f t="shared" si="936"/>
        <v>A+J=</v>
      </c>
      <c r="AA1937" s="118">
        <f t="shared" si="937"/>
        <v>46619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>
        <f t="shared" si="934"/>
        <v>46599</v>
      </c>
      <c r="B1938" s="113">
        <f t="shared" si="915"/>
        <v>1463.9902328199998</v>
      </c>
      <c r="C1938" s="113">
        <f t="shared" si="916"/>
        <v>1116.6936172799999</v>
      </c>
      <c r="D1938" s="114">
        <f t="shared" si="917"/>
        <v>7245.38</v>
      </c>
      <c r="E1938" s="115">
        <f t="shared" si="913"/>
        <v>7276.54</v>
      </c>
      <c r="F1938" s="116">
        <f t="shared" si="914"/>
        <v>46558</v>
      </c>
      <c r="G1938" s="117">
        <f t="shared" si="918"/>
        <v>4.3006716003852752E-3</v>
      </c>
      <c r="H1938" s="118">
        <f t="shared" si="919"/>
        <v>46619</v>
      </c>
      <c r="I1938" s="118">
        <f t="shared" si="920"/>
        <v>46619</v>
      </c>
      <c r="J1938" s="119">
        <f t="shared" si="921"/>
        <v>23</v>
      </c>
      <c r="K1938" s="119">
        <f t="shared" si="922"/>
        <v>9</v>
      </c>
      <c r="L1938" s="8">
        <f t="shared" si="923"/>
        <v>1.0016806700000001</v>
      </c>
      <c r="M1938" s="120">
        <f t="shared" si="924"/>
        <v>1.0043006699999999</v>
      </c>
      <c r="N1938" s="120">
        <f t="shared" si="925"/>
        <v>1.3030796453964859</v>
      </c>
      <c r="O1938" s="113">
        <f t="shared" si="926"/>
        <v>1.30526969</v>
      </c>
      <c r="P1938" s="113">
        <f t="shared" si="927"/>
        <v>1457.5863316499999</v>
      </c>
      <c r="Q1938" s="11">
        <f t="shared" si="928"/>
        <v>0</v>
      </c>
      <c r="R1938" s="30">
        <f t="shared" si="929"/>
        <v>0</v>
      </c>
      <c r="S1938" s="8">
        <f t="shared" si="930"/>
        <v>0</v>
      </c>
      <c r="T1938" s="122">
        <f t="shared" si="935"/>
        <v>0.13059999999999999</v>
      </c>
      <c r="U1938" s="121">
        <f t="shared" si="931"/>
        <v>9</v>
      </c>
      <c r="V1938" s="121">
        <v>252</v>
      </c>
      <c r="W1938" s="120">
        <f t="shared" si="932"/>
        <v>1.0043934969999999</v>
      </c>
      <c r="X1938" s="113">
        <f t="shared" si="912"/>
        <v>6.4039011700000001</v>
      </c>
      <c r="Y1938" s="113">
        <f t="shared" si="933"/>
        <v>0</v>
      </c>
      <c r="Z1938" s="125" t="str">
        <f t="shared" si="936"/>
        <v>A+J=</v>
      </c>
      <c r="AA1938" s="118">
        <f t="shared" si="937"/>
        <v>46619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>
        <f t="shared" si="934"/>
        <v>46600</v>
      </c>
      <c r="B1939" s="113">
        <f t="shared" si="915"/>
        <v>1463.9902328199998</v>
      </c>
      <c r="C1939" s="113">
        <f t="shared" si="916"/>
        <v>1116.6936172799999</v>
      </c>
      <c r="D1939" s="114">
        <f t="shared" si="917"/>
        <v>7245.38</v>
      </c>
      <c r="E1939" s="115">
        <f t="shared" si="913"/>
        <v>7276.54</v>
      </c>
      <c r="F1939" s="116">
        <f t="shared" si="914"/>
        <v>46558</v>
      </c>
      <c r="G1939" s="117">
        <f t="shared" si="918"/>
        <v>4.3006716003852752E-3</v>
      </c>
      <c r="H1939" s="118">
        <f t="shared" si="919"/>
        <v>46619</v>
      </c>
      <c r="I1939" s="118">
        <f t="shared" si="920"/>
        <v>46619</v>
      </c>
      <c r="J1939" s="119">
        <f t="shared" si="921"/>
        <v>23</v>
      </c>
      <c r="K1939" s="119">
        <f t="shared" si="922"/>
        <v>9</v>
      </c>
      <c r="L1939" s="8">
        <f t="shared" si="923"/>
        <v>1.0016806700000001</v>
      </c>
      <c r="M1939" s="120">
        <f t="shared" si="924"/>
        <v>1.0043006699999999</v>
      </c>
      <c r="N1939" s="120">
        <f t="shared" si="925"/>
        <v>1.3030796453964859</v>
      </c>
      <c r="O1939" s="113">
        <f t="shared" si="926"/>
        <v>1.30526969</v>
      </c>
      <c r="P1939" s="113">
        <f t="shared" si="927"/>
        <v>1457.5863316499999</v>
      </c>
      <c r="Q1939" s="11">
        <f t="shared" si="928"/>
        <v>0</v>
      </c>
      <c r="R1939" s="30">
        <f t="shared" si="929"/>
        <v>0</v>
      </c>
      <c r="S1939" s="8">
        <f t="shared" si="930"/>
        <v>0</v>
      </c>
      <c r="T1939" s="122">
        <f t="shared" si="935"/>
        <v>0.13059999999999999</v>
      </c>
      <c r="U1939" s="121">
        <f t="shared" si="931"/>
        <v>9</v>
      </c>
      <c r="V1939" s="121">
        <v>252</v>
      </c>
      <c r="W1939" s="120">
        <f t="shared" si="932"/>
        <v>1.0043934969999999</v>
      </c>
      <c r="X1939" s="113">
        <f t="shared" si="912"/>
        <v>6.4039011700000001</v>
      </c>
      <c r="Y1939" s="113">
        <f t="shared" si="933"/>
        <v>0</v>
      </c>
      <c r="Z1939" s="125" t="str">
        <f t="shared" si="936"/>
        <v>A+J=</v>
      </c>
      <c r="AA1939" s="118">
        <f t="shared" si="937"/>
        <v>46619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>
        <f t="shared" si="934"/>
        <v>46601</v>
      </c>
      <c r="B1940" s="113">
        <f t="shared" si="915"/>
        <v>1463.9902328199998</v>
      </c>
      <c r="C1940" s="113">
        <f t="shared" si="916"/>
        <v>1116.6936172799999</v>
      </c>
      <c r="D1940" s="114">
        <f t="shared" si="917"/>
        <v>7245.38</v>
      </c>
      <c r="E1940" s="115">
        <f t="shared" si="913"/>
        <v>7276.54</v>
      </c>
      <c r="F1940" s="116">
        <f t="shared" si="914"/>
        <v>46558</v>
      </c>
      <c r="G1940" s="117">
        <f t="shared" si="918"/>
        <v>4.3006716003852752E-3</v>
      </c>
      <c r="H1940" s="118">
        <f t="shared" si="919"/>
        <v>46619</v>
      </c>
      <c r="I1940" s="118">
        <f t="shared" si="920"/>
        <v>46619</v>
      </c>
      <c r="J1940" s="119">
        <f t="shared" si="921"/>
        <v>23</v>
      </c>
      <c r="K1940" s="119">
        <f t="shared" si="922"/>
        <v>9</v>
      </c>
      <c r="L1940" s="8">
        <f t="shared" si="923"/>
        <v>1.0016806700000001</v>
      </c>
      <c r="M1940" s="120">
        <f t="shared" si="924"/>
        <v>1.0043006699999999</v>
      </c>
      <c r="N1940" s="120">
        <f t="shared" si="925"/>
        <v>1.3030796453964859</v>
      </c>
      <c r="O1940" s="113">
        <f t="shared" si="926"/>
        <v>1.30526969</v>
      </c>
      <c r="P1940" s="113">
        <f t="shared" si="927"/>
        <v>1457.5863316499999</v>
      </c>
      <c r="Q1940" s="11">
        <f t="shared" si="928"/>
        <v>0</v>
      </c>
      <c r="R1940" s="30">
        <f t="shared" si="929"/>
        <v>0</v>
      </c>
      <c r="S1940" s="8">
        <f t="shared" si="930"/>
        <v>0</v>
      </c>
      <c r="T1940" s="122">
        <f t="shared" si="935"/>
        <v>0.13059999999999999</v>
      </c>
      <c r="U1940" s="121">
        <f t="shared" si="931"/>
        <v>9</v>
      </c>
      <c r="V1940" s="121">
        <v>252</v>
      </c>
      <c r="W1940" s="120">
        <f t="shared" si="932"/>
        <v>1.0043934969999999</v>
      </c>
      <c r="X1940" s="113">
        <f t="shared" si="912"/>
        <v>6.4039011700000001</v>
      </c>
      <c r="Y1940" s="113">
        <f t="shared" si="933"/>
        <v>0</v>
      </c>
      <c r="Z1940" s="125" t="str">
        <f t="shared" si="936"/>
        <v>A+J=</v>
      </c>
      <c r="AA1940" s="118">
        <f t="shared" si="937"/>
        <v>46619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>
        <f t="shared" si="934"/>
        <v>46602</v>
      </c>
      <c r="B1941" s="113">
        <f t="shared" si="915"/>
        <v>1464.9768213699999</v>
      </c>
      <c r="C1941" s="113">
        <f t="shared" si="916"/>
        <v>1116.6936172799999</v>
      </c>
      <c r="D1941" s="114">
        <f t="shared" si="917"/>
        <v>7245.38</v>
      </c>
      <c r="E1941" s="115">
        <f t="shared" si="913"/>
        <v>7276.54</v>
      </c>
      <c r="F1941" s="116">
        <f t="shared" si="914"/>
        <v>46558</v>
      </c>
      <c r="G1941" s="117">
        <f t="shared" si="918"/>
        <v>4.3006716003852752E-3</v>
      </c>
      <c r="H1941" s="118">
        <f t="shared" si="919"/>
        <v>46619</v>
      </c>
      <c r="I1941" s="118">
        <f t="shared" si="920"/>
        <v>46619</v>
      </c>
      <c r="J1941" s="119">
        <f t="shared" si="921"/>
        <v>23</v>
      </c>
      <c r="K1941" s="119">
        <f t="shared" si="922"/>
        <v>10</v>
      </c>
      <c r="L1941" s="8">
        <f t="shared" si="923"/>
        <v>1.0018675800000001</v>
      </c>
      <c r="M1941" s="120">
        <f t="shared" si="924"/>
        <v>1.0043006699999999</v>
      </c>
      <c r="N1941" s="120">
        <f t="shared" si="925"/>
        <v>1.3030796453964859</v>
      </c>
      <c r="O1941" s="113">
        <f t="shared" si="926"/>
        <v>1.30551325</v>
      </c>
      <c r="P1941" s="113">
        <f t="shared" si="927"/>
        <v>1457.8583135399999</v>
      </c>
      <c r="Q1941" s="11">
        <f t="shared" si="928"/>
        <v>0</v>
      </c>
      <c r="R1941" s="30">
        <f t="shared" si="929"/>
        <v>0</v>
      </c>
      <c r="S1941" s="8">
        <f t="shared" si="930"/>
        <v>0</v>
      </c>
      <c r="T1941" s="122">
        <f t="shared" si="935"/>
        <v>0.13059999999999999</v>
      </c>
      <c r="U1941" s="121">
        <f t="shared" si="931"/>
        <v>10</v>
      </c>
      <c r="V1941" s="121">
        <v>252</v>
      </c>
      <c r="W1941" s="120">
        <f t="shared" si="932"/>
        <v>1.004882853</v>
      </c>
      <c r="X1941" s="113">
        <f t="shared" si="912"/>
        <v>7.1185078300000004</v>
      </c>
      <c r="Y1941" s="113">
        <f t="shared" si="933"/>
        <v>0</v>
      </c>
      <c r="Z1941" s="125" t="str">
        <f t="shared" si="936"/>
        <v>A+J=</v>
      </c>
      <c r="AA1941" s="118">
        <f t="shared" si="937"/>
        <v>46619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>
        <f t="shared" si="934"/>
        <v>46603</v>
      </c>
      <c r="B1942" s="113">
        <f t="shared" si="915"/>
        <v>1465.9640919799999</v>
      </c>
      <c r="C1942" s="113">
        <f t="shared" si="916"/>
        <v>1116.6936172799999</v>
      </c>
      <c r="D1942" s="114">
        <f t="shared" si="917"/>
        <v>7245.38</v>
      </c>
      <c r="E1942" s="115">
        <f t="shared" si="913"/>
        <v>7276.54</v>
      </c>
      <c r="F1942" s="116">
        <f t="shared" si="914"/>
        <v>46558</v>
      </c>
      <c r="G1942" s="117">
        <f t="shared" si="918"/>
        <v>4.3006716003852752E-3</v>
      </c>
      <c r="H1942" s="118">
        <f t="shared" si="919"/>
        <v>46619</v>
      </c>
      <c r="I1942" s="118">
        <f t="shared" si="920"/>
        <v>46619</v>
      </c>
      <c r="J1942" s="119">
        <f t="shared" si="921"/>
        <v>23</v>
      </c>
      <c r="K1942" s="119">
        <f t="shared" si="922"/>
        <v>11</v>
      </c>
      <c r="L1942" s="8">
        <f t="shared" si="923"/>
        <v>1.00205454</v>
      </c>
      <c r="M1942" s="120">
        <f t="shared" si="924"/>
        <v>1.0043006699999999</v>
      </c>
      <c r="N1942" s="120">
        <f t="shared" si="925"/>
        <v>1.3030796453964859</v>
      </c>
      <c r="O1942" s="113">
        <f t="shared" si="926"/>
        <v>1.30575687</v>
      </c>
      <c r="P1942" s="113">
        <f t="shared" si="927"/>
        <v>1458.13036244</v>
      </c>
      <c r="Q1942" s="11">
        <f t="shared" si="928"/>
        <v>0</v>
      </c>
      <c r="R1942" s="30">
        <f t="shared" si="929"/>
        <v>0</v>
      </c>
      <c r="S1942" s="8">
        <f t="shared" si="930"/>
        <v>0</v>
      </c>
      <c r="T1942" s="122">
        <f t="shared" si="935"/>
        <v>0.13059999999999999</v>
      </c>
      <c r="U1942" s="121">
        <f t="shared" si="931"/>
        <v>11</v>
      </c>
      <c r="V1942" s="121">
        <v>252</v>
      </c>
      <c r="W1942" s="120">
        <f t="shared" si="932"/>
        <v>1.0053724479999999</v>
      </c>
      <c r="X1942" s="113">
        <f t="shared" si="912"/>
        <v>7.8337295400000002</v>
      </c>
      <c r="Y1942" s="113">
        <f t="shared" si="933"/>
        <v>0</v>
      </c>
      <c r="Z1942" s="125" t="str">
        <f t="shared" si="936"/>
        <v>A+J=</v>
      </c>
      <c r="AA1942" s="118">
        <f t="shared" si="937"/>
        <v>46619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>
        <f t="shared" si="934"/>
        <v>46604</v>
      </c>
      <c r="B1943" s="113">
        <f t="shared" si="915"/>
        <v>1466.95200978</v>
      </c>
      <c r="C1943" s="113">
        <f t="shared" si="916"/>
        <v>1116.6936172799999</v>
      </c>
      <c r="D1943" s="114">
        <f t="shared" si="917"/>
        <v>7245.38</v>
      </c>
      <c r="E1943" s="115">
        <f t="shared" si="913"/>
        <v>7276.54</v>
      </c>
      <c r="F1943" s="116">
        <f t="shared" si="914"/>
        <v>46558</v>
      </c>
      <c r="G1943" s="117">
        <f t="shared" si="918"/>
        <v>4.3006716003852752E-3</v>
      </c>
      <c r="H1943" s="118">
        <f t="shared" si="919"/>
        <v>46619</v>
      </c>
      <c r="I1943" s="118">
        <f t="shared" si="920"/>
        <v>46619</v>
      </c>
      <c r="J1943" s="119">
        <f t="shared" si="921"/>
        <v>23</v>
      </c>
      <c r="K1943" s="119">
        <f t="shared" si="922"/>
        <v>12</v>
      </c>
      <c r="L1943" s="8">
        <f t="shared" si="923"/>
        <v>1.0022415200000001</v>
      </c>
      <c r="M1943" s="120">
        <f t="shared" si="924"/>
        <v>1.0043006699999999</v>
      </c>
      <c r="N1943" s="120">
        <f t="shared" si="925"/>
        <v>1.3030796453964859</v>
      </c>
      <c r="O1943" s="113">
        <f t="shared" si="926"/>
        <v>1.30600052</v>
      </c>
      <c r="P1943" s="113">
        <f t="shared" si="927"/>
        <v>1458.40244484</v>
      </c>
      <c r="Q1943" s="11">
        <f t="shared" si="928"/>
        <v>0</v>
      </c>
      <c r="R1943" s="30">
        <f t="shared" si="929"/>
        <v>0</v>
      </c>
      <c r="S1943" s="8">
        <f t="shared" si="930"/>
        <v>0</v>
      </c>
      <c r="T1943" s="122">
        <f t="shared" si="935"/>
        <v>0.13059999999999999</v>
      </c>
      <c r="U1943" s="121">
        <f t="shared" si="931"/>
        <v>12</v>
      </c>
      <c r="V1943" s="121">
        <v>252</v>
      </c>
      <c r="W1943" s="120">
        <f t="shared" si="932"/>
        <v>1.005862281</v>
      </c>
      <c r="X1943" s="113">
        <f t="shared" si="912"/>
        <v>8.5495649399999998</v>
      </c>
      <c r="Y1943" s="113">
        <f t="shared" si="933"/>
        <v>0</v>
      </c>
      <c r="Z1943" s="125" t="str">
        <f t="shared" si="936"/>
        <v>A+J=</v>
      </c>
      <c r="AA1943" s="118">
        <f t="shared" si="937"/>
        <v>46619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>
        <f t="shared" si="934"/>
        <v>46605</v>
      </c>
      <c r="B1944" s="113">
        <f t="shared" si="915"/>
        <v>1467.94059894</v>
      </c>
      <c r="C1944" s="113">
        <f t="shared" si="916"/>
        <v>1116.6936172799999</v>
      </c>
      <c r="D1944" s="114">
        <f t="shared" si="917"/>
        <v>7245.38</v>
      </c>
      <c r="E1944" s="115">
        <f t="shared" si="913"/>
        <v>7276.54</v>
      </c>
      <c r="F1944" s="116">
        <f t="shared" si="914"/>
        <v>46558</v>
      </c>
      <c r="G1944" s="117">
        <f t="shared" si="918"/>
        <v>4.3006716003852752E-3</v>
      </c>
      <c r="H1944" s="118">
        <f t="shared" si="919"/>
        <v>46619</v>
      </c>
      <c r="I1944" s="118">
        <f t="shared" si="920"/>
        <v>46619</v>
      </c>
      <c r="J1944" s="119">
        <f t="shared" si="921"/>
        <v>23</v>
      </c>
      <c r="K1944" s="119">
        <f t="shared" si="922"/>
        <v>13</v>
      </c>
      <c r="L1944" s="8">
        <f t="shared" si="923"/>
        <v>1.0024285399999999</v>
      </c>
      <c r="M1944" s="120">
        <f t="shared" si="924"/>
        <v>1.0043006699999999</v>
      </c>
      <c r="N1944" s="120">
        <f t="shared" si="925"/>
        <v>1.3030796453964859</v>
      </c>
      <c r="O1944" s="113">
        <f t="shared" si="926"/>
        <v>1.30624422</v>
      </c>
      <c r="P1944" s="113">
        <f t="shared" si="927"/>
        <v>1458.67458308</v>
      </c>
      <c r="Q1944" s="11">
        <f t="shared" si="928"/>
        <v>0</v>
      </c>
      <c r="R1944" s="30">
        <f t="shared" si="929"/>
        <v>0</v>
      </c>
      <c r="S1944" s="8">
        <f t="shared" si="930"/>
        <v>0</v>
      </c>
      <c r="T1944" s="122">
        <f t="shared" si="935"/>
        <v>0.13059999999999999</v>
      </c>
      <c r="U1944" s="121">
        <f t="shared" si="931"/>
        <v>13</v>
      </c>
      <c r="V1944" s="121">
        <v>252</v>
      </c>
      <c r="W1944" s="120">
        <f t="shared" si="932"/>
        <v>1.006352353</v>
      </c>
      <c r="X1944" s="113">
        <f t="shared" si="912"/>
        <v>9.2660158599999995</v>
      </c>
      <c r="Y1944" s="113">
        <f t="shared" si="933"/>
        <v>0</v>
      </c>
      <c r="Z1944" s="125" t="str">
        <f t="shared" si="936"/>
        <v>A+J=</v>
      </c>
      <c r="AA1944" s="118">
        <f t="shared" si="937"/>
        <v>46619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>
        <f t="shared" si="934"/>
        <v>46606</v>
      </c>
      <c r="B1945" s="113">
        <f t="shared" si="915"/>
        <v>1468.9298709700001</v>
      </c>
      <c r="C1945" s="113">
        <f t="shared" si="916"/>
        <v>1116.6936172799999</v>
      </c>
      <c r="D1945" s="114">
        <f t="shared" si="917"/>
        <v>7245.38</v>
      </c>
      <c r="E1945" s="115">
        <f t="shared" si="913"/>
        <v>7276.54</v>
      </c>
      <c r="F1945" s="116">
        <f t="shared" si="914"/>
        <v>46558</v>
      </c>
      <c r="G1945" s="117">
        <f t="shared" si="918"/>
        <v>4.3006716003852752E-3</v>
      </c>
      <c r="H1945" s="118">
        <f t="shared" si="919"/>
        <v>46619</v>
      </c>
      <c r="I1945" s="118">
        <f t="shared" si="920"/>
        <v>46619</v>
      </c>
      <c r="J1945" s="119">
        <f t="shared" si="921"/>
        <v>23</v>
      </c>
      <c r="K1945" s="119">
        <f t="shared" si="922"/>
        <v>14</v>
      </c>
      <c r="L1945" s="8">
        <f t="shared" si="923"/>
        <v>1.0026155999999999</v>
      </c>
      <c r="M1945" s="120">
        <f t="shared" si="924"/>
        <v>1.0043006699999999</v>
      </c>
      <c r="N1945" s="120">
        <f t="shared" si="925"/>
        <v>1.3030796453964859</v>
      </c>
      <c r="O1945" s="113">
        <f t="shared" si="926"/>
        <v>1.30648798</v>
      </c>
      <c r="P1945" s="113">
        <f t="shared" si="927"/>
        <v>1458.9467883100001</v>
      </c>
      <c r="Q1945" s="11">
        <f t="shared" si="928"/>
        <v>0</v>
      </c>
      <c r="R1945" s="30">
        <f t="shared" si="929"/>
        <v>0</v>
      </c>
      <c r="S1945" s="8">
        <f t="shared" si="930"/>
        <v>0</v>
      </c>
      <c r="T1945" s="122">
        <f t="shared" si="935"/>
        <v>0.13059999999999999</v>
      </c>
      <c r="U1945" s="121">
        <f t="shared" si="931"/>
        <v>14</v>
      </c>
      <c r="V1945" s="121">
        <v>252</v>
      </c>
      <c r="W1945" s="120">
        <f t="shared" si="932"/>
        <v>1.0068426640000001</v>
      </c>
      <c r="X1945" s="113">
        <f t="shared" si="912"/>
        <v>9.9830826600000009</v>
      </c>
      <c r="Y1945" s="113">
        <f t="shared" si="933"/>
        <v>0</v>
      </c>
      <c r="Z1945" s="125" t="str">
        <f t="shared" si="936"/>
        <v>A+J=</v>
      </c>
      <c r="AA1945" s="118">
        <f t="shared" si="937"/>
        <v>46619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>
        <f t="shared" si="934"/>
        <v>46607</v>
      </c>
      <c r="B1946" s="113">
        <f t="shared" si="915"/>
        <v>1468.9298709700001</v>
      </c>
      <c r="C1946" s="113">
        <f t="shared" si="916"/>
        <v>1116.6936172799999</v>
      </c>
      <c r="D1946" s="114">
        <f t="shared" si="917"/>
        <v>7245.38</v>
      </c>
      <c r="E1946" s="115">
        <f t="shared" si="913"/>
        <v>7276.54</v>
      </c>
      <c r="F1946" s="116">
        <f t="shared" si="914"/>
        <v>46558</v>
      </c>
      <c r="G1946" s="117">
        <f t="shared" si="918"/>
        <v>4.3006716003852752E-3</v>
      </c>
      <c r="H1946" s="118">
        <f t="shared" si="919"/>
        <v>46619</v>
      </c>
      <c r="I1946" s="118">
        <f t="shared" si="920"/>
        <v>46619</v>
      </c>
      <c r="J1946" s="119">
        <f t="shared" si="921"/>
        <v>23</v>
      </c>
      <c r="K1946" s="119">
        <f t="shared" si="922"/>
        <v>14</v>
      </c>
      <c r="L1946" s="8">
        <f t="shared" si="923"/>
        <v>1.0026155999999999</v>
      </c>
      <c r="M1946" s="120">
        <f t="shared" si="924"/>
        <v>1.0043006699999999</v>
      </c>
      <c r="N1946" s="120">
        <f t="shared" si="925"/>
        <v>1.3030796453964859</v>
      </c>
      <c r="O1946" s="113">
        <f t="shared" si="926"/>
        <v>1.30648798</v>
      </c>
      <c r="P1946" s="113">
        <f t="shared" si="927"/>
        <v>1458.9467883100001</v>
      </c>
      <c r="Q1946" s="11">
        <f t="shared" si="928"/>
        <v>0</v>
      </c>
      <c r="R1946" s="30">
        <f t="shared" si="929"/>
        <v>0</v>
      </c>
      <c r="S1946" s="8">
        <f t="shared" si="930"/>
        <v>0</v>
      </c>
      <c r="T1946" s="122">
        <f t="shared" si="935"/>
        <v>0.13059999999999999</v>
      </c>
      <c r="U1946" s="121">
        <f t="shared" si="931"/>
        <v>14</v>
      </c>
      <c r="V1946" s="121">
        <v>252</v>
      </c>
      <c r="W1946" s="120">
        <f t="shared" si="932"/>
        <v>1.0068426640000001</v>
      </c>
      <c r="X1946" s="113">
        <f t="shared" si="912"/>
        <v>9.9830826600000009</v>
      </c>
      <c r="Y1946" s="113">
        <f t="shared" si="933"/>
        <v>0</v>
      </c>
      <c r="Z1946" s="125" t="str">
        <f t="shared" si="936"/>
        <v>A+J=</v>
      </c>
      <c r="AA1946" s="118">
        <f t="shared" si="937"/>
        <v>46619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>
        <f t="shared" si="934"/>
        <v>46608</v>
      </c>
      <c r="B1947" s="113">
        <f t="shared" si="915"/>
        <v>1468.9298709700001</v>
      </c>
      <c r="C1947" s="113">
        <f t="shared" si="916"/>
        <v>1116.6936172799999</v>
      </c>
      <c r="D1947" s="114">
        <f t="shared" si="917"/>
        <v>7245.38</v>
      </c>
      <c r="E1947" s="115">
        <f t="shared" si="913"/>
        <v>7276.54</v>
      </c>
      <c r="F1947" s="116">
        <f t="shared" si="914"/>
        <v>46558</v>
      </c>
      <c r="G1947" s="117">
        <f t="shared" si="918"/>
        <v>4.3006716003852752E-3</v>
      </c>
      <c r="H1947" s="118">
        <f t="shared" si="919"/>
        <v>46619</v>
      </c>
      <c r="I1947" s="118">
        <f t="shared" si="920"/>
        <v>46619</v>
      </c>
      <c r="J1947" s="119">
        <f t="shared" si="921"/>
        <v>23</v>
      </c>
      <c r="K1947" s="119">
        <f t="shared" si="922"/>
        <v>14</v>
      </c>
      <c r="L1947" s="8">
        <f t="shared" si="923"/>
        <v>1.0026155999999999</v>
      </c>
      <c r="M1947" s="120">
        <f t="shared" si="924"/>
        <v>1.0043006699999999</v>
      </c>
      <c r="N1947" s="120">
        <f t="shared" si="925"/>
        <v>1.3030796453964859</v>
      </c>
      <c r="O1947" s="113">
        <f t="shared" si="926"/>
        <v>1.30648798</v>
      </c>
      <c r="P1947" s="113">
        <f t="shared" si="927"/>
        <v>1458.9467883100001</v>
      </c>
      <c r="Q1947" s="11">
        <f t="shared" si="928"/>
        <v>0</v>
      </c>
      <c r="R1947" s="30">
        <f t="shared" si="929"/>
        <v>0</v>
      </c>
      <c r="S1947" s="8">
        <f t="shared" si="930"/>
        <v>0</v>
      </c>
      <c r="T1947" s="122">
        <f t="shared" si="935"/>
        <v>0.13059999999999999</v>
      </c>
      <c r="U1947" s="121">
        <f t="shared" si="931"/>
        <v>14</v>
      </c>
      <c r="V1947" s="121">
        <v>252</v>
      </c>
      <c r="W1947" s="120">
        <f t="shared" si="932"/>
        <v>1.0068426640000001</v>
      </c>
      <c r="X1947" s="113">
        <f t="shared" si="912"/>
        <v>9.9830826600000009</v>
      </c>
      <c r="Y1947" s="113">
        <f t="shared" si="933"/>
        <v>0</v>
      </c>
      <c r="Z1947" s="125" t="str">
        <f t="shared" si="936"/>
        <v>A+J=</v>
      </c>
      <c r="AA1947" s="118">
        <f t="shared" si="937"/>
        <v>46619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>
        <f t="shared" si="934"/>
        <v>46609</v>
      </c>
      <c r="B1948" s="113">
        <f t="shared" si="915"/>
        <v>1469.91979098</v>
      </c>
      <c r="C1948" s="113">
        <f t="shared" si="916"/>
        <v>1116.6936172799999</v>
      </c>
      <c r="D1948" s="114">
        <f t="shared" si="917"/>
        <v>7245.38</v>
      </c>
      <c r="E1948" s="115">
        <f t="shared" si="913"/>
        <v>7276.54</v>
      </c>
      <c r="F1948" s="116">
        <f t="shared" si="914"/>
        <v>46558</v>
      </c>
      <c r="G1948" s="117">
        <f t="shared" si="918"/>
        <v>4.3006716003852752E-3</v>
      </c>
      <c r="H1948" s="118">
        <f t="shared" si="919"/>
        <v>46619</v>
      </c>
      <c r="I1948" s="118">
        <f t="shared" si="920"/>
        <v>46619</v>
      </c>
      <c r="J1948" s="119">
        <f t="shared" si="921"/>
        <v>23</v>
      </c>
      <c r="K1948" s="119">
        <f t="shared" si="922"/>
        <v>15</v>
      </c>
      <c r="L1948" s="8">
        <f t="shared" si="923"/>
        <v>1.00280269</v>
      </c>
      <c r="M1948" s="120">
        <f t="shared" si="924"/>
        <v>1.0043006699999999</v>
      </c>
      <c r="N1948" s="120">
        <f t="shared" si="925"/>
        <v>1.3030796453964859</v>
      </c>
      <c r="O1948" s="113">
        <f t="shared" si="926"/>
        <v>1.3067317700000001</v>
      </c>
      <c r="P1948" s="113">
        <f t="shared" si="927"/>
        <v>1459.21902705</v>
      </c>
      <c r="Q1948" s="11">
        <f t="shared" si="928"/>
        <v>0</v>
      </c>
      <c r="R1948" s="30">
        <f t="shared" si="929"/>
        <v>0</v>
      </c>
      <c r="S1948" s="8">
        <f t="shared" si="930"/>
        <v>0</v>
      </c>
      <c r="T1948" s="122">
        <f t="shared" si="935"/>
        <v>0.13059999999999999</v>
      </c>
      <c r="U1948" s="121">
        <f t="shared" si="931"/>
        <v>15</v>
      </c>
      <c r="V1948" s="121">
        <v>252</v>
      </c>
      <c r="W1948" s="120">
        <f t="shared" si="932"/>
        <v>1.0073332129999999</v>
      </c>
      <c r="X1948" s="113">
        <f t="shared" si="912"/>
        <v>10.700763930000001</v>
      </c>
      <c r="Y1948" s="113">
        <f t="shared" si="933"/>
        <v>0</v>
      </c>
      <c r="Z1948" s="125" t="str">
        <f t="shared" si="936"/>
        <v>A+J=</v>
      </c>
      <c r="AA1948" s="118">
        <f t="shared" si="937"/>
        <v>46619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>
        <f t="shared" si="934"/>
        <v>46610</v>
      </c>
      <c r="B1949" s="113">
        <f t="shared" si="915"/>
        <v>1470.9103733900001</v>
      </c>
      <c r="C1949" s="113">
        <f t="shared" si="916"/>
        <v>1116.6936172799999</v>
      </c>
      <c r="D1949" s="114">
        <f t="shared" si="917"/>
        <v>7245.38</v>
      </c>
      <c r="E1949" s="115">
        <f t="shared" si="913"/>
        <v>7276.54</v>
      </c>
      <c r="F1949" s="116">
        <f t="shared" si="914"/>
        <v>46558</v>
      </c>
      <c r="G1949" s="117">
        <f t="shared" si="918"/>
        <v>4.3006716003852752E-3</v>
      </c>
      <c r="H1949" s="118">
        <f t="shared" si="919"/>
        <v>46619</v>
      </c>
      <c r="I1949" s="118">
        <f t="shared" si="920"/>
        <v>46619</v>
      </c>
      <c r="J1949" s="119">
        <f t="shared" si="921"/>
        <v>23</v>
      </c>
      <c r="K1949" s="119">
        <f t="shared" si="922"/>
        <v>16</v>
      </c>
      <c r="L1949" s="8">
        <f t="shared" si="923"/>
        <v>1.0029898100000001</v>
      </c>
      <c r="M1949" s="120">
        <f t="shared" si="924"/>
        <v>1.0043006699999999</v>
      </c>
      <c r="N1949" s="120">
        <f t="shared" si="925"/>
        <v>1.3030796453964859</v>
      </c>
      <c r="O1949" s="113">
        <f t="shared" si="926"/>
        <v>1.3069755999999999</v>
      </c>
      <c r="P1949" s="113">
        <f t="shared" si="927"/>
        <v>1459.49131046</v>
      </c>
      <c r="Q1949" s="11">
        <f t="shared" si="928"/>
        <v>0</v>
      </c>
      <c r="R1949" s="30">
        <f t="shared" si="929"/>
        <v>0</v>
      </c>
      <c r="S1949" s="8">
        <f t="shared" si="930"/>
        <v>0</v>
      </c>
      <c r="T1949" s="122">
        <f t="shared" si="935"/>
        <v>0.13059999999999999</v>
      </c>
      <c r="U1949" s="121">
        <f t="shared" si="931"/>
        <v>16</v>
      </c>
      <c r="V1949" s="121">
        <v>252</v>
      </c>
      <c r="W1949" s="120">
        <f t="shared" si="932"/>
        <v>1.007824002</v>
      </c>
      <c r="X1949" s="113">
        <f t="shared" si="912"/>
        <v>11.419062930000001</v>
      </c>
      <c r="Y1949" s="113">
        <f t="shared" si="933"/>
        <v>0</v>
      </c>
      <c r="Z1949" s="125" t="str">
        <f t="shared" si="936"/>
        <v>A+J=</v>
      </c>
      <c r="AA1949" s="118">
        <f t="shared" si="937"/>
        <v>46619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>
        <f t="shared" si="934"/>
        <v>46611</v>
      </c>
      <c r="B1950" s="113">
        <f t="shared" si="915"/>
        <v>1471.90163949</v>
      </c>
      <c r="C1950" s="113">
        <f t="shared" si="916"/>
        <v>1116.6936172799999</v>
      </c>
      <c r="D1950" s="114">
        <f t="shared" si="917"/>
        <v>7245.38</v>
      </c>
      <c r="E1950" s="115">
        <f t="shared" si="913"/>
        <v>7276.54</v>
      </c>
      <c r="F1950" s="116">
        <f t="shared" si="914"/>
        <v>46558</v>
      </c>
      <c r="G1950" s="117">
        <f t="shared" si="918"/>
        <v>4.3006716003852752E-3</v>
      </c>
      <c r="H1950" s="118">
        <f t="shared" si="919"/>
        <v>46619</v>
      </c>
      <c r="I1950" s="118">
        <f t="shared" si="920"/>
        <v>46619</v>
      </c>
      <c r="J1950" s="119">
        <f t="shared" si="921"/>
        <v>23</v>
      </c>
      <c r="K1950" s="119">
        <f t="shared" si="922"/>
        <v>17</v>
      </c>
      <c r="L1950" s="8">
        <f t="shared" si="923"/>
        <v>1.0031769699999999</v>
      </c>
      <c r="M1950" s="120">
        <f t="shared" si="924"/>
        <v>1.0043006699999999</v>
      </c>
      <c r="N1950" s="120">
        <f t="shared" si="925"/>
        <v>1.3030796453964859</v>
      </c>
      <c r="O1950" s="113">
        <f t="shared" si="926"/>
        <v>1.30721949</v>
      </c>
      <c r="P1950" s="113">
        <f t="shared" si="927"/>
        <v>1459.7636608600001</v>
      </c>
      <c r="Q1950" s="11">
        <f t="shared" si="928"/>
        <v>0</v>
      </c>
      <c r="R1950" s="30">
        <f t="shared" si="929"/>
        <v>0</v>
      </c>
      <c r="S1950" s="8">
        <f t="shared" si="930"/>
        <v>0</v>
      </c>
      <c r="T1950" s="122">
        <f t="shared" si="935"/>
        <v>0.13059999999999999</v>
      </c>
      <c r="U1950" s="121">
        <f t="shared" si="931"/>
        <v>17</v>
      </c>
      <c r="V1950" s="121">
        <v>252</v>
      </c>
      <c r="W1950" s="120">
        <f t="shared" si="932"/>
        <v>1.0083150299999999</v>
      </c>
      <c r="X1950" s="113">
        <f t="shared" ref="X1950:X2013" si="938">TRUNC((P1950*(W1950-1)),8)</f>
        <v>12.137978629999999</v>
      </c>
      <c r="Y1950" s="113">
        <f t="shared" si="933"/>
        <v>0</v>
      </c>
      <c r="Z1950" s="125" t="str">
        <f t="shared" si="936"/>
        <v>A+J=</v>
      </c>
      <c r="AA1950" s="118">
        <f t="shared" si="937"/>
        <v>46619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>
        <f t="shared" si="934"/>
        <v>46612</v>
      </c>
      <c r="B1951" s="113">
        <f t="shared" si="915"/>
        <v>1472.89356707</v>
      </c>
      <c r="C1951" s="113">
        <f t="shared" si="916"/>
        <v>1116.6936172799999</v>
      </c>
      <c r="D1951" s="114">
        <f t="shared" si="917"/>
        <v>7245.38</v>
      </c>
      <c r="E1951" s="115">
        <f t="shared" si="913"/>
        <v>7276.54</v>
      </c>
      <c r="F1951" s="116">
        <f t="shared" si="914"/>
        <v>46558</v>
      </c>
      <c r="G1951" s="117">
        <f t="shared" si="918"/>
        <v>4.3006716003852752E-3</v>
      </c>
      <c r="H1951" s="118">
        <f t="shared" si="919"/>
        <v>46619</v>
      </c>
      <c r="I1951" s="118">
        <f t="shared" si="920"/>
        <v>46619</v>
      </c>
      <c r="J1951" s="119">
        <f t="shared" si="921"/>
        <v>23</v>
      </c>
      <c r="K1951" s="119">
        <f t="shared" si="922"/>
        <v>18</v>
      </c>
      <c r="L1951" s="8">
        <f t="shared" si="923"/>
        <v>1.00336417</v>
      </c>
      <c r="M1951" s="120">
        <f t="shared" si="924"/>
        <v>1.0043006699999999</v>
      </c>
      <c r="N1951" s="120">
        <f t="shared" si="925"/>
        <v>1.3030796453964859</v>
      </c>
      <c r="O1951" s="113">
        <f t="shared" si="926"/>
        <v>1.3074634199999999</v>
      </c>
      <c r="P1951" s="113">
        <f t="shared" si="927"/>
        <v>1460.0360559400001</v>
      </c>
      <c r="Q1951" s="11">
        <f t="shared" si="928"/>
        <v>0</v>
      </c>
      <c r="R1951" s="30">
        <f t="shared" si="929"/>
        <v>0</v>
      </c>
      <c r="S1951" s="8">
        <f t="shared" si="930"/>
        <v>0</v>
      </c>
      <c r="T1951" s="122">
        <f t="shared" si="935"/>
        <v>0.13059999999999999</v>
      </c>
      <c r="U1951" s="121">
        <f t="shared" si="931"/>
        <v>18</v>
      </c>
      <c r="V1951" s="121">
        <v>252</v>
      </c>
      <c r="W1951" s="120">
        <f t="shared" si="932"/>
        <v>1.008806297</v>
      </c>
      <c r="X1951" s="113">
        <f t="shared" si="938"/>
        <v>12.857511130000001</v>
      </c>
      <c r="Y1951" s="113">
        <f t="shared" si="933"/>
        <v>0</v>
      </c>
      <c r="Z1951" s="125" t="str">
        <f t="shared" si="936"/>
        <v>A+J=</v>
      </c>
      <c r="AA1951" s="118">
        <f t="shared" si="937"/>
        <v>46619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>
        <f t="shared" si="934"/>
        <v>46613</v>
      </c>
      <c r="B1952" s="113">
        <f t="shared" si="915"/>
        <v>1473.8861676500001</v>
      </c>
      <c r="C1952" s="113">
        <f t="shared" si="916"/>
        <v>1116.6936172799999</v>
      </c>
      <c r="D1952" s="114">
        <f t="shared" si="917"/>
        <v>7245.38</v>
      </c>
      <c r="E1952" s="115">
        <f t="shared" si="913"/>
        <v>7276.54</v>
      </c>
      <c r="F1952" s="116">
        <f t="shared" si="914"/>
        <v>46558</v>
      </c>
      <c r="G1952" s="117">
        <f t="shared" si="918"/>
        <v>4.3006716003852752E-3</v>
      </c>
      <c r="H1952" s="118">
        <f t="shared" si="919"/>
        <v>46619</v>
      </c>
      <c r="I1952" s="118">
        <f t="shared" si="920"/>
        <v>46619</v>
      </c>
      <c r="J1952" s="119">
        <f t="shared" si="921"/>
        <v>23</v>
      </c>
      <c r="K1952" s="119">
        <f t="shared" si="922"/>
        <v>19</v>
      </c>
      <c r="L1952" s="8">
        <f t="shared" si="923"/>
        <v>1.0035514000000001</v>
      </c>
      <c r="M1952" s="120">
        <f t="shared" si="924"/>
        <v>1.0043006699999999</v>
      </c>
      <c r="N1952" s="120">
        <f t="shared" si="925"/>
        <v>1.3030796453964859</v>
      </c>
      <c r="O1952" s="113">
        <f t="shared" si="926"/>
        <v>1.3077074</v>
      </c>
      <c r="P1952" s="113">
        <f t="shared" si="927"/>
        <v>1460.3085068400001</v>
      </c>
      <c r="Q1952" s="11">
        <f t="shared" si="928"/>
        <v>0</v>
      </c>
      <c r="R1952" s="30">
        <f t="shared" si="929"/>
        <v>0</v>
      </c>
      <c r="S1952" s="8">
        <f t="shared" si="930"/>
        <v>0</v>
      </c>
      <c r="T1952" s="122">
        <f t="shared" si="935"/>
        <v>0.13059999999999999</v>
      </c>
      <c r="U1952" s="121">
        <f t="shared" si="931"/>
        <v>19</v>
      </c>
      <c r="V1952" s="121">
        <v>252</v>
      </c>
      <c r="W1952" s="120">
        <f t="shared" si="932"/>
        <v>1.0092978029999999</v>
      </c>
      <c r="X1952" s="113">
        <f t="shared" si="938"/>
        <v>13.577660809999999</v>
      </c>
      <c r="Y1952" s="113">
        <f t="shared" si="933"/>
        <v>0</v>
      </c>
      <c r="Z1952" s="125" t="str">
        <f t="shared" si="936"/>
        <v>A+J=</v>
      </c>
      <c r="AA1952" s="118">
        <f t="shared" si="937"/>
        <v>46619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>
        <f t="shared" si="934"/>
        <v>46614</v>
      </c>
      <c r="B1953" s="113">
        <f t="shared" si="915"/>
        <v>1473.8861676500001</v>
      </c>
      <c r="C1953" s="113">
        <f t="shared" si="916"/>
        <v>1116.6936172799999</v>
      </c>
      <c r="D1953" s="114">
        <f t="shared" si="917"/>
        <v>7245.38</v>
      </c>
      <c r="E1953" s="115">
        <f t="shared" si="913"/>
        <v>7276.54</v>
      </c>
      <c r="F1953" s="116">
        <f t="shared" si="914"/>
        <v>46558</v>
      </c>
      <c r="G1953" s="117">
        <f t="shared" si="918"/>
        <v>4.3006716003852752E-3</v>
      </c>
      <c r="H1953" s="118">
        <f t="shared" si="919"/>
        <v>46619</v>
      </c>
      <c r="I1953" s="118">
        <f t="shared" si="920"/>
        <v>46619</v>
      </c>
      <c r="J1953" s="119">
        <f t="shared" si="921"/>
        <v>23</v>
      </c>
      <c r="K1953" s="119">
        <f t="shared" si="922"/>
        <v>19</v>
      </c>
      <c r="L1953" s="8">
        <f t="shared" si="923"/>
        <v>1.0035514000000001</v>
      </c>
      <c r="M1953" s="120">
        <f t="shared" si="924"/>
        <v>1.0043006699999999</v>
      </c>
      <c r="N1953" s="120">
        <f t="shared" si="925"/>
        <v>1.3030796453964859</v>
      </c>
      <c r="O1953" s="113">
        <f t="shared" si="926"/>
        <v>1.3077074</v>
      </c>
      <c r="P1953" s="113">
        <f t="shared" si="927"/>
        <v>1460.3085068400001</v>
      </c>
      <c r="Q1953" s="11">
        <f t="shared" si="928"/>
        <v>0</v>
      </c>
      <c r="R1953" s="30">
        <f t="shared" si="929"/>
        <v>0</v>
      </c>
      <c r="S1953" s="8">
        <f t="shared" si="930"/>
        <v>0</v>
      </c>
      <c r="T1953" s="122">
        <f t="shared" si="935"/>
        <v>0.13059999999999999</v>
      </c>
      <c r="U1953" s="121">
        <f t="shared" si="931"/>
        <v>19</v>
      </c>
      <c r="V1953" s="121">
        <v>252</v>
      </c>
      <c r="W1953" s="120">
        <f t="shared" si="932"/>
        <v>1.0092978029999999</v>
      </c>
      <c r="X1953" s="113">
        <f t="shared" si="938"/>
        <v>13.577660809999999</v>
      </c>
      <c r="Y1953" s="113">
        <f t="shared" si="933"/>
        <v>0</v>
      </c>
      <c r="Z1953" s="125" t="str">
        <f t="shared" si="936"/>
        <v>A+J=</v>
      </c>
      <c r="AA1953" s="118">
        <f t="shared" si="937"/>
        <v>46619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>
        <f t="shared" si="934"/>
        <v>46615</v>
      </c>
      <c r="B1954" s="113">
        <f t="shared" si="915"/>
        <v>1473.8861676500001</v>
      </c>
      <c r="C1954" s="113">
        <f t="shared" si="916"/>
        <v>1116.6936172799999</v>
      </c>
      <c r="D1954" s="114">
        <f t="shared" si="917"/>
        <v>7245.38</v>
      </c>
      <c r="E1954" s="115">
        <f t="shared" si="913"/>
        <v>7276.54</v>
      </c>
      <c r="F1954" s="116">
        <f t="shared" si="914"/>
        <v>46558</v>
      </c>
      <c r="G1954" s="117">
        <f t="shared" si="918"/>
        <v>4.3006716003852752E-3</v>
      </c>
      <c r="H1954" s="118">
        <f t="shared" si="919"/>
        <v>46619</v>
      </c>
      <c r="I1954" s="118">
        <f t="shared" si="920"/>
        <v>46619</v>
      </c>
      <c r="J1954" s="119">
        <f t="shared" si="921"/>
        <v>23</v>
      </c>
      <c r="K1954" s="119">
        <f t="shared" si="922"/>
        <v>19</v>
      </c>
      <c r="L1954" s="8">
        <f t="shared" si="923"/>
        <v>1.0035514000000001</v>
      </c>
      <c r="M1954" s="120">
        <f t="shared" si="924"/>
        <v>1.0043006699999999</v>
      </c>
      <c r="N1954" s="120">
        <f t="shared" si="925"/>
        <v>1.3030796453964859</v>
      </c>
      <c r="O1954" s="113">
        <f t="shared" si="926"/>
        <v>1.3077074</v>
      </c>
      <c r="P1954" s="113">
        <f t="shared" si="927"/>
        <v>1460.3085068400001</v>
      </c>
      <c r="Q1954" s="11">
        <f t="shared" si="928"/>
        <v>0</v>
      </c>
      <c r="R1954" s="30">
        <f t="shared" si="929"/>
        <v>0</v>
      </c>
      <c r="S1954" s="8">
        <f t="shared" si="930"/>
        <v>0</v>
      </c>
      <c r="T1954" s="122">
        <f t="shared" si="935"/>
        <v>0.13059999999999999</v>
      </c>
      <c r="U1954" s="121">
        <f t="shared" si="931"/>
        <v>19</v>
      </c>
      <c r="V1954" s="121">
        <v>252</v>
      </c>
      <c r="W1954" s="120">
        <f t="shared" si="932"/>
        <v>1.0092978029999999</v>
      </c>
      <c r="X1954" s="113">
        <f t="shared" si="938"/>
        <v>13.577660809999999</v>
      </c>
      <c r="Y1954" s="113">
        <f t="shared" si="933"/>
        <v>0</v>
      </c>
      <c r="Z1954" s="125" t="str">
        <f t="shared" si="936"/>
        <v>A+J=</v>
      </c>
      <c r="AA1954" s="118">
        <f t="shared" si="937"/>
        <v>46619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>
        <f t="shared" si="934"/>
        <v>46616</v>
      </c>
      <c r="B1955" s="113">
        <f t="shared" si="915"/>
        <v>1474.87942043</v>
      </c>
      <c r="C1955" s="113">
        <f t="shared" si="916"/>
        <v>1116.6936172799999</v>
      </c>
      <c r="D1955" s="114">
        <f t="shared" si="917"/>
        <v>7245.38</v>
      </c>
      <c r="E1955" s="115">
        <f t="shared" si="913"/>
        <v>7276.54</v>
      </c>
      <c r="F1955" s="116">
        <f t="shared" si="914"/>
        <v>46558</v>
      </c>
      <c r="G1955" s="117">
        <f t="shared" si="918"/>
        <v>4.3006716003852752E-3</v>
      </c>
      <c r="H1955" s="118">
        <f t="shared" si="919"/>
        <v>46619</v>
      </c>
      <c r="I1955" s="118">
        <f t="shared" si="920"/>
        <v>46619</v>
      </c>
      <c r="J1955" s="119">
        <f t="shared" si="921"/>
        <v>23</v>
      </c>
      <c r="K1955" s="119">
        <f t="shared" si="922"/>
        <v>20</v>
      </c>
      <c r="L1955" s="8">
        <f t="shared" si="923"/>
        <v>1.00373866</v>
      </c>
      <c r="M1955" s="120">
        <f t="shared" si="924"/>
        <v>1.0043006699999999</v>
      </c>
      <c r="N1955" s="120">
        <f t="shared" si="925"/>
        <v>1.3030796453964859</v>
      </c>
      <c r="O1955" s="113">
        <f t="shared" si="926"/>
        <v>1.30795141</v>
      </c>
      <c r="P1955" s="113">
        <f t="shared" si="927"/>
        <v>1460.5809912499999</v>
      </c>
      <c r="Q1955" s="11">
        <f t="shared" si="928"/>
        <v>0</v>
      </c>
      <c r="R1955" s="30">
        <f t="shared" si="929"/>
        <v>0</v>
      </c>
      <c r="S1955" s="8">
        <f t="shared" si="930"/>
        <v>0</v>
      </c>
      <c r="T1955" s="122">
        <f t="shared" si="935"/>
        <v>0.13059999999999999</v>
      </c>
      <c r="U1955" s="121">
        <f t="shared" si="931"/>
        <v>20</v>
      </c>
      <c r="V1955" s="121">
        <v>252</v>
      </c>
      <c r="W1955" s="120">
        <f t="shared" si="932"/>
        <v>1.009789549</v>
      </c>
      <c r="X1955" s="113">
        <f t="shared" si="938"/>
        <v>14.298429179999999</v>
      </c>
      <c r="Y1955" s="113">
        <f t="shared" si="933"/>
        <v>0</v>
      </c>
      <c r="Z1955" s="125" t="str">
        <f t="shared" si="936"/>
        <v>A+J=</v>
      </c>
      <c r="AA1955" s="118">
        <f t="shared" si="937"/>
        <v>46619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>
        <f t="shared" si="934"/>
        <v>46617</v>
      </c>
      <c r="B1956" s="113">
        <f t="shared" si="915"/>
        <v>1475.87335803</v>
      </c>
      <c r="C1956" s="113">
        <f t="shared" si="916"/>
        <v>1116.6936172799999</v>
      </c>
      <c r="D1956" s="114">
        <f t="shared" si="917"/>
        <v>7245.38</v>
      </c>
      <c r="E1956" s="115">
        <f t="shared" si="913"/>
        <v>7276.54</v>
      </c>
      <c r="F1956" s="116">
        <f t="shared" si="914"/>
        <v>46558</v>
      </c>
      <c r="G1956" s="117">
        <f t="shared" si="918"/>
        <v>4.3006716003852752E-3</v>
      </c>
      <c r="H1956" s="118">
        <f t="shared" si="919"/>
        <v>46619</v>
      </c>
      <c r="I1956" s="118">
        <f t="shared" si="920"/>
        <v>46619</v>
      </c>
      <c r="J1956" s="119">
        <f t="shared" si="921"/>
        <v>23</v>
      </c>
      <c r="K1956" s="119">
        <f t="shared" si="922"/>
        <v>21</v>
      </c>
      <c r="L1956" s="8">
        <f t="shared" si="923"/>
        <v>1.0039259599999999</v>
      </c>
      <c r="M1956" s="120">
        <f t="shared" si="924"/>
        <v>1.0043006699999999</v>
      </c>
      <c r="N1956" s="120">
        <f t="shared" si="925"/>
        <v>1.3030796453964859</v>
      </c>
      <c r="O1956" s="113">
        <f t="shared" si="926"/>
        <v>1.30819548</v>
      </c>
      <c r="P1956" s="113">
        <f t="shared" si="927"/>
        <v>1460.85354267</v>
      </c>
      <c r="Q1956" s="11">
        <f t="shared" si="928"/>
        <v>0</v>
      </c>
      <c r="R1956" s="30">
        <f t="shared" si="929"/>
        <v>0</v>
      </c>
      <c r="S1956" s="8">
        <f t="shared" si="930"/>
        <v>0</v>
      </c>
      <c r="T1956" s="122">
        <f t="shared" si="935"/>
        <v>0.13059999999999999</v>
      </c>
      <c r="U1956" s="121">
        <f t="shared" si="931"/>
        <v>21</v>
      </c>
      <c r="V1956" s="121">
        <v>252</v>
      </c>
      <c r="W1956" s="120">
        <f t="shared" si="932"/>
        <v>1.010281534</v>
      </c>
      <c r="X1956" s="113">
        <f t="shared" si="938"/>
        <v>15.019815360000001</v>
      </c>
      <c r="Y1956" s="113">
        <f t="shared" si="933"/>
        <v>0</v>
      </c>
      <c r="Z1956" s="125" t="str">
        <f t="shared" si="936"/>
        <v>A+J=</v>
      </c>
      <c r="AA1956" s="118">
        <f t="shared" si="937"/>
        <v>46619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>
        <f t="shared" si="934"/>
        <v>46618</v>
      </c>
      <c r="B1957" s="113">
        <f t="shared" si="915"/>
        <v>1476.8679709100002</v>
      </c>
      <c r="C1957" s="113">
        <f t="shared" si="916"/>
        <v>1116.6936172799999</v>
      </c>
      <c r="D1957" s="114">
        <f t="shared" si="917"/>
        <v>7245.38</v>
      </c>
      <c r="E1957" s="115">
        <f t="shared" si="913"/>
        <v>7276.54</v>
      </c>
      <c r="F1957" s="116">
        <f t="shared" si="914"/>
        <v>46558</v>
      </c>
      <c r="G1957" s="117">
        <f t="shared" si="918"/>
        <v>4.3006716003852752E-3</v>
      </c>
      <c r="H1957" s="118">
        <f t="shared" si="919"/>
        <v>46619</v>
      </c>
      <c r="I1957" s="118">
        <f t="shared" si="920"/>
        <v>46619</v>
      </c>
      <c r="J1957" s="119">
        <f t="shared" si="921"/>
        <v>23</v>
      </c>
      <c r="K1957" s="119">
        <f t="shared" si="922"/>
        <v>22</v>
      </c>
      <c r="L1957" s="8">
        <f t="shared" si="923"/>
        <v>1.0041133</v>
      </c>
      <c r="M1957" s="120">
        <f t="shared" si="924"/>
        <v>1.0043006699999999</v>
      </c>
      <c r="N1957" s="120">
        <f t="shared" si="925"/>
        <v>1.3030796453964859</v>
      </c>
      <c r="O1957" s="113">
        <f t="shared" si="926"/>
        <v>1.3084396</v>
      </c>
      <c r="P1957" s="113">
        <f t="shared" si="927"/>
        <v>1461.1261499100001</v>
      </c>
      <c r="Q1957" s="11">
        <f t="shared" si="928"/>
        <v>0</v>
      </c>
      <c r="R1957" s="30">
        <f t="shared" si="929"/>
        <v>0</v>
      </c>
      <c r="S1957" s="8">
        <f t="shared" si="930"/>
        <v>0</v>
      </c>
      <c r="T1957" s="122">
        <f t="shared" si="935"/>
        <v>0.13059999999999999</v>
      </c>
      <c r="U1957" s="121">
        <f t="shared" si="931"/>
        <v>22</v>
      </c>
      <c r="V1957" s="121">
        <v>252</v>
      </c>
      <c r="W1957" s="120">
        <f t="shared" si="932"/>
        <v>1.0107737590000001</v>
      </c>
      <c r="X1957" s="113">
        <f t="shared" si="938"/>
        <v>15.741821</v>
      </c>
      <c r="Y1957" s="113">
        <f t="shared" si="933"/>
        <v>0</v>
      </c>
      <c r="Z1957" s="125" t="str">
        <f t="shared" si="936"/>
        <v>A+J=</v>
      </c>
      <c r="AA1957" s="118">
        <f t="shared" si="937"/>
        <v>46619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>
        <f t="shared" si="934"/>
        <v>46619</v>
      </c>
      <c r="B1958" s="113">
        <f t="shared" si="915"/>
        <v>1477.8632480700001</v>
      </c>
      <c r="C1958" s="113">
        <f t="shared" si="916"/>
        <v>1116.6936172799999</v>
      </c>
      <c r="D1958" s="114">
        <f t="shared" si="917"/>
        <v>7245.38</v>
      </c>
      <c r="E1958" s="115">
        <f t="shared" si="913"/>
        <v>7276.54</v>
      </c>
      <c r="F1958" s="116">
        <f t="shared" si="914"/>
        <v>46558</v>
      </c>
      <c r="G1958" s="117">
        <f t="shared" si="918"/>
        <v>4.3006716003852752E-3</v>
      </c>
      <c r="H1958" s="118">
        <f t="shared" si="919"/>
        <v>46650</v>
      </c>
      <c r="I1958" s="118">
        <f t="shared" si="920"/>
        <v>46619</v>
      </c>
      <c r="J1958" s="119">
        <f t="shared" si="921"/>
        <v>23</v>
      </c>
      <c r="K1958" s="119">
        <f t="shared" si="922"/>
        <v>23</v>
      </c>
      <c r="L1958" s="8">
        <f t="shared" si="923"/>
        <v>1.0043006699999999</v>
      </c>
      <c r="M1958" s="120">
        <f t="shared" si="924"/>
        <v>1.0043006699999999</v>
      </c>
      <c r="N1958" s="120">
        <f t="shared" si="925"/>
        <v>1.3030796453964859</v>
      </c>
      <c r="O1958" s="113">
        <f t="shared" si="926"/>
        <v>1.3086837600000001</v>
      </c>
      <c r="P1958" s="113">
        <f t="shared" si="927"/>
        <v>1461.39880182</v>
      </c>
      <c r="Q1958" s="11">
        <f t="shared" si="928"/>
        <v>64</v>
      </c>
      <c r="R1958" s="30">
        <f t="shared" si="929"/>
        <v>0</v>
      </c>
      <c r="S1958" s="8">
        <f t="shared" si="930"/>
        <v>0</v>
      </c>
      <c r="T1958" s="122">
        <f t="shared" si="935"/>
        <v>0.13059999999999999</v>
      </c>
      <c r="U1958" s="121">
        <f t="shared" si="931"/>
        <v>23</v>
      </c>
      <c r="V1958" s="121">
        <v>252</v>
      </c>
      <c r="W1958" s="120">
        <f t="shared" si="932"/>
        <v>1.0112662240000001</v>
      </c>
      <c r="X1958" s="113">
        <f t="shared" si="938"/>
        <v>16.464446250000002</v>
      </c>
      <c r="Y1958" s="113">
        <f t="shared" si="933"/>
        <v>16.464446250000002</v>
      </c>
      <c r="Z1958" s="125" t="str">
        <f t="shared" si="936"/>
        <v>A+J=</v>
      </c>
      <c r="AA1958" s="118">
        <f t="shared" si="937"/>
        <v>46619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>
        <f t="shared" si="934"/>
        <v>46620</v>
      </c>
      <c r="B1959" s="113">
        <f t="shared" si="915"/>
        <v>1462.4245725600001</v>
      </c>
      <c r="C1959" s="113">
        <f t="shared" si="916"/>
        <v>1116.6936172799999</v>
      </c>
      <c r="D1959" s="114">
        <f t="shared" si="917"/>
        <v>7245.38</v>
      </c>
      <c r="E1959" s="115">
        <f t="shared" si="913"/>
        <v>7276.54</v>
      </c>
      <c r="F1959" s="116">
        <f t="shared" si="914"/>
        <v>46588</v>
      </c>
      <c r="G1959" s="117">
        <f t="shared" si="918"/>
        <v>4.3006716003852752E-3</v>
      </c>
      <c r="H1959" s="118">
        <f t="shared" si="919"/>
        <v>46650</v>
      </c>
      <c r="I1959" s="118">
        <f t="shared" si="920"/>
        <v>46650</v>
      </c>
      <c r="J1959" s="119">
        <f t="shared" si="921"/>
        <v>20</v>
      </c>
      <c r="K1959" s="119">
        <f t="shared" si="922"/>
        <v>1</v>
      </c>
      <c r="L1959" s="8">
        <f t="shared" si="923"/>
        <v>1.0002145899999999</v>
      </c>
      <c r="M1959" s="120">
        <f t="shared" si="924"/>
        <v>1.0043006699999999</v>
      </c>
      <c r="N1959" s="120">
        <f t="shared" si="925"/>
        <v>1.308683760935053</v>
      </c>
      <c r="O1959" s="113">
        <f t="shared" si="926"/>
        <v>1.30896459</v>
      </c>
      <c r="P1959" s="113">
        <f t="shared" si="927"/>
        <v>1461.71240289</v>
      </c>
      <c r="Q1959" s="11">
        <f t="shared" si="928"/>
        <v>0</v>
      </c>
      <c r="R1959" s="30">
        <f t="shared" si="929"/>
        <v>0</v>
      </c>
      <c r="S1959" s="8">
        <f t="shared" si="930"/>
        <v>0</v>
      </c>
      <c r="T1959" s="122">
        <f t="shared" si="935"/>
        <v>0.13059999999999999</v>
      </c>
      <c r="U1959" s="121">
        <f t="shared" si="931"/>
        <v>1</v>
      </c>
      <c r="V1959" s="121">
        <v>252</v>
      </c>
      <c r="W1959" s="120">
        <f t="shared" si="932"/>
        <v>1.000487216</v>
      </c>
      <c r="X1959" s="113">
        <f t="shared" si="938"/>
        <v>0.71216966999999998</v>
      </c>
      <c r="Y1959" s="113">
        <f t="shared" si="933"/>
        <v>0</v>
      </c>
      <c r="Z1959" s="125" t="str">
        <f t="shared" si="936"/>
        <v>A+J=</v>
      </c>
      <c r="AA1959" s="118">
        <f t="shared" si="937"/>
        <v>46650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>
        <f t="shared" si="934"/>
        <v>46621</v>
      </c>
      <c r="B1960" s="113">
        <f t="shared" si="915"/>
        <v>1462.4245725600001</v>
      </c>
      <c r="C1960" s="113">
        <f t="shared" si="916"/>
        <v>1116.6936172799999</v>
      </c>
      <c r="D1960" s="114">
        <f t="shared" si="917"/>
        <v>7245.38</v>
      </c>
      <c r="E1960" s="115">
        <f t="shared" si="913"/>
        <v>7276.54</v>
      </c>
      <c r="F1960" s="116">
        <f t="shared" si="914"/>
        <v>46588</v>
      </c>
      <c r="G1960" s="117">
        <f t="shared" si="918"/>
        <v>4.3006716003852752E-3</v>
      </c>
      <c r="H1960" s="118">
        <f t="shared" si="919"/>
        <v>46650</v>
      </c>
      <c r="I1960" s="118">
        <f t="shared" si="920"/>
        <v>46650</v>
      </c>
      <c r="J1960" s="119">
        <f t="shared" si="921"/>
        <v>20</v>
      </c>
      <c r="K1960" s="119">
        <f t="shared" si="922"/>
        <v>1</v>
      </c>
      <c r="L1960" s="8">
        <f t="shared" si="923"/>
        <v>1.0002145899999999</v>
      </c>
      <c r="M1960" s="120">
        <f t="shared" si="924"/>
        <v>1.0043006699999999</v>
      </c>
      <c r="N1960" s="120">
        <f t="shared" si="925"/>
        <v>1.308683760935053</v>
      </c>
      <c r="O1960" s="113">
        <f t="shared" si="926"/>
        <v>1.30896459</v>
      </c>
      <c r="P1960" s="113">
        <f t="shared" si="927"/>
        <v>1461.71240289</v>
      </c>
      <c r="Q1960" s="11">
        <f t="shared" si="928"/>
        <v>0</v>
      </c>
      <c r="R1960" s="30">
        <f t="shared" si="929"/>
        <v>0</v>
      </c>
      <c r="S1960" s="8">
        <f t="shared" si="930"/>
        <v>0</v>
      </c>
      <c r="T1960" s="122">
        <f t="shared" si="935"/>
        <v>0.13059999999999999</v>
      </c>
      <c r="U1960" s="121">
        <f t="shared" si="931"/>
        <v>1</v>
      </c>
      <c r="V1960" s="121">
        <v>252</v>
      </c>
      <c r="W1960" s="120">
        <f t="shared" si="932"/>
        <v>1.000487216</v>
      </c>
      <c r="X1960" s="113">
        <f t="shared" si="938"/>
        <v>0.71216966999999998</v>
      </c>
      <c r="Y1960" s="113">
        <f t="shared" si="933"/>
        <v>0</v>
      </c>
      <c r="Z1960" s="125" t="str">
        <f t="shared" si="936"/>
        <v>A+J=</v>
      </c>
      <c r="AA1960" s="118">
        <f t="shared" si="937"/>
        <v>46650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>
        <f t="shared" si="934"/>
        <v>46622</v>
      </c>
      <c r="B1961" s="113">
        <f t="shared" si="915"/>
        <v>1462.4245725600001</v>
      </c>
      <c r="C1961" s="113">
        <f t="shared" si="916"/>
        <v>1116.6936172799999</v>
      </c>
      <c r="D1961" s="114">
        <f t="shared" si="917"/>
        <v>7245.38</v>
      </c>
      <c r="E1961" s="115">
        <f t="shared" si="913"/>
        <v>7276.54</v>
      </c>
      <c r="F1961" s="116">
        <f t="shared" si="914"/>
        <v>46588</v>
      </c>
      <c r="G1961" s="117">
        <f t="shared" si="918"/>
        <v>4.3006716003852752E-3</v>
      </c>
      <c r="H1961" s="118">
        <f t="shared" si="919"/>
        <v>46650</v>
      </c>
      <c r="I1961" s="118">
        <f t="shared" si="920"/>
        <v>46650</v>
      </c>
      <c r="J1961" s="119">
        <f t="shared" si="921"/>
        <v>20</v>
      </c>
      <c r="K1961" s="119">
        <f t="shared" si="922"/>
        <v>1</v>
      </c>
      <c r="L1961" s="8">
        <f t="shared" si="923"/>
        <v>1.0002145899999999</v>
      </c>
      <c r="M1961" s="120">
        <f t="shared" si="924"/>
        <v>1.0043006699999999</v>
      </c>
      <c r="N1961" s="120">
        <f t="shared" si="925"/>
        <v>1.308683760935053</v>
      </c>
      <c r="O1961" s="113">
        <f t="shared" si="926"/>
        <v>1.30896459</v>
      </c>
      <c r="P1961" s="113">
        <f t="shared" si="927"/>
        <v>1461.71240289</v>
      </c>
      <c r="Q1961" s="11">
        <f t="shared" si="928"/>
        <v>0</v>
      </c>
      <c r="R1961" s="30">
        <f t="shared" si="929"/>
        <v>0</v>
      </c>
      <c r="S1961" s="8">
        <f t="shared" si="930"/>
        <v>0</v>
      </c>
      <c r="T1961" s="122">
        <f t="shared" si="935"/>
        <v>0.13059999999999999</v>
      </c>
      <c r="U1961" s="121">
        <f t="shared" si="931"/>
        <v>1</v>
      </c>
      <c r="V1961" s="121">
        <v>252</v>
      </c>
      <c r="W1961" s="120">
        <f t="shared" si="932"/>
        <v>1.000487216</v>
      </c>
      <c r="X1961" s="113">
        <f t="shared" si="938"/>
        <v>0.71216966999999998</v>
      </c>
      <c r="Y1961" s="113">
        <f t="shared" si="933"/>
        <v>0</v>
      </c>
      <c r="Z1961" s="125" t="str">
        <f t="shared" si="936"/>
        <v>A+J=</v>
      </c>
      <c r="AA1961" s="118">
        <f t="shared" si="937"/>
        <v>46650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>
        <f t="shared" si="934"/>
        <v>46623</v>
      </c>
      <c r="B1962" s="113">
        <f t="shared" si="915"/>
        <v>1463.45106244</v>
      </c>
      <c r="C1962" s="113">
        <f t="shared" si="916"/>
        <v>1116.6936172799999</v>
      </c>
      <c r="D1962" s="114">
        <f t="shared" si="917"/>
        <v>7245.38</v>
      </c>
      <c r="E1962" s="115">
        <f t="shared" ref="E1962:E2025" si="939">IF($K1962=1,VLOOKUP($A1961,$AO$10:$AS$131,4),E1961)</f>
        <v>7276.54</v>
      </c>
      <c r="F1962" s="116">
        <f t="shared" ref="F1962:F2025" si="940">IF($K1962=1,VLOOKUP($A1961,$AO$10:$AS$131,5),F1961)</f>
        <v>46588</v>
      </c>
      <c r="G1962" s="117">
        <f t="shared" si="918"/>
        <v>4.3006716003852752E-3</v>
      </c>
      <c r="H1962" s="118">
        <f t="shared" si="919"/>
        <v>46650</v>
      </c>
      <c r="I1962" s="118">
        <f t="shared" si="920"/>
        <v>46650</v>
      </c>
      <c r="J1962" s="119">
        <f t="shared" si="921"/>
        <v>20</v>
      </c>
      <c r="K1962" s="119">
        <f t="shared" si="922"/>
        <v>2</v>
      </c>
      <c r="L1962" s="8">
        <f t="shared" si="923"/>
        <v>1.0004292299999999</v>
      </c>
      <c r="M1962" s="120">
        <f t="shared" si="924"/>
        <v>1.0043006699999999</v>
      </c>
      <c r="N1962" s="120">
        <f t="shared" si="925"/>
        <v>1.308683760935053</v>
      </c>
      <c r="O1962" s="113">
        <f t="shared" si="926"/>
        <v>1.30924548</v>
      </c>
      <c r="P1962" s="113">
        <f t="shared" si="927"/>
        <v>1462.02607096</v>
      </c>
      <c r="Q1962" s="11">
        <f t="shared" si="928"/>
        <v>0</v>
      </c>
      <c r="R1962" s="30">
        <f t="shared" si="929"/>
        <v>0</v>
      </c>
      <c r="S1962" s="8">
        <f t="shared" si="930"/>
        <v>0</v>
      </c>
      <c r="T1962" s="122">
        <f t="shared" si="935"/>
        <v>0.13059999999999999</v>
      </c>
      <c r="U1962" s="121">
        <f t="shared" si="931"/>
        <v>2</v>
      </c>
      <c r="V1962" s="121">
        <v>252</v>
      </c>
      <c r="W1962" s="120">
        <f t="shared" si="932"/>
        <v>1.0009746690000001</v>
      </c>
      <c r="X1962" s="113">
        <f t="shared" si="938"/>
        <v>1.4249914800000001</v>
      </c>
      <c r="Y1962" s="113">
        <f t="shared" si="933"/>
        <v>0</v>
      </c>
      <c r="Z1962" s="125" t="str">
        <f t="shared" si="936"/>
        <v>A+J=</v>
      </c>
      <c r="AA1962" s="118">
        <f t="shared" si="937"/>
        <v>46650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>
        <f t="shared" si="934"/>
        <v>46624</v>
      </c>
      <c r="B1963" s="113">
        <f t="shared" si="915"/>
        <v>1464.47828299</v>
      </c>
      <c r="C1963" s="113">
        <f t="shared" si="916"/>
        <v>1116.6936172799999</v>
      </c>
      <c r="D1963" s="114">
        <f t="shared" si="917"/>
        <v>7245.38</v>
      </c>
      <c r="E1963" s="115">
        <f t="shared" si="939"/>
        <v>7276.54</v>
      </c>
      <c r="F1963" s="116">
        <f t="shared" si="940"/>
        <v>46588</v>
      </c>
      <c r="G1963" s="117">
        <f t="shared" si="918"/>
        <v>4.3006716003852752E-3</v>
      </c>
      <c r="H1963" s="118">
        <f t="shared" si="919"/>
        <v>46650</v>
      </c>
      <c r="I1963" s="118">
        <f t="shared" si="920"/>
        <v>46650</v>
      </c>
      <c r="J1963" s="119">
        <f t="shared" si="921"/>
        <v>20</v>
      </c>
      <c r="K1963" s="119">
        <f t="shared" si="922"/>
        <v>3</v>
      </c>
      <c r="L1963" s="8">
        <f t="shared" si="923"/>
        <v>1.0006439199999999</v>
      </c>
      <c r="M1963" s="120">
        <f t="shared" si="924"/>
        <v>1.0043006699999999</v>
      </c>
      <c r="N1963" s="120">
        <f t="shared" si="925"/>
        <v>1.308683760935053</v>
      </c>
      <c r="O1963" s="113">
        <f t="shared" si="926"/>
        <v>1.30952644</v>
      </c>
      <c r="P1963" s="113">
        <f t="shared" si="927"/>
        <v>1462.3398172</v>
      </c>
      <c r="Q1963" s="11">
        <f t="shared" si="928"/>
        <v>0</v>
      </c>
      <c r="R1963" s="30">
        <f t="shared" si="929"/>
        <v>0</v>
      </c>
      <c r="S1963" s="8">
        <f t="shared" si="930"/>
        <v>0</v>
      </c>
      <c r="T1963" s="122">
        <f t="shared" si="935"/>
        <v>0.13059999999999999</v>
      </c>
      <c r="U1963" s="121">
        <f t="shared" si="931"/>
        <v>3</v>
      </c>
      <c r="V1963" s="121">
        <v>252</v>
      </c>
      <c r="W1963" s="120">
        <f t="shared" si="932"/>
        <v>1.001462359</v>
      </c>
      <c r="X1963" s="113">
        <f t="shared" si="938"/>
        <v>2.1384657900000001</v>
      </c>
      <c r="Y1963" s="113">
        <f t="shared" si="933"/>
        <v>0</v>
      </c>
      <c r="Z1963" s="125" t="str">
        <f t="shared" si="936"/>
        <v>A+J=</v>
      </c>
      <c r="AA1963" s="118">
        <f t="shared" si="937"/>
        <v>46650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>
        <f t="shared" si="934"/>
        <v>46625</v>
      </c>
      <c r="B1964" s="113">
        <f t="shared" si="915"/>
        <v>1465.5062262599999</v>
      </c>
      <c r="C1964" s="113">
        <f t="shared" si="916"/>
        <v>1116.6936172799999</v>
      </c>
      <c r="D1964" s="114">
        <f t="shared" si="917"/>
        <v>7245.38</v>
      </c>
      <c r="E1964" s="115">
        <f t="shared" si="939"/>
        <v>7276.54</v>
      </c>
      <c r="F1964" s="116">
        <f t="shared" si="940"/>
        <v>46588</v>
      </c>
      <c r="G1964" s="117">
        <f t="shared" si="918"/>
        <v>4.3006716003852752E-3</v>
      </c>
      <c r="H1964" s="118">
        <f t="shared" si="919"/>
        <v>46650</v>
      </c>
      <c r="I1964" s="118">
        <f t="shared" si="920"/>
        <v>46650</v>
      </c>
      <c r="J1964" s="119">
        <f t="shared" si="921"/>
        <v>20</v>
      </c>
      <c r="K1964" s="119">
        <f t="shared" si="922"/>
        <v>4</v>
      </c>
      <c r="L1964" s="8">
        <f t="shared" si="923"/>
        <v>1.0008586500000001</v>
      </c>
      <c r="M1964" s="120">
        <f t="shared" si="924"/>
        <v>1.0043006699999999</v>
      </c>
      <c r="N1964" s="120">
        <f t="shared" si="925"/>
        <v>1.308683760935053</v>
      </c>
      <c r="O1964" s="113">
        <f t="shared" si="926"/>
        <v>1.30980746</v>
      </c>
      <c r="P1964" s="113">
        <f t="shared" si="927"/>
        <v>1462.6536304399999</v>
      </c>
      <c r="Q1964" s="11">
        <f t="shared" si="928"/>
        <v>0</v>
      </c>
      <c r="R1964" s="30">
        <f t="shared" si="929"/>
        <v>0</v>
      </c>
      <c r="S1964" s="8">
        <f t="shared" si="930"/>
        <v>0</v>
      </c>
      <c r="T1964" s="122">
        <f t="shared" si="935"/>
        <v>0.13059999999999999</v>
      </c>
      <c r="U1964" s="121">
        <f t="shared" si="931"/>
        <v>4</v>
      </c>
      <c r="V1964" s="121">
        <v>252</v>
      </c>
      <c r="W1964" s="120">
        <f t="shared" si="932"/>
        <v>1.001950288</v>
      </c>
      <c r="X1964" s="113">
        <f t="shared" si="938"/>
        <v>2.8525958199999999</v>
      </c>
      <c r="Y1964" s="113">
        <f t="shared" si="933"/>
        <v>0</v>
      </c>
      <c r="Z1964" s="125" t="str">
        <f t="shared" si="936"/>
        <v>A+J=</v>
      </c>
      <c r="AA1964" s="118">
        <f t="shared" si="937"/>
        <v>46650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>
        <f t="shared" si="934"/>
        <v>46626</v>
      </c>
      <c r="B1965" s="113">
        <f t="shared" si="915"/>
        <v>1466.53488965</v>
      </c>
      <c r="C1965" s="113">
        <f t="shared" si="916"/>
        <v>1116.6936172799999</v>
      </c>
      <c r="D1965" s="114">
        <f t="shared" si="917"/>
        <v>7245.38</v>
      </c>
      <c r="E1965" s="115">
        <f t="shared" si="939"/>
        <v>7276.54</v>
      </c>
      <c r="F1965" s="116">
        <f t="shared" si="940"/>
        <v>46588</v>
      </c>
      <c r="G1965" s="117">
        <f t="shared" si="918"/>
        <v>4.3006716003852752E-3</v>
      </c>
      <c r="H1965" s="118">
        <f t="shared" si="919"/>
        <v>46650</v>
      </c>
      <c r="I1965" s="118">
        <f t="shared" si="920"/>
        <v>46650</v>
      </c>
      <c r="J1965" s="119">
        <f t="shared" si="921"/>
        <v>20</v>
      </c>
      <c r="K1965" s="119">
        <f t="shared" si="922"/>
        <v>5</v>
      </c>
      <c r="L1965" s="8">
        <f t="shared" si="923"/>
        <v>1.0010734299999999</v>
      </c>
      <c r="M1965" s="120">
        <f t="shared" si="924"/>
        <v>1.0043006699999999</v>
      </c>
      <c r="N1965" s="120">
        <f t="shared" si="925"/>
        <v>1.308683760935053</v>
      </c>
      <c r="O1965" s="113">
        <f t="shared" si="926"/>
        <v>1.31008854</v>
      </c>
      <c r="P1965" s="113">
        <f t="shared" si="927"/>
        <v>1462.96751068</v>
      </c>
      <c r="Q1965" s="11">
        <f t="shared" si="928"/>
        <v>0</v>
      </c>
      <c r="R1965" s="30">
        <f t="shared" si="929"/>
        <v>0</v>
      </c>
      <c r="S1965" s="8">
        <f t="shared" si="930"/>
        <v>0</v>
      </c>
      <c r="T1965" s="122">
        <f t="shared" si="935"/>
        <v>0.13059999999999999</v>
      </c>
      <c r="U1965" s="121">
        <f t="shared" si="931"/>
        <v>5</v>
      </c>
      <c r="V1965" s="121">
        <v>252</v>
      </c>
      <c r="W1965" s="120">
        <f t="shared" si="932"/>
        <v>1.002438454</v>
      </c>
      <c r="X1965" s="113">
        <f t="shared" si="938"/>
        <v>3.56737897</v>
      </c>
      <c r="Y1965" s="113">
        <f t="shared" si="933"/>
        <v>0</v>
      </c>
      <c r="Z1965" s="125" t="str">
        <f t="shared" si="936"/>
        <v>A+J=</v>
      </c>
      <c r="AA1965" s="118">
        <f t="shared" si="937"/>
        <v>46650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>
        <f t="shared" si="934"/>
        <v>46627</v>
      </c>
      <c r="B1966" s="113">
        <f t="shared" ref="B1966:B2029" si="941">(P1966+X1966)</f>
        <v>1467.5642734999999</v>
      </c>
      <c r="C1966" s="113">
        <f t="shared" ref="C1966:C2029" si="942">TRUNC(IF(Q1965&gt;0,VLOOKUP(A1965,$AD$12:$AE$170,2),C1965),8)</f>
        <v>1116.6936172799999</v>
      </c>
      <c r="D1966" s="114">
        <f t="shared" ref="D1966:D2029" si="943">IF(E1966=E1965,D1965,E1965)</f>
        <v>7245.38</v>
      </c>
      <c r="E1966" s="115">
        <f t="shared" si="939"/>
        <v>7276.54</v>
      </c>
      <c r="F1966" s="116">
        <f t="shared" si="940"/>
        <v>46588</v>
      </c>
      <c r="G1966" s="117">
        <f t="shared" ref="G1966:G2029" si="944">(E1966/D1966)-1</f>
        <v>4.3006716003852752E-3</v>
      </c>
      <c r="H1966" s="118">
        <f t="shared" ref="H1966:H2029" si="945">IF(DAY(A1966)=H$9,VLOOKUP(A1966,AH$118:AN$450,4),H1965)</f>
        <v>46650</v>
      </c>
      <c r="I1966" s="118">
        <f t="shared" ref="I1966:I2029" si="946">IF(A1966&gt;I1965,H1966,I1965)</f>
        <v>46650</v>
      </c>
      <c r="J1966" s="119">
        <f t="shared" ref="J1966:J2029" si="947">IF(I1966=I1965,J1965,NETWORKDAYS(I1965,I1966,$AD$176:$AD$502)-1)</f>
        <v>20</v>
      </c>
      <c r="K1966" s="119">
        <f t="shared" ref="K1966:K2029" si="948">(J1966-(NETWORKDAYS(A1966,I1966,AD$176:AD$502)-1))</f>
        <v>6</v>
      </c>
      <c r="L1966" s="8">
        <f t="shared" ref="L1966:L2029" si="949">IF(E1966&lt;D1966,1,TRUNC((E1966/D1966)^TRUNC((K1966/J1966),9),8))</f>
        <v>1.0012882599999999</v>
      </c>
      <c r="M1966" s="120">
        <f t="shared" ref="M1966:M2029" si="950">IF(I1966&gt;I1965,L1965,M1965)</f>
        <v>1.0043006699999999</v>
      </c>
      <c r="N1966" s="120">
        <f t="shared" ref="N1966:N2029" si="951">IF(I1966&gt;I1965,N1965*M1966,N1965)</f>
        <v>1.308683760935053</v>
      </c>
      <c r="O1966" s="113">
        <f t="shared" ref="O1966:O2029" si="952">TRUNC(TRUNC((L1966*N1966),15),8)</f>
        <v>1.31036968</v>
      </c>
      <c r="P1966" s="113">
        <f t="shared" ref="P1966:P2029" si="953">TRUNC(C1966*O1966,8)</f>
        <v>1463.28145793</v>
      </c>
      <c r="Q1966" s="11">
        <f t="shared" ref="Q1966:Q2029" si="954">IF(VLOOKUP(A1966,AD$10:AK$170,8)=VLOOKUP(A1965,AD$10:AK$170,8),0,VLOOKUP(A1966,AD$10:AK$170,8))</f>
        <v>0</v>
      </c>
      <c r="R1966" s="30">
        <f t="shared" ref="R1966:R2029" si="955">IF(Q1966&gt;0,VLOOKUP($A1966,$AD$10:$AI$170,6),0)</f>
        <v>0</v>
      </c>
      <c r="S1966" s="8">
        <f t="shared" ref="S1966:S2029" si="956">IF(R1966&gt;0,TRUNC(R1966*P1966,8),0)</f>
        <v>0</v>
      </c>
      <c r="T1966" s="122">
        <f t="shared" si="935"/>
        <v>0.13059999999999999</v>
      </c>
      <c r="U1966" s="121">
        <f t="shared" ref="U1966:U2029" si="957">IF(Q1965&gt;0,1,IF(K1966=K1965,U1965,U1965+1))</f>
        <v>6</v>
      </c>
      <c r="V1966" s="121">
        <v>252</v>
      </c>
      <c r="W1966" s="120">
        <f t="shared" ref="W1966:W2029" si="958">ROUND((1+T1966)^TRUNC((U1966/V1966),9),9)</f>
        <v>1.0029268570000001</v>
      </c>
      <c r="X1966" s="113">
        <f t="shared" si="938"/>
        <v>4.2828155700000003</v>
      </c>
      <c r="Y1966" s="113">
        <f t="shared" ref="Y1966:Y2029" si="959">IF(Q1966&gt;0,S1966+X1966,0)</f>
        <v>0</v>
      </c>
      <c r="Z1966" s="125" t="str">
        <f t="shared" si="936"/>
        <v>A+J=</v>
      </c>
      <c r="AA1966" s="118">
        <f t="shared" si="937"/>
        <v>46650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>
        <f t="shared" si="934"/>
        <v>46628</v>
      </c>
      <c r="B1967" s="113">
        <f t="shared" si="941"/>
        <v>1467.5642734999999</v>
      </c>
      <c r="C1967" s="113">
        <f t="shared" si="942"/>
        <v>1116.6936172799999</v>
      </c>
      <c r="D1967" s="114">
        <f t="shared" si="943"/>
        <v>7245.38</v>
      </c>
      <c r="E1967" s="115">
        <f t="shared" si="939"/>
        <v>7276.54</v>
      </c>
      <c r="F1967" s="116">
        <f t="shared" si="940"/>
        <v>46588</v>
      </c>
      <c r="G1967" s="117">
        <f t="shared" si="944"/>
        <v>4.3006716003852752E-3</v>
      </c>
      <c r="H1967" s="118">
        <f t="shared" si="945"/>
        <v>46650</v>
      </c>
      <c r="I1967" s="118">
        <f t="shared" si="946"/>
        <v>46650</v>
      </c>
      <c r="J1967" s="119">
        <f t="shared" si="947"/>
        <v>20</v>
      </c>
      <c r="K1967" s="119">
        <f t="shared" si="948"/>
        <v>6</v>
      </c>
      <c r="L1967" s="8">
        <f t="shared" si="949"/>
        <v>1.0012882599999999</v>
      </c>
      <c r="M1967" s="120">
        <f t="shared" si="950"/>
        <v>1.0043006699999999</v>
      </c>
      <c r="N1967" s="120">
        <f t="shared" si="951"/>
        <v>1.308683760935053</v>
      </c>
      <c r="O1967" s="113">
        <f t="shared" si="952"/>
        <v>1.31036968</v>
      </c>
      <c r="P1967" s="113">
        <f t="shared" si="953"/>
        <v>1463.28145793</v>
      </c>
      <c r="Q1967" s="11">
        <f t="shared" si="954"/>
        <v>0</v>
      </c>
      <c r="R1967" s="30">
        <f t="shared" si="955"/>
        <v>0</v>
      </c>
      <c r="S1967" s="8">
        <f t="shared" si="956"/>
        <v>0</v>
      </c>
      <c r="T1967" s="122">
        <f t="shared" si="935"/>
        <v>0.13059999999999999</v>
      </c>
      <c r="U1967" s="121">
        <f t="shared" si="957"/>
        <v>6</v>
      </c>
      <c r="V1967" s="121">
        <v>252</v>
      </c>
      <c r="W1967" s="120">
        <f t="shared" si="958"/>
        <v>1.0029268570000001</v>
      </c>
      <c r="X1967" s="113">
        <f t="shared" si="938"/>
        <v>4.2828155700000003</v>
      </c>
      <c r="Y1967" s="113">
        <f t="shared" si="959"/>
        <v>0</v>
      </c>
      <c r="Z1967" s="125" t="str">
        <f t="shared" si="936"/>
        <v>A+J=</v>
      </c>
      <c r="AA1967" s="118">
        <f t="shared" si="937"/>
        <v>46650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>
        <f t="shared" si="934"/>
        <v>46629</v>
      </c>
      <c r="B1968" s="113">
        <f t="shared" si="941"/>
        <v>1467.5642734999999</v>
      </c>
      <c r="C1968" s="113">
        <f t="shared" si="942"/>
        <v>1116.6936172799999</v>
      </c>
      <c r="D1968" s="114">
        <f t="shared" si="943"/>
        <v>7245.38</v>
      </c>
      <c r="E1968" s="115">
        <f t="shared" si="939"/>
        <v>7276.54</v>
      </c>
      <c r="F1968" s="116">
        <f t="shared" si="940"/>
        <v>46588</v>
      </c>
      <c r="G1968" s="117">
        <f t="shared" si="944"/>
        <v>4.3006716003852752E-3</v>
      </c>
      <c r="H1968" s="118">
        <f t="shared" si="945"/>
        <v>46650</v>
      </c>
      <c r="I1968" s="118">
        <f t="shared" si="946"/>
        <v>46650</v>
      </c>
      <c r="J1968" s="119">
        <f t="shared" si="947"/>
        <v>20</v>
      </c>
      <c r="K1968" s="119">
        <f t="shared" si="948"/>
        <v>6</v>
      </c>
      <c r="L1968" s="8">
        <f t="shared" si="949"/>
        <v>1.0012882599999999</v>
      </c>
      <c r="M1968" s="120">
        <f t="shared" si="950"/>
        <v>1.0043006699999999</v>
      </c>
      <c r="N1968" s="120">
        <f t="shared" si="951"/>
        <v>1.308683760935053</v>
      </c>
      <c r="O1968" s="113">
        <f t="shared" si="952"/>
        <v>1.31036968</v>
      </c>
      <c r="P1968" s="113">
        <f t="shared" si="953"/>
        <v>1463.28145793</v>
      </c>
      <c r="Q1968" s="11">
        <f t="shared" si="954"/>
        <v>0</v>
      </c>
      <c r="R1968" s="30">
        <f t="shared" si="955"/>
        <v>0</v>
      </c>
      <c r="S1968" s="8">
        <f t="shared" si="956"/>
        <v>0</v>
      </c>
      <c r="T1968" s="122">
        <f t="shared" si="935"/>
        <v>0.13059999999999999</v>
      </c>
      <c r="U1968" s="121">
        <f t="shared" si="957"/>
        <v>6</v>
      </c>
      <c r="V1968" s="121">
        <v>252</v>
      </c>
      <c r="W1968" s="120">
        <f t="shared" si="958"/>
        <v>1.0029268570000001</v>
      </c>
      <c r="X1968" s="113">
        <f t="shared" si="938"/>
        <v>4.2828155700000003</v>
      </c>
      <c r="Y1968" s="113">
        <f t="shared" si="959"/>
        <v>0</v>
      </c>
      <c r="Z1968" s="125" t="str">
        <f t="shared" si="936"/>
        <v>A+J=</v>
      </c>
      <c r="AA1968" s="118">
        <f t="shared" si="937"/>
        <v>46650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>
        <f t="shared" si="934"/>
        <v>46630</v>
      </c>
      <c r="B1969" s="113">
        <f t="shared" si="941"/>
        <v>1468.5943810399999</v>
      </c>
      <c r="C1969" s="113">
        <f t="shared" si="942"/>
        <v>1116.6936172799999</v>
      </c>
      <c r="D1969" s="114">
        <f t="shared" si="943"/>
        <v>7245.38</v>
      </c>
      <c r="E1969" s="115">
        <f t="shared" si="939"/>
        <v>7276.54</v>
      </c>
      <c r="F1969" s="116">
        <f t="shared" si="940"/>
        <v>46588</v>
      </c>
      <c r="G1969" s="117">
        <f t="shared" si="944"/>
        <v>4.3006716003852752E-3</v>
      </c>
      <c r="H1969" s="118">
        <f t="shared" si="945"/>
        <v>46650</v>
      </c>
      <c r="I1969" s="118">
        <f t="shared" si="946"/>
        <v>46650</v>
      </c>
      <c r="J1969" s="119">
        <f t="shared" si="947"/>
        <v>20</v>
      </c>
      <c r="K1969" s="119">
        <f t="shared" si="948"/>
        <v>7</v>
      </c>
      <c r="L1969" s="8">
        <f t="shared" si="949"/>
        <v>1.0015031299999999</v>
      </c>
      <c r="M1969" s="120">
        <f t="shared" si="950"/>
        <v>1.0043006699999999</v>
      </c>
      <c r="N1969" s="120">
        <f t="shared" si="951"/>
        <v>1.308683760935053</v>
      </c>
      <c r="O1969" s="113">
        <f t="shared" si="952"/>
        <v>1.3106508800000001</v>
      </c>
      <c r="P1969" s="113">
        <f t="shared" si="953"/>
        <v>1463.59547217</v>
      </c>
      <c r="Q1969" s="11">
        <f t="shared" si="954"/>
        <v>0</v>
      </c>
      <c r="R1969" s="30">
        <f t="shared" si="955"/>
        <v>0</v>
      </c>
      <c r="S1969" s="8">
        <f t="shared" si="956"/>
        <v>0</v>
      </c>
      <c r="T1969" s="122">
        <f t="shared" si="935"/>
        <v>0.13059999999999999</v>
      </c>
      <c r="U1969" s="121">
        <f t="shared" si="957"/>
        <v>7</v>
      </c>
      <c r="V1969" s="121">
        <v>252</v>
      </c>
      <c r="W1969" s="120">
        <f t="shared" si="958"/>
        <v>1.0034154989999999</v>
      </c>
      <c r="X1969" s="113">
        <f t="shared" si="938"/>
        <v>4.9989088700000002</v>
      </c>
      <c r="Y1969" s="113">
        <f t="shared" si="959"/>
        <v>0</v>
      </c>
      <c r="Z1969" s="125" t="str">
        <f t="shared" si="936"/>
        <v>A+J=</v>
      </c>
      <c r="AA1969" s="118">
        <f t="shared" si="937"/>
        <v>46650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>
        <f t="shared" si="934"/>
        <v>46631</v>
      </c>
      <c r="B1970" s="113">
        <f t="shared" si="941"/>
        <v>1469.62521113</v>
      </c>
      <c r="C1970" s="113">
        <f t="shared" si="942"/>
        <v>1116.6936172799999</v>
      </c>
      <c r="D1970" s="114">
        <f t="shared" si="943"/>
        <v>7245.38</v>
      </c>
      <c r="E1970" s="115">
        <f t="shared" si="939"/>
        <v>7276.54</v>
      </c>
      <c r="F1970" s="116">
        <f t="shared" si="940"/>
        <v>46588</v>
      </c>
      <c r="G1970" s="117">
        <f t="shared" si="944"/>
        <v>4.3006716003852752E-3</v>
      </c>
      <c r="H1970" s="118">
        <f t="shared" si="945"/>
        <v>46650</v>
      </c>
      <c r="I1970" s="118">
        <f t="shared" si="946"/>
        <v>46650</v>
      </c>
      <c r="J1970" s="119">
        <f t="shared" si="947"/>
        <v>20</v>
      </c>
      <c r="K1970" s="119">
        <f t="shared" si="948"/>
        <v>8</v>
      </c>
      <c r="L1970" s="8">
        <f t="shared" si="949"/>
        <v>1.00171805</v>
      </c>
      <c r="M1970" s="120">
        <f t="shared" si="950"/>
        <v>1.0043006699999999</v>
      </c>
      <c r="N1970" s="120">
        <f t="shared" si="951"/>
        <v>1.308683760935053</v>
      </c>
      <c r="O1970" s="113">
        <f t="shared" si="952"/>
        <v>1.31093214</v>
      </c>
      <c r="P1970" s="113">
        <f t="shared" si="953"/>
        <v>1463.9095534200001</v>
      </c>
      <c r="Q1970" s="11">
        <f t="shared" si="954"/>
        <v>0</v>
      </c>
      <c r="R1970" s="30">
        <f t="shared" si="955"/>
        <v>0</v>
      </c>
      <c r="S1970" s="8">
        <f t="shared" si="956"/>
        <v>0</v>
      </c>
      <c r="T1970" s="122">
        <f t="shared" si="935"/>
        <v>0.13059999999999999</v>
      </c>
      <c r="U1970" s="121">
        <f t="shared" si="957"/>
        <v>8</v>
      </c>
      <c r="V1970" s="121">
        <v>252</v>
      </c>
      <c r="W1970" s="120">
        <f t="shared" si="958"/>
        <v>1.003904379</v>
      </c>
      <c r="X1970" s="113">
        <f t="shared" si="938"/>
        <v>5.7156577100000003</v>
      </c>
      <c r="Y1970" s="113">
        <f t="shared" si="959"/>
        <v>0</v>
      </c>
      <c r="Z1970" s="125" t="str">
        <f t="shared" si="936"/>
        <v>A+J=</v>
      </c>
      <c r="AA1970" s="118">
        <f t="shared" si="937"/>
        <v>46650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>
        <f t="shared" si="934"/>
        <v>46632</v>
      </c>
      <c r="B1971" s="113">
        <f t="shared" si="941"/>
        <v>1470.65675289</v>
      </c>
      <c r="C1971" s="113">
        <f t="shared" si="942"/>
        <v>1116.6936172799999</v>
      </c>
      <c r="D1971" s="114">
        <f t="shared" si="943"/>
        <v>7245.38</v>
      </c>
      <c r="E1971" s="115">
        <f t="shared" si="939"/>
        <v>7276.54</v>
      </c>
      <c r="F1971" s="116">
        <f t="shared" si="940"/>
        <v>46588</v>
      </c>
      <c r="G1971" s="117">
        <f t="shared" si="944"/>
        <v>4.3006716003852752E-3</v>
      </c>
      <c r="H1971" s="118">
        <f t="shared" si="945"/>
        <v>46650</v>
      </c>
      <c r="I1971" s="118">
        <f t="shared" si="946"/>
        <v>46650</v>
      </c>
      <c r="J1971" s="119">
        <f t="shared" si="947"/>
        <v>20</v>
      </c>
      <c r="K1971" s="119">
        <f t="shared" si="948"/>
        <v>9</v>
      </c>
      <c r="L1971" s="8">
        <f t="shared" si="949"/>
        <v>1.0019330099999999</v>
      </c>
      <c r="M1971" s="120">
        <f t="shared" si="950"/>
        <v>1.0043006699999999</v>
      </c>
      <c r="N1971" s="120">
        <f t="shared" si="951"/>
        <v>1.308683760935053</v>
      </c>
      <c r="O1971" s="113">
        <f t="shared" si="952"/>
        <v>1.3112134499999999</v>
      </c>
      <c r="P1971" s="113">
        <f t="shared" si="953"/>
        <v>1464.2236905</v>
      </c>
      <c r="Q1971" s="11">
        <f t="shared" si="954"/>
        <v>0</v>
      </c>
      <c r="R1971" s="30">
        <f t="shared" si="955"/>
        <v>0</v>
      </c>
      <c r="S1971" s="8">
        <f t="shared" si="956"/>
        <v>0</v>
      </c>
      <c r="T1971" s="122">
        <f t="shared" si="935"/>
        <v>0.13059999999999999</v>
      </c>
      <c r="U1971" s="121">
        <f t="shared" si="957"/>
        <v>9</v>
      </c>
      <c r="V1971" s="121">
        <v>252</v>
      </c>
      <c r="W1971" s="120">
        <f t="shared" si="958"/>
        <v>1.0043934969999999</v>
      </c>
      <c r="X1971" s="113">
        <f t="shared" si="938"/>
        <v>6.4330623899999999</v>
      </c>
      <c r="Y1971" s="113">
        <f t="shared" si="959"/>
        <v>0</v>
      </c>
      <c r="Z1971" s="125" t="str">
        <f t="shared" si="936"/>
        <v>A+J=</v>
      </c>
      <c r="AA1971" s="118">
        <f t="shared" si="937"/>
        <v>46650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>
        <f t="shared" si="934"/>
        <v>46633</v>
      </c>
      <c r="B1972" s="113">
        <f t="shared" si="941"/>
        <v>1471.68902905</v>
      </c>
      <c r="C1972" s="113">
        <f t="shared" si="942"/>
        <v>1116.6936172799999</v>
      </c>
      <c r="D1972" s="114">
        <f t="shared" si="943"/>
        <v>7245.38</v>
      </c>
      <c r="E1972" s="115">
        <f t="shared" si="939"/>
        <v>7276.54</v>
      </c>
      <c r="F1972" s="116">
        <f t="shared" si="940"/>
        <v>46588</v>
      </c>
      <c r="G1972" s="117">
        <f t="shared" si="944"/>
        <v>4.3006716003852752E-3</v>
      </c>
      <c r="H1972" s="118">
        <f t="shared" si="945"/>
        <v>46650</v>
      </c>
      <c r="I1972" s="118">
        <f t="shared" si="946"/>
        <v>46650</v>
      </c>
      <c r="J1972" s="119">
        <f t="shared" si="947"/>
        <v>20</v>
      </c>
      <c r="K1972" s="119">
        <f t="shared" si="948"/>
        <v>10</v>
      </c>
      <c r="L1972" s="8">
        <f t="shared" si="949"/>
        <v>1.0021480199999999</v>
      </c>
      <c r="M1972" s="120">
        <f t="shared" si="950"/>
        <v>1.0043006699999999</v>
      </c>
      <c r="N1972" s="120">
        <f t="shared" si="951"/>
        <v>1.308683760935053</v>
      </c>
      <c r="O1972" s="113">
        <f t="shared" si="952"/>
        <v>1.31149483</v>
      </c>
      <c r="P1972" s="113">
        <f t="shared" si="953"/>
        <v>1464.5379057499999</v>
      </c>
      <c r="Q1972" s="11">
        <f t="shared" si="954"/>
        <v>0</v>
      </c>
      <c r="R1972" s="30">
        <f t="shared" si="955"/>
        <v>0</v>
      </c>
      <c r="S1972" s="8">
        <f t="shared" si="956"/>
        <v>0</v>
      </c>
      <c r="T1972" s="122">
        <f t="shared" si="935"/>
        <v>0.13059999999999999</v>
      </c>
      <c r="U1972" s="121">
        <f t="shared" si="957"/>
        <v>10</v>
      </c>
      <c r="V1972" s="121">
        <v>252</v>
      </c>
      <c r="W1972" s="120">
        <f t="shared" si="958"/>
        <v>1.004882853</v>
      </c>
      <c r="X1972" s="113">
        <f t="shared" si="938"/>
        <v>7.1511233000000001</v>
      </c>
      <c r="Y1972" s="113">
        <f t="shared" si="959"/>
        <v>0</v>
      </c>
      <c r="Z1972" s="125" t="str">
        <f t="shared" si="936"/>
        <v>A+J=</v>
      </c>
      <c r="AA1972" s="118">
        <f t="shared" si="937"/>
        <v>46650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>
        <f t="shared" si="934"/>
        <v>46634</v>
      </c>
      <c r="B1973" s="113">
        <f t="shared" si="941"/>
        <v>1472.72204143</v>
      </c>
      <c r="C1973" s="113">
        <f t="shared" si="942"/>
        <v>1116.6936172799999</v>
      </c>
      <c r="D1973" s="114">
        <f t="shared" si="943"/>
        <v>7245.38</v>
      </c>
      <c r="E1973" s="115">
        <f t="shared" si="939"/>
        <v>7276.54</v>
      </c>
      <c r="F1973" s="116">
        <f t="shared" si="940"/>
        <v>46588</v>
      </c>
      <c r="G1973" s="117">
        <f t="shared" si="944"/>
        <v>4.3006716003852752E-3</v>
      </c>
      <c r="H1973" s="118">
        <f t="shared" si="945"/>
        <v>46650</v>
      </c>
      <c r="I1973" s="118">
        <f t="shared" si="946"/>
        <v>46650</v>
      </c>
      <c r="J1973" s="119">
        <f t="shared" si="947"/>
        <v>20</v>
      </c>
      <c r="K1973" s="119">
        <f t="shared" si="948"/>
        <v>11</v>
      </c>
      <c r="L1973" s="8">
        <f t="shared" si="949"/>
        <v>1.0023630800000001</v>
      </c>
      <c r="M1973" s="120">
        <f t="shared" si="950"/>
        <v>1.0043006699999999</v>
      </c>
      <c r="N1973" s="120">
        <f t="shared" si="951"/>
        <v>1.308683760935053</v>
      </c>
      <c r="O1973" s="113">
        <f t="shared" si="952"/>
        <v>1.3117762799999999</v>
      </c>
      <c r="P1973" s="113">
        <f t="shared" si="953"/>
        <v>1464.8521991699999</v>
      </c>
      <c r="Q1973" s="11">
        <f t="shared" si="954"/>
        <v>0</v>
      </c>
      <c r="R1973" s="30">
        <f t="shared" si="955"/>
        <v>0</v>
      </c>
      <c r="S1973" s="8">
        <f t="shared" si="956"/>
        <v>0</v>
      </c>
      <c r="T1973" s="122">
        <f t="shared" si="935"/>
        <v>0.13059999999999999</v>
      </c>
      <c r="U1973" s="121">
        <f t="shared" si="957"/>
        <v>11</v>
      </c>
      <c r="V1973" s="121">
        <v>252</v>
      </c>
      <c r="W1973" s="120">
        <f t="shared" si="958"/>
        <v>1.0053724479999999</v>
      </c>
      <c r="X1973" s="113">
        <f t="shared" si="938"/>
        <v>7.8698422600000004</v>
      </c>
      <c r="Y1973" s="113">
        <f t="shared" si="959"/>
        <v>0</v>
      </c>
      <c r="Z1973" s="125" t="str">
        <f t="shared" si="936"/>
        <v>A+J=</v>
      </c>
      <c r="AA1973" s="118">
        <f t="shared" si="937"/>
        <v>46650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>
        <f t="shared" si="934"/>
        <v>46635</v>
      </c>
      <c r="B1974" s="113">
        <f t="shared" si="941"/>
        <v>1472.72204143</v>
      </c>
      <c r="C1974" s="113">
        <f t="shared" si="942"/>
        <v>1116.6936172799999</v>
      </c>
      <c r="D1974" s="114">
        <f t="shared" si="943"/>
        <v>7245.38</v>
      </c>
      <c r="E1974" s="115">
        <f t="shared" si="939"/>
        <v>7276.54</v>
      </c>
      <c r="F1974" s="116">
        <f t="shared" si="940"/>
        <v>46588</v>
      </c>
      <c r="G1974" s="117">
        <f t="shared" si="944"/>
        <v>4.3006716003852752E-3</v>
      </c>
      <c r="H1974" s="118">
        <f t="shared" si="945"/>
        <v>46650</v>
      </c>
      <c r="I1974" s="118">
        <f t="shared" si="946"/>
        <v>46650</v>
      </c>
      <c r="J1974" s="119">
        <f t="shared" si="947"/>
        <v>20</v>
      </c>
      <c r="K1974" s="119">
        <f t="shared" si="948"/>
        <v>11</v>
      </c>
      <c r="L1974" s="8">
        <f t="shared" si="949"/>
        <v>1.0023630800000001</v>
      </c>
      <c r="M1974" s="120">
        <f t="shared" si="950"/>
        <v>1.0043006699999999</v>
      </c>
      <c r="N1974" s="120">
        <f t="shared" si="951"/>
        <v>1.308683760935053</v>
      </c>
      <c r="O1974" s="113">
        <f t="shared" si="952"/>
        <v>1.3117762799999999</v>
      </c>
      <c r="P1974" s="113">
        <f t="shared" si="953"/>
        <v>1464.8521991699999</v>
      </c>
      <c r="Q1974" s="11">
        <f t="shared" si="954"/>
        <v>0</v>
      </c>
      <c r="R1974" s="30">
        <f t="shared" si="955"/>
        <v>0</v>
      </c>
      <c r="S1974" s="8">
        <f t="shared" si="956"/>
        <v>0</v>
      </c>
      <c r="T1974" s="122">
        <f t="shared" si="935"/>
        <v>0.13059999999999999</v>
      </c>
      <c r="U1974" s="121">
        <f t="shared" si="957"/>
        <v>11</v>
      </c>
      <c r="V1974" s="121">
        <v>252</v>
      </c>
      <c r="W1974" s="120">
        <f t="shared" si="958"/>
        <v>1.0053724479999999</v>
      </c>
      <c r="X1974" s="113">
        <f t="shared" si="938"/>
        <v>7.8698422600000004</v>
      </c>
      <c r="Y1974" s="113">
        <f t="shared" si="959"/>
        <v>0</v>
      </c>
      <c r="Z1974" s="125" t="str">
        <f t="shared" si="936"/>
        <v>A+J=</v>
      </c>
      <c r="AA1974" s="118">
        <f t="shared" si="937"/>
        <v>46650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>
        <f t="shared" si="934"/>
        <v>46636</v>
      </c>
      <c r="B1975" s="113">
        <f t="shared" si="941"/>
        <v>1472.72204143</v>
      </c>
      <c r="C1975" s="113">
        <f t="shared" si="942"/>
        <v>1116.6936172799999</v>
      </c>
      <c r="D1975" s="114">
        <f t="shared" si="943"/>
        <v>7245.38</v>
      </c>
      <c r="E1975" s="115">
        <f t="shared" si="939"/>
        <v>7276.54</v>
      </c>
      <c r="F1975" s="116">
        <f t="shared" si="940"/>
        <v>46588</v>
      </c>
      <c r="G1975" s="117">
        <f t="shared" si="944"/>
        <v>4.3006716003852752E-3</v>
      </c>
      <c r="H1975" s="118">
        <f t="shared" si="945"/>
        <v>46650</v>
      </c>
      <c r="I1975" s="118">
        <f t="shared" si="946"/>
        <v>46650</v>
      </c>
      <c r="J1975" s="119">
        <f t="shared" si="947"/>
        <v>20</v>
      </c>
      <c r="K1975" s="119">
        <f t="shared" si="948"/>
        <v>11</v>
      </c>
      <c r="L1975" s="8">
        <f t="shared" si="949"/>
        <v>1.0023630800000001</v>
      </c>
      <c r="M1975" s="120">
        <f t="shared" si="950"/>
        <v>1.0043006699999999</v>
      </c>
      <c r="N1975" s="120">
        <f t="shared" si="951"/>
        <v>1.308683760935053</v>
      </c>
      <c r="O1975" s="113">
        <f t="shared" si="952"/>
        <v>1.3117762799999999</v>
      </c>
      <c r="P1975" s="113">
        <f t="shared" si="953"/>
        <v>1464.8521991699999</v>
      </c>
      <c r="Q1975" s="11">
        <f t="shared" si="954"/>
        <v>0</v>
      </c>
      <c r="R1975" s="30">
        <f t="shared" si="955"/>
        <v>0</v>
      </c>
      <c r="S1975" s="8">
        <f t="shared" si="956"/>
        <v>0</v>
      </c>
      <c r="T1975" s="122">
        <f t="shared" si="935"/>
        <v>0.13059999999999999</v>
      </c>
      <c r="U1975" s="121">
        <f t="shared" si="957"/>
        <v>11</v>
      </c>
      <c r="V1975" s="121">
        <v>252</v>
      </c>
      <c r="W1975" s="120">
        <f t="shared" si="958"/>
        <v>1.0053724479999999</v>
      </c>
      <c r="X1975" s="113">
        <f t="shared" si="938"/>
        <v>7.8698422600000004</v>
      </c>
      <c r="Y1975" s="113">
        <f t="shared" si="959"/>
        <v>0</v>
      </c>
      <c r="Z1975" s="125" t="str">
        <f t="shared" si="936"/>
        <v>A+J=</v>
      </c>
      <c r="AA1975" s="118">
        <f t="shared" si="937"/>
        <v>46650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>
        <f t="shared" si="934"/>
        <v>46637</v>
      </c>
      <c r="B1976" s="113">
        <f t="shared" si="941"/>
        <v>1473.75576643</v>
      </c>
      <c r="C1976" s="113">
        <f t="shared" si="942"/>
        <v>1116.6936172799999</v>
      </c>
      <c r="D1976" s="114">
        <f t="shared" si="943"/>
        <v>7245.38</v>
      </c>
      <c r="E1976" s="115">
        <f t="shared" si="939"/>
        <v>7276.54</v>
      </c>
      <c r="F1976" s="116">
        <f t="shared" si="940"/>
        <v>46588</v>
      </c>
      <c r="G1976" s="117">
        <f t="shared" si="944"/>
        <v>4.3006716003852752E-3</v>
      </c>
      <c r="H1976" s="118">
        <f t="shared" si="945"/>
        <v>46650</v>
      </c>
      <c r="I1976" s="118">
        <f t="shared" si="946"/>
        <v>46650</v>
      </c>
      <c r="J1976" s="119">
        <f t="shared" si="947"/>
        <v>20</v>
      </c>
      <c r="K1976" s="119">
        <f t="shared" si="948"/>
        <v>12</v>
      </c>
      <c r="L1976" s="8">
        <f t="shared" si="949"/>
        <v>1.00257818</v>
      </c>
      <c r="M1976" s="120">
        <f t="shared" si="950"/>
        <v>1.0043006699999999</v>
      </c>
      <c r="N1976" s="120">
        <f t="shared" si="951"/>
        <v>1.308683760935053</v>
      </c>
      <c r="O1976" s="113">
        <f t="shared" si="952"/>
        <v>1.31205778</v>
      </c>
      <c r="P1976" s="113">
        <f t="shared" si="953"/>
        <v>1465.16654842</v>
      </c>
      <c r="Q1976" s="11">
        <f t="shared" si="954"/>
        <v>0</v>
      </c>
      <c r="R1976" s="30">
        <f t="shared" si="955"/>
        <v>0</v>
      </c>
      <c r="S1976" s="8">
        <f t="shared" si="956"/>
        <v>0</v>
      </c>
      <c r="T1976" s="122">
        <f t="shared" si="935"/>
        <v>0.13059999999999999</v>
      </c>
      <c r="U1976" s="121">
        <f t="shared" si="957"/>
        <v>12</v>
      </c>
      <c r="V1976" s="121">
        <v>252</v>
      </c>
      <c r="W1976" s="120">
        <f t="shared" si="958"/>
        <v>1.005862281</v>
      </c>
      <c r="X1976" s="113">
        <f t="shared" si="938"/>
        <v>8.5892180099999997</v>
      </c>
      <c r="Y1976" s="113">
        <f t="shared" si="959"/>
        <v>0</v>
      </c>
      <c r="Z1976" s="125" t="str">
        <f t="shared" si="936"/>
        <v>A+J=</v>
      </c>
      <c r="AA1976" s="118">
        <f t="shared" si="937"/>
        <v>46650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>
        <f t="shared" si="934"/>
        <v>46638</v>
      </c>
      <c r="B1977" s="113">
        <f t="shared" si="941"/>
        <v>1473.75576643</v>
      </c>
      <c r="C1977" s="113">
        <f t="shared" si="942"/>
        <v>1116.6936172799999</v>
      </c>
      <c r="D1977" s="114">
        <f t="shared" si="943"/>
        <v>7245.38</v>
      </c>
      <c r="E1977" s="115">
        <f t="shared" si="939"/>
        <v>7276.54</v>
      </c>
      <c r="F1977" s="116">
        <f t="shared" si="940"/>
        <v>46588</v>
      </c>
      <c r="G1977" s="117">
        <f t="shared" si="944"/>
        <v>4.3006716003852752E-3</v>
      </c>
      <c r="H1977" s="118">
        <f t="shared" si="945"/>
        <v>46650</v>
      </c>
      <c r="I1977" s="118">
        <f t="shared" si="946"/>
        <v>46650</v>
      </c>
      <c r="J1977" s="119">
        <f t="shared" si="947"/>
        <v>20</v>
      </c>
      <c r="K1977" s="119">
        <f t="shared" si="948"/>
        <v>12</v>
      </c>
      <c r="L1977" s="8">
        <f t="shared" si="949"/>
        <v>1.00257818</v>
      </c>
      <c r="M1977" s="120">
        <f t="shared" si="950"/>
        <v>1.0043006699999999</v>
      </c>
      <c r="N1977" s="120">
        <f t="shared" si="951"/>
        <v>1.308683760935053</v>
      </c>
      <c r="O1977" s="113">
        <f t="shared" si="952"/>
        <v>1.31205778</v>
      </c>
      <c r="P1977" s="113">
        <f t="shared" si="953"/>
        <v>1465.16654842</v>
      </c>
      <c r="Q1977" s="11">
        <f t="shared" si="954"/>
        <v>0</v>
      </c>
      <c r="R1977" s="30">
        <f t="shared" si="955"/>
        <v>0</v>
      </c>
      <c r="S1977" s="8">
        <f t="shared" si="956"/>
        <v>0</v>
      </c>
      <c r="T1977" s="122">
        <f t="shared" si="935"/>
        <v>0.13059999999999999</v>
      </c>
      <c r="U1977" s="121">
        <f t="shared" si="957"/>
        <v>12</v>
      </c>
      <c r="V1977" s="121">
        <v>252</v>
      </c>
      <c r="W1977" s="120">
        <f t="shared" si="958"/>
        <v>1.005862281</v>
      </c>
      <c r="X1977" s="113">
        <f t="shared" si="938"/>
        <v>8.5892180099999997</v>
      </c>
      <c r="Y1977" s="113">
        <f t="shared" si="959"/>
        <v>0</v>
      </c>
      <c r="Z1977" s="125" t="str">
        <f t="shared" si="936"/>
        <v>A+J=</v>
      </c>
      <c r="AA1977" s="118">
        <f t="shared" si="937"/>
        <v>46650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>
        <f t="shared" si="934"/>
        <v>46639</v>
      </c>
      <c r="B1978" s="113">
        <f t="shared" si="941"/>
        <v>1474.79021708</v>
      </c>
      <c r="C1978" s="113">
        <f t="shared" si="942"/>
        <v>1116.6936172799999</v>
      </c>
      <c r="D1978" s="114">
        <f t="shared" si="943"/>
        <v>7245.38</v>
      </c>
      <c r="E1978" s="115">
        <f t="shared" si="939"/>
        <v>7276.54</v>
      </c>
      <c r="F1978" s="116">
        <f t="shared" si="940"/>
        <v>46588</v>
      </c>
      <c r="G1978" s="117">
        <f t="shared" si="944"/>
        <v>4.3006716003852752E-3</v>
      </c>
      <c r="H1978" s="118">
        <f t="shared" si="945"/>
        <v>46650</v>
      </c>
      <c r="I1978" s="118">
        <f t="shared" si="946"/>
        <v>46650</v>
      </c>
      <c r="J1978" s="119">
        <f t="shared" si="947"/>
        <v>20</v>
      </c>
      <c r="K1978" s="119">
        <f t="shared" si="948"/>
        <v>13</v>
      </c>
      <c r="L1978" s="8">
        <f t="shared" si="949"/>
        <v>1.00279333</v>
      </c>
      <c r="M1978" s="120">
        <f t="shared" si="950"/>
        <v>1.0043006699999999</v>
      </c>
      <c r="N1978" s="120">
        <f t="shared" si="951"/>
        <v>1.308683760935053</v>
      </c>
      <c r="O1978" s="113">
        <f t="shared" si="952"/>
        <v>1.3123393400000001</v>
      </c>
      <c r="P1978" s="113">
        <f t="shared" si="953"/>
        <v>1465.4809646799999</v>
      </c>
      <c r="Q1978" s="11">
        <f t="shared" si="954"/>
        <v>0</v>
      </c>
      <c r="R1978" s="30">
        <f t="shared" si="955"/>
        <v>0</v>
      </c>
      <c r="S1978" s="8">
        <f t="shared" si="956"/>
        <v>0</v>
      </c>
      <c r="T1978" s="122">
        <f t="shared" si="935"/>
        <v>0.13059999999999999</v>
      </c>
      <c r="U1978" s="121">
        <f t="shared" si="957"/>
        <v>13</v>
      </c>
      <c r="V1978" s="121">
        <v>252</v>
      </c>
      <c r="W1978" s="120">
        <f t="shared" si="958"/>
        <v>1.006352353</v>
      </c>
      <c r="X1978" s="113">
        <f t="shared" si="938"/>
        <v>9.3092524000000001</v>
      </c>
      <c r="Y1978" s="113">
        <f t="shared" si="959"/>
        <v>0</v>
      </c>
      <c r="Z1978" s="125" t="str">
        <f t="shared" si="936"/>
        <v>A+J=</v>
      </c>
      <c r="AA1978" s="118">
        <f t="shared" si="937"/>
        <v>46650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>
        <f t="shared" si="934"/>
        <v>46640</v>
      </c>
      <c r="B1979" s="113">
        <f t="shared" si="941"/>
        <v>1475.8254049100001</v>
      </c>
      <c r="C1979" s="113">
        <f t="shared" si="942"/>
        <v>1116.6936172799999</v>
      </c>
      <c r="D1979" s="114">
        <f t="shared" si="943"/>
        <v>7245.38</v>
      </c>
      <c r="E1979" s="115">
        <f t="shared" si="939"/>
        <v>7276.54</v>
      </c>
      <c r="F1979" s="116">
        <f t="shared" si="940"/>
        <v>46588</v>
      </c>
      <c r="G1979" s="117">
        <f t="shared" si="944"/>
        <v>4.3006716003852752E-3</v>
      </c>
      <c r="H1979" s="118">
        <f t="shared" si="945"/>
        <v>46650</v>
      </c>
      <c r="I1979" s="118">
        <f t="shared" si="946"/>
        <v>46650</v>
      </c>
      <c r="J1979" s="119">
        <f t="shared" si="947"/>
        <v>20</v>
      </c>
      <c r="K1979" s="119">
        <f t="shared" si="948"/>
        <v>14</v>
      </c>
      <c r="L1979" s="8">
        <f t="shared" si="949"/>
        <v>1.00300853</v>
      </c>
      <c r="M1979" s="120">
        <f t="shared" si="950"/>
        <v>1.0043006699999999</v>
      </c>
      <c r="N1979" s="120">
        <f t="shared" si="951"/>
        <v>1.308683760935053</v>
      </c>
      <c r="O1979" s="113">
        <f t="shared" si="952"/>
        <v>1.31262097</v>
      </c>
      <c r="P1979" s="113">
        <f t="shared" si="953"/>
        <v>1465.7954591</v>
      </c>
      <c r="Q1979" s="11">
        <f t="shared" si="954"/>
        <v>0</v>
      </c>
      <c r="R1979" s="30">
        <f t="shared" si="955"/>
        <v>0</v>
      </c>
      <c r="S1979" s="8">
        <f t="shared" si="956"/>
        <v>0</v>
      </c>
      <c r="T1979" s="122">
        <f t="shared" si="935"/>
        <v>0.13059999999999999</v>
      </c>
      <c r="U1979" s="121">
        <f t="shared" si="957"/>
        <v>14</v>
      </c>
      <c r="V1979" s="121">
        <v>252</v>
      </c>
      <c r="W1979" s="120">
        <f t="shared" si="958"/>
        <v>1.0068426640000001</v>
      </c>
      <c r="X1979" s="113">
        <f t="shared" si="938"/>
        <v>10.029945809999999</v>
      </c>
      <c r="Y1979" s="113">
        <f t="shared" si="959"/>
        <v>0</v>
      </c>
      <c r="Z1979" s="125" t="str">
        <f t="shared" si="936"/>
        <v>A+J=</v>
      </c>
      <c r="AA1979" s="118">
        <f t="shared" si="937"/>
        <v>46650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>
        <f t="shared" si="934"/>
        <v>46641</v>
      </c>
      <c r="B1980" s="113">
        <f t="shared" si="941"/>
        <v>1476.8613063400001</v>
      </c>
      <c r="C1980" s="113">
        <f t="shared" si="942"/>
        <v>1116.6936172799999</v>
      </c>
      <c r="D1980" s="114">
        <f t="shared" si="943"/>
        <v>7245.38</v>
      </c>
      <c r="E1980" s="115">
        <f t="shared" si="939"/>
        <v>7276.54</v>
      </c>
      <c r="F1980" s="116">
        <f t="shared" si="940"/>
        <v>46588</v>
      </c>
      <c r="G1980" s="117">
        <f t="shared" si="944"/>
        <v>4.3006716003852752E-3</v>
      </c>
      <c r="H1980" s="118">
        <f t="shared" si="945"/>
        <v>46650</v>
      </c>
      <c r="I1980" s="118">
        <f t="shared" si="946"/>
        <v>46650</v>
      </c>
      <c r="J1980" s="119">
        <f t="shared" si="947"/>
        <v>20</v>
      </c>
      <c r="K1980" s="119">
        <f t="shared" si="948"/>
        <v>15</v>
      </c>
      <c r="L1980" s="8">
        <f t="shared" si="949"/>
        <v>1.00322377</v>
      </c>
      <c r="M1980" s="120">
        <f t="shared" si="950"/>
        <v>1.0043006699999999</v>
      </c>
      <c r="N1980" s="120">
        <f t="shared" si="951"/>
        <v>1.308683760935053</v>
      </c>
      <c r="O1980" s="113">
        <f t="shared" si="952"/>
        <v>1.3129026500000001</v>
      </c>
      <c r="P1980" s="113">
        <f t="shared" si="953"/>
        <v>1466.11000936</v>
      </c>
      <c r="Q1980" s="11">
        <f t="shared" si="954"/>
        <v>0</v>
      </c>
      <c r="R1980" s="30">
        <f t="shared" si="955"/>
        <v>0</v>
      </c>
      <c r="S1980" s="8">
        <f t="shared" si="956"/>
        <v>0</v>
      </c>
      <c r="T1980" s="122">
        <f t="shared" si="935"/>
        <v>0.13059999999999999</v>
      </c>
      <c r="U1980" s="121">
        <f t="shared" si="957"/>
        <v>15</v>
      </c>
      <c r="V1980" s="121">
        <v>252</v>
      </c>
      <c r="W1980" s="120">
        <f t="shared" si="958"/>
        <v>1.0073332129999999</v>
      </c>
      <c r="X1980" s="113">
        <f t="shared" si="938"/>
        <v>10.751296979999999</v>
      </c>
      <c r="Y1980" s="113">
        <f t="shared" si="959"/>
        <v>0</v>
      </c>
      <c r="Z1980" s="125" t="str">
        <f t="shared" si="936"/>
        <v>A+J=</v>
      </c>
      <c r="AA1980" s="118">
        <f t="shared" si="937"/>
        <v>46650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>
        <f t="shared" si="934"/>
        <v>46642</v>
      </c>
      <c r="B1981" s="113">
        <f t="shared" si="941"/>
        <v>1476.8613063400001</v>
      </c>
      <c r="C1981" s="113">
        <f t="shared" si="942"/>
        <v>1116.6936172799999</v>
      </c>
      <c r="D1981" s="114">
        <f t="shared" si="943"/>
        <v>7245.38</v>
      </c>
      <c r="E1981" s="115">
        <f t="shared" si="939"/>
        <v>7276.54</v>
      </c>
      <c r="F1981" s="116">
        <f t="shared" si="940"/>
        <v>46588</v>
      </c>
      <c r="G1981" s="117">
        <f t="shared" si="944"/>
        <v>4.3006716003852752E-3</v>
      </c>
      <c r="H1981" s="118">
        <f t="shared" si="945"/>
        <v>46650</v>
      </c>
      <c r="I1981" s="118">
        <f t="shared" si="946"/>
        <v>46650</v>
      </c>
      <c r="J1981" s="119">
        <f t="shared" si="947"/>
        <v>20</v>
      </c>
      <c r="K1981" s="119">
        <f t="shared" si="948"/>
        <v>15</v>
      </c>
      <c r="L1981" s="8">
        <f t="shared" si="949"/>
        <v>1.00322377</v>
      </c>
      <c r="M1981" s="120">
        <f t="shared" si="950"/>
        <v>1.0043006699999999</v>
      </c>
      <c r="N1981" s="120">
        <f t="shared" si="951"/>
        <v>1.308683760935053</v>
      </c>
      <c r="O1981" s="113">
        <f t="shared" si="952"/>
        <v>1.3129026500000001</v>
      </c>
      <c r="P1981" s="113">
        <f t="shared" si="953"/>
        <v>1466.11000936</v>
      </c>
      <c r="Q1981" s="11">
        <f t="shared" si="954"/>
        <v>0</v>
      </c>
      <c r="R1981" s="30">
        <f t="shared" si="955"/>
        <v>0</v>
      </c>
      <c r="S1981" s="8">
        <f t="shared" si="956"/>
        <v>0</v>
      </c>
      <c r="T1981" s="122">
        <f t="shared" si="935"/>
        <v>0.13059999999999999</v>
      </c>
      <c r="U1981" s="121">
        <f t="shared" si="957"/>
        <v>15</v>
      </c>
      <c r="V1981" s="121">
        <v>252</v>
      </c>
      <c r="W1981" s="120">
        <f t="shared" si="958"/>
        <v>1.0073332129999999</v>
      </c>
      <c r="X1981" s="113">
        <f t="shared" si="938"/>
        <v>10.751296979999999</v>
      </c>
      <c r="Y1981" s="113">
        <f t="shared" si="959"/>
        <v>0</v>
      </c>
      <c r="Z1981" s="125" t="str">
        <f t="shared" si="936"/>
        <v>A+J=</v>
      </c>
      <c r="AA1981" s="118">
        <f t="shared" si="937"/>
        <v>46650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>
        <f t="shared" si="934"/>
        <v>46643</v>
      </c>
      <c r="B1982" s="113">
        <f t="shared" si="941"/>
        <v>1476.8613063400001</v>
      </c>
      <c r="C1982" s="113">
        <f t="shared" si="942"/>
        <v>1116.6936172799999</v>
      </c>
      <c r="D1982" s="114">
        <f t="shared" si="943"/>
        <v>7245.38</v>
      </c>
      <c r="E1982" s="115">
        <f t="shared" si="939"/>
        <v>7276.54</v>
      </c>
      <c r="F1982" s="116">
        <f t="shared" si="940"/>
        <v>46588</v>
      </c>
      <c r="G1982" s="117">
        <f t="shared" si="944"/>
        <v>4.3006716003852752E-3</v>
      </c>
      <c r="H1982" s="118">
        <f t="shared" si="945"/>
        <v>46650</v>
      </c>
      <c r="I1982" s="118">
        <f t="shared" si="946"/>
        <v>46650</v>
      </c>
      <c r="J1982" s="119">
        <f t="shared" si="947"/>
        <v>20</v>
      </c>
      <c r="K1982" s="119">
        <f t="shared" si="948"/>
        <v>15</v>
      </c>
      <c r="L1982" s="8">
        <f t="shared" si="949"/>
        <v>1.00322377</v>
      </c>
      <c r="M1982" s="120">
        <f t="shared" si="950"/>
        <v>1.0043006699999999</v>
      </c>
      <c r="N1982" s="120">
        <f t="shared" si="951"/>
        <v>1.308683760935053</v>
      </c>
      <c r="O1982" s="113">
        <f t="shared" si="952"/>
        <v>1.3129026500000001</v>
      </c>
      <c r="P1982" s="113">
        <f t="shared" si="953"/>
        <v>1466.11000936</v>
      </c>
      <c r="Q1982" s="11">
        <f t="shared" si="954"/>
        <v>0</v>
      </c>
      <c r="R1982" s="30">
        <f t="shared" si="955"/>
        <v>0</v>
      </c>
      <c r="S1982" s="8">
        <f t="shared" si="956"/>
        <v>0</v>
      </c>
      <c r="T1982" s="122">
        <f t="shared" si="935"/>
        <v>0.13059999999999999</v>
      </c>
      <c r="U1982" s="121">
        <f t="shared" si="957"/>
        <v>15</v>
      </c>
      <c r="V1982" s="121">
        <v>252</v>
      </c>
      <c r="W1982" s="120">
        <f t="shared" si="958"/>
        <v>1.0073332129999999</v>
      </c>
      <c r="X1982" s="113">
        <f t="shared" si="938"/>
        <v>10.751296979999999</v>
      </c>
      <c r="Y1982" s="113">
        <f t="shared" si="959"/>
        <v>0</v>
      </c>
      <c r="Z1982" s="125" t="str">
        <f t="shared" si="936"/>
        <v>A+J=</v>
      </c>
      <c r="AA1982" s="118">
        <f t="shared" si="937"/>
        <v>46650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>
        <f t="shared" si="934"/>
        <v>46644</v>
      </c>
      <c r="B1983" s="113">
        <f t="shared" si="941"/>
        <v>1477.89794708</v>
      </c>
      <c r="C1983" s="113">
        <f t="shared" si="942"/>
        <v>1116.6936172799999</v>
      </c>
      <c r="D1983" s="114">
        <f t="shared" si="943"/>
        <v>7245.38</v>
      </c>
      <c r="E1983" s="115">
        <f t="shared" si="939"/>
        <v>7276.54</v>
      </c>
      <c r="F1983" s="116">
        <f t="shared" si="940"/>
        <v>46588</v>
      </c>
      <c r="G1983" s="117">
        <f t="shared" si="944"/>
        <v>4.3006716003852752E-3</v>
      </c>
      <c r="H1983" s="118">
        <f t="shared" si="945"/>
        <v>46650</v>
      </c>
      <c r="I1983" s="118">
        <f t="shared" si="946"/>
        <v>46650</v>
      </c>
      <c r="J1983" s="119">
        <f t="shared" si="947"/>
        <v>20</v>
      </c>
      <c r="K1983" s="119">
        <f t="shared" si="948"/>
        <v>16</v>
      </c>
      <c r="L1983" s="8">
        <f t="shared" si="949"/>
        <v>1.00343906</v>
      </c>
      <c r="M1983" s="120">
        <f t="shared" si="950"/>
        <v>1.0043006699999999</v>
      </c>
      <c r="N1983" s="120">
        <f t="shared" si="951"/>
        <v>1.308683760935053</v>
      </c>
      <c r="O1983" s="113">
        <f t="shared" si="952"/>
        <v>1.3131843999999999</v>
      </c>
      <c r="P1983" s="113">
        <f t="shared" si="953"/>
        <v>1466.4246377899999</v>
      </c>
      <c r="Q1983" s="11">
        <f t="shared" si="954"/>
        <v>0</v>
      </c>
      <c r="R1983" s="30">
        <f t="shared" si="955"/>
        <v>0</v>
      </c>
      <c r="S1983" s="8">
        <f t="shared" si="956"/>
        <v>0</v>
      </c>
      <c r="T1983" s="122">
        <f t="shared" si="935"/>
        <v>0.13059999999999999</v>
      </c>
      <c r="U1983" s="121">
        <f t="shared" si="957"/>
        <v>16</v>
      </c>
      <c r="V1983" s="121">
        <v>252</v>
      </c>
      <c r="W1983" s="120">
        <f t="shared" si="958"/>
        <v>1.007824002</v>
      </c>
      <c r="X1983" s="113">
        <f t="shared" si="938"/>
        <v>11.47330929</v>
      </c>
      <c r="Y1983" s="113">
        <f t="shared" si="959"/>
        <v>0</v>
      </c>
      <c r="Z1983" s="125" t="str">
        <f t="shared" si="936"/>
        <v>A+J=</v>
      </c>
      <c r="AA1983" s="118">
        <f t="shared" si="937"/>
        <v>46650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>
        <f t="shared" si="934"/>
        <v>46645</v>
      </c>
      <c r="B1984" s="113">
        <f t="shared" si="941"/>
        <v>1478.93530351</v>
      </c>
      <c r="C1984" s="113">
        <f t="shared" si="942"/>
        <v>1116.6936172799999</v>
      </c>
      <c r="D1984" s="114">
        <f t="shared" si="943"/>
        <v>7245.38</v>
      </c>
      <c r="E1984" s="115">
        <f t="shared" si="939"/>
        <v>7276.54</v>
      </c>
      <c r="F1984" s="116">
        <f t="shared" si="940"/>
        <v>46588</v>
      </c>
      <c r="G1984" s="117">
        <f t="shared" si="944"/>
        <v>4.3006716003852752E-3</v>
      </c>
      <c r="H1984" s="118">
        <f t="shared" si="945"/>
        <v>46650</v>
      </c>
      <c r="I1984" s="118">
        <f t="shared" si="946"/>
        <v>46650</v>
      </c>
      <c r="J1984" s="119">
        <f t="shared" si="947"/>
        <v>20</v>
      </c>
      <c r="K1984" s="119">
        <f t="shared" si="948"/>
        <v>17</v>
      </c>
      <c r="L1984" s="8">
        <f t="shared" si="949"/>
        <v>1.0036543899999999</v>
      </c>
      <c r="M1984" s="120">
        <f t="shared" si="950"/>
        <v>1.0043006699999999</v>
      </c>
      <c r="N1984" s="120">
        <f t="shared" si="951"/>
        <v>1.308683760935053</v>
      </c>
      <c r="O1984" s="113">
        <f t="shared" si="952"/>
        <v>1.3134661999999999</v>
      </c>
      <c r="P1984" s="113">
        <f t="shared" si="953"/>
        <v>1466.7393220500001</v>
      </c>
      <c r="Q1984" s="11">
        <f t="shared" si="954"/>
        <v>0</v>
      </c>
      <c r="R1984" s="30">
        <f t="shared" si="955"/>
        <v>0</v>
      </c>
      <c r="S1984" s="8">
        <f t="shared" si="956"/>
        <v>0</v>
      </c>
      <c r="T1984" s="122">
        <f t="shared" si="935"/>
        <v>0.13059999999999999</v>
      </c>
      <c r="U1984" s="121">
        <f t="shared" si="957"/>
        <v>17</v>
      </c>
      <c r="V1984" s="121">
        <v>252</v>
      </c>
      <c r="W1984" s="120">
        <f t="shared" si="958"/>
        <v>1.0083150299999999</v>
      </c>
      <c r="X1984" s="113">
        <f t="shared" si="938"/>
        <v>12.19598146</v>
      </c>
      <c r="Y1984" s="113">
        <f t="shared" si="959"/>
        <v>0</v>
      </c>
      <c r="Z1984" s="125" t="str">
        <f t="shared" si="936"/>
        <v>A+J=</v>
      </c>
      <c r="AA1984" s="118">
        <f t="shared" si="937"/>
        <v>46650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>
        <f t="shared" si="934"/>
        <v>46646</v>
      </c>
      <c r="B1985" s="113">
        <f t="shared" si="941"/>
        <v>1479.9733871899998</v>
      </c>
      <c r="C1985" s="113">
        <f t="shared" si="942"/>
        <v>1116.6936172799999</v>
      </c>
      <c r="D1985" s="114">
        <f t="shared" si="943"/>
        <v>7245.38</v>
      </c>
      <c r="E1985" s="115">
        <f t="shared" si="939"/>
        <v>7276.54</v>
      </c>
      <c r="F1985" s="116">
        <f t="shared" si="940"/>
        <v>46588</v>
      </c>
      <c r="G1985" s="117">
        <f t="shared" si="944"/>
        <v>4.3006716003852752E-3</v>
      </c>
      <c r="H1985" s="118">
        <f t="shared" si="945"/>
        <v>46650</v>
      </c>
      <c r="I1985" s="118">
        <f t="shared" si="946"/>
        <v>46650</v>
      </c>
      <c r="J1985" s="119">
        <f t="shared" si="947"/>
        <v>20</v>
      </c>
      <c r="K1985" s="119">
        <f t="shared" si="948"/>
        <v>18</v>
      </c>
      <c r="L1985" s="8">
        <f t="shared" si="949"/>
        <v>1.0038697700000001</v>
      </c>
      <c r="M1985" s="120">
        <f t="shared" si="950"/>
        <v>1.0043006699999999</v>
      </c>
      <c r="N1985" s="120">
        <f t="shared" si="951"/>
        <v>1.308683760935053</v>
      </c>
      <c r="O1985" s="113">
        <f t="shared" si="952"/>
        <v>1.31374806</v>
      </c>
      <c r="P1985" s="113">
        <f t="shared" si="953"/>
        <v>1467.0540733099999</v>
      </c>
      <c r="Q1985" s="11">
        <f t="shared" si="954"/>
        <v>0</v>
      </c>
      <c r="R1985" s="30">
        <f t="shared" si="955"/>
        <v>0</v>
      </c>
      <c r="S1985" s="8">
        <f t="shared" si="956"/>
        <v>0</v>
      </c>
      <c r="T1985" s="122">
        <f t="shared" si="935"/>
        <v>0.13059999999999999</v>
      </c>
      <c r="U1985" s="121">
        <f t="shared" si="957"/>
        <v>18</v>
      </c>
      <c r="V1985" s="121">
        <v>252</v>
      </c>
      <c r="W1985" s="120">
        <f t="shared" si="958"/>
        <v>1.008806297</v>
      </c>
      <c r="X1985" s="113">
        <f t="shared" si="938"/>
        <v>12.919313880000001</v>
      </c>
      <c r="Y1985" s="113">
        <f t="shared" si="959"/>
        <v>0</v>
      </c>
      <c r="Z1985" s="125" t="str">
        <f t="shared" si="936"/>
        <v>A+J=</v>
      </c>
      <c r="AA1985" s="118">
        <f t="shared" si="937"/>
        <v>46650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>
        <f t="shared" si="934"/>
        <v>46647</v>
      </c>
      <c r="B1986" s="113">
        <f t="shared" si="941"/>
        <v>1481.01219846</v>
      </c>
      <c r="C1986" s="113">
        <f t="shared" si="942"/>
        <v>1116.6936172799999</v>
      </c>
      <c r="D1986" s="114">
        <f t="shared" si="943"/>
        <v>7245.38</v>
      </c>
      <c r="E1986" s="115">
        <f t="shared" si="939"/>
        <v>7276.54</v>
      </c>
      <c r="F1986" s="116">
        <f t="shared" si="940"/>
        <v>46588</v>
      </c>
      <c r="G1986" s="117">
        <f t="shared" si="944"/>
        <v>4.3006716003852752E-3</v>
      </c>
      <c r="H1986" s="118">
        <f t="shared" si="945"/>
        <v>46650</v>
      </c>
      <c r="I1986" s="118">
        <f t="shared" si="946"/>
        <v>46650</v>
      </c>
      <c r="J1986" s="119">
        <f t="shared" si="947"/>
        <v>20</v>
      </c>
      <c r="K1986" s="119">
        <f t="shared" si="948"/>
        <v>19</v>
      </c>
      <c r="L1986" s="8">
        <f t="shared" si="949"/>
        <v>1.0040851900000001</v>
      </c>
      <c r="M1986" s="120">
        <f t="shared" si="950"/>
        <v>1.0043006699999999</v>
      </c>
      <c r="N1986" s="120">
        <f t="shared" si="951"/>
        <v>1.308683760935053</v>
      </c>
      <c r="O1986" s="113">
        <f t="shared" si="952"/>
        <v>1.3140299799999999</v>
      </c>
      <c r="P1986" s="113">
        <f t="shared" si="953"/>
        <v>1467.3688915800001</v>
      </c>
      <c r="Q1986" s="11">
        <f t="shared" si="954"/>
        <v>0</v>
      </c>
      <c r="R1986" s="30">
        <f t="shared" si="955"/>
        <v>0</v>
      </c>
      <c r="S1986" s="8">
        <f t="shared" si="956"/>
        <v>0</v>
      </c>
      <c r="T1986" s="122">
        <f t="shared" si="935"/>
        <v>0.13059999999999999</v>
      </c>
      <c r="U1986" s="121">
        <f t="shared" si="957"/>
        <v>19</v>
      </c>
      <c r="V1986" s="121">
        <v>252</v>
      </c>
      <c r="W1986" s="120">
        <f t="shared" si="958"/>
        <v>1.0092978029999999</v>
      </c>
      <c r="X1986" s="113">
        <f t="shared" si="938"/>
        <v>13.643306880000001</v>
      </c>
      <c r="Y1986" s="113">
        <f t="shared" si="959"/>
        <v>0</v>
      </c>
      <c r="Z1986" s="125" t="str">
        <f t="shared" si="936"/>
        <v>A+J=</v>
      </c>
      <c r="AA1986" s="118">
        <f t="shared" si="937"/>
        <v>46650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>
        <f t="shared" si="934"/>
        <v>46648</v>
      </c>
      <c r="B1987" s="113">
        <f t="shared" si="941"/>
        <v>1482.0517503599999</v>
      </c>
      <c r="C1987" s="113">
        <f t="shared" si="942"/>
        <v>1116.6936172799999</v>
      </c>
      <c r="D1987" s="114">
        <f t="shared" si="943"/>
        <v>7245.38</v>
      </c>
      <c r="E1987" s="115">
        <f t="shared" si="939"/>
        <v>7276.54</v>
      </c>
      <c r="F1987" s="116">
        <f t="shared" si="940"/>
        <v>46588</v>
      </c>
      <c r="G1987" s="117">
        <f t="shared" si="944"/>
        <v>4.3006716003852752E-3</v>
      </c>
      <c r="H1987" s="118">
        <f t="shared" si="945"/>
        <v>46650</v>
      </c>
      <c r="I1987" s="118">
        <f t="shared" si="946"/>
        <v>46650</v>
      </c>
      <c r="J1987" s="119">
        <f t="shared" si="947"/>
        <v>20</v>
      </c>
      <c r="K1987" s="119">
        <f t="shared" si="948"/>
        <v>20</v>
      </c>
      <c r="L1987" s="8">
        <f t="shared" si="949"/>
        <v>1.0043006699999999</v>
      </c>
      <c r="M1987" s="120">
        <f t="shared" si="950"/>
        <v>1.0043006699999999</v>
      </c>
      <c r="N1987" s="120">
        <f t="shared" si="951"/>
        <v>1.308683760935053</v>
      </c>
      <c r="O1987" s="113">
        <f t="shared" si="952"/>
        <v>1.3143119700000001</v>
      </c>
      <c r="P1987" s="113">
        <f t="shared" si="953"/>
        <v>1467.6837880099999</v>
      </c>
      <c r="Q1987" s="11">
        <f t="shared" si="954"/>
        <v>0</v>
      </c>
      <c r="R1987" s="30">
        <f t="shared" si="955"/>
        <v>0</v>
      </c>
      <c r="S1987" s="8">
        <f t="shared" si="956"/>
        <v>0</v>
      </c>
      <c r="T1987" s="122">
        <f t="shared" si="935"/>
        <v>0.13059999999999999</v>
      </c>
      <c r="U1987" s="121">
        <f t="shared" si="957"/>
        <v>20</v>
      </c>
      <c r="V1987" s="121">
        <v>252</v>
      </c>
      <c r="W1987" s="120">
        <f t="shared" si="958"/>
        <v>1.009789549</v>
      </c>
      <c r="X1987" s="113">
        <f t="shared" si="938"/>
        <v>14.367962350000001</v>
      </c>
      <c r="Y1987" s="113">
        <f t="shared" si="959"/>
        <v>0</v>
      </c>
      <c r="Z1987" s="125" t="str">
        <f t="shared" si="936"/>
        <v>A+J=</v>
      </c>
      <c r="AA1987" s="118">
        <f t="shared" si="937"/>
        <v>46650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>
        <f t="shared" si="934"/>
        <v>46649</v>
      </c>
      <c r="B1988" s="113">
        <f t="shared" si="941"/>
        <v>1482.0517503599999</v>
      </c>
      <c r="C1988" s="113">
        <f t="shared" si="942"/>
        <v>1116.6936172799999</v>
      </c>
      <c r="D1988" s="114">
        <f t="shared" si="943"/>
        <v>7245.38</v>
      </c>
      <c r="E1988" s="115">
        <f t="shared" si="939"/>
        <v>7276.54</v>
      </c>
      <c r="F1988" s="116">
        <f t="shared" si="940"/>
        <v>46588</v>
      </c>
      <c r="G1988" s="117">
        <f t="shared" si="944"/>
        <v>4.3006716003852752E-3</v>
      </c>
      <c r="H1988" s="118">
        <f t="shared" si="945"/>
        <v>46650</v>
      </c>
      <c r="I1988" s="118">
        <f t="shared" si="946"/>
        <v>46650</v>
      </c>
      <c r="J1988" s="119">
        <f t="shared" si="947"/>
        <v>20</v>
      </c>
      <c r="K1988" s="119">
        <f t="shared" si="948"/>
        <v>20</v>
      </c>
      <c r="L1988" s="8">
        <f t="shared" si="949"/>
        <v>1.0043006699999999</v>
      </c>
      <c r="M1988" s="120">
        <f t="shared" si="950"/>
        <v>1.0043006699999999</v>
      </c>
      <c r="N1988" s="120">
        <f t="shared" si="951"/>
        <v>1.308683760935053</v>
      </c>
      <c r="O1988" s="113">
        <f t="shared" si="952"/>
        <v>1.3143119700000001</v>
      </c>
      <c r="P1988" s="113">
        <f t="shared" si="953"/>
        <v>1467.6837880099999</v>
      </c>
      <c r="Q1988" s="11">
        <f t="shared" si="954"/>
        <v>0</v>
      </c>
      <c r="R1988" s="30">
        <f t="shared" si="955"/>
        <v>0</v>
      </c>
      <c r="S1988" s="8">
        <f t="shared" si="956"/>
        <v>0</v>
      </c>
      <c r="T1988" s="122">
        <f t="shared" si="935"/>
        <v>0.13059999999999999</v>
      </c>
      <c r="U1988" s="121">
        <f t="shared" si="957"/>
        <v>20</v>
      </c>
      <c r="V1988" s="121">
        <v>252</v>
      </c>
      <c r="W1988" s="120">
        <f t="shared" si="958"/>
        <v>1.009789549</v>
      </c>
      <c r="X1988" s="113">
        <f t="shared" si="938"/>
        <v>14.367962350000001</v>
      </c>
      <c r="Y1988" s="113">
        <f t="shared" si="959"/>
        <v>0</v>
      </c>
      <c r="Z1988" s="125" t="str">
        <f t="shared" si="936"/>
        <v>A+J=</v>
      </c>
      <c r="AA1988" s="118">
        <f t="shared" si="937"/>
        <v>46650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>
        <f t="shared" si="934"/>
        <v>46650</v>
      </c>
      <c r="B1989" s="113">
        <f t="shared" si="941"/>
        <v>1482.0517503599999</v>
      </c>
      <c r="C1989" s="113">
        <f t="shared" si="942"/>
        <v>1116.6936172799999</v>
      </c>
      <c r="D1989" s="114">
        <f t="shared" si="943"/>
        <v>7245.38</v>
      </c>
      <c r="E1989" s="115">
        <f t="shared" si="939"/>
        <v>7276.54</v>
      </c>
      <c r="F1989" s="116">
        <f t="shared" si="940"/>
        <v>46588</v>
      </c>
      <c r="G1989" s="117">
        <f t="shared" si="944"/>
        <v>4.3006716003852752E-3</v>
      </c>
      <c r="H1989" s="118">
        <f t="shared" si="945"/>
        <v>46680</v>
      </c>
      <c r="I1989" s="118">
        <f t="shared" si="946"/>
        <v>46650</v>
      </c>
      <c r="J1989" s="119">
        <f t="shared" si="947"/>
        <v>20</v>
      </c>
      <c r="K1989" s="119">
        <f t="shared" si="948"/>
        <v>20</v>
      </c>
      <c r="L1989" s="8">
        <f t="shared" si="949"/>
        <v>1.0043006699999999</v>
      </c>
      <c r="M1989" s="120">
        <f t="shared" si="950"/>
        <v>1.0043006699999999</v>
      </c>
      <c r="N1989" s="120">
        <f t="shared" si="951"/>
        <v>1.308683760935053</v>
      </c>
      <c r="O1989" s="113">
        <f t="shared" si="952"/>
        <v>1.3143119700000001</v>
      </c>
      <c r="P1989" s="113">
        <f t="shared" si="953"/>
        <v>1467.6837880099999</v>
      </c>
      <c r="Q1989" s="11">
        <f t="shared" si="954"/>
        <v>65</v>
      </c>
      <c r="R1989" s="30">
        <f t="shared" si="955"/>
        <v>0</v>
      </c>
      <c r="S1989" s="8">
        <f t="shared" si="956"/>
        <v>0</v>
      </c>
      <c r="T1989" s="122">
        <f t="shared" si="935"/>
        <v>0.13059999999999999</v>
      </c>
      <c r="U1989" s="121">
        <f t="shared" si="957"/>
        <v>20</v>
      </c>
      <c r="V1989" s="121">
        <v>252</v>
      </c>
      <c r="W1989" s="120">
        <f t="shared" si="958"/>
        <v>1.009789549</v>
      </c>
      <c r="X1989" s="113">
        <f t="shared" si="938"/>
        <v>14.367962350000001</v>
      </c>
      <c r="Y1989" s="113">
        <f t="shared" si="959"/>
        <v>14.367962350000001</v>
      </c>
      <c r="Z1989" s="125" t="str">
        <f t="shared" si="936"/>
        <v>A+J=</v>
      </c>
      <c r="AA1989" s="118">
        <f t="shared" si="937"/>
        <v>46650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>
        <f t="shared" si="934"/>
        <v>46651</v>
      </c>
      <c r="B1990" s="113">
        <f t="shared" si="941"/>
        <v>1468.6989682400001</v>
      </c>
      <c r="C1990" s="113">
        <f t="shared" si="942"/>
        <v>1116.6936172799999</v>
      </c>
      <c r="D1990" s="114">
        <f t="shared" si="943"/>
        <v>7245.38</v>
      </c>
      <c r="E1990" s="115">
        <f t="shared" si="939"/>
        <v>7276.54</v>
      </c>
      <c r="F1990" s="116">
        <f t="shared" si="940"/>
        <v>46619</v>
      </c>
      <c r="G1990" s="117">
        <f t="shared" si="944"/>
        <v>4.3006716003852752E-3</v>
      </c>
      <c r="H1990" s="118">
        <f t="shared" si="945"/>
        <v>46680</v>
      </c>
      <c r="I1990" s="118">
        <f t="shared" si="946"/>
        <v>46680</v>
      </c>
      <c r="J1990" s="119">
        <f t="shared" si="947"/>
        <v>21</v>
      </c>
      <c r="K1990" s="119">
        <f t="shared" si="948"/>
        <v>1</v>
      </c>
      <c r="L1990" s="8">
        <f t="shared" si="949"/>
        <v>1.0002043700000001</v>
      </c>
      <c r="M1990" s="120">
        <f t="shared" si="950"/>
        <v>1.0043006699999999</v>
      </c>
      <c r="N1990" s="120">
        <f t="shared" si="951"/>
        <v>1.3143119779251935</v>
      </c>
      <c r="O1990" s="113">
        <f t="shared" si="952"/>
        <v>1.3145805800000001</v>
      </c>
      <c r="P1990" s="113">
        <f t="shared" si="953"/>
        <v>1467.9837430800001</v>
      </c>
      <c r="Q1990" s="11">
        <f t="shared" si="954"/>
        <v>0</v>
      </c>
      <c r="R1990" s="30">
        <f t="shared" si="955"/>
        <v>0</v>
      </c>
      <c r="S1990" s="8">
        <f t="shared" si="956"/>
        <v>0</v>
      </c>
      <c r="T1990" s="122">
        <f t="shared" si="935"/>
        <v>0.13059999999999999</v>
      </c>
      <c r="U1990" s="121">
        <f t="shared" si="957"/>
        <v>1</v>
      </c>
      <c r="V1990" s="121">
        <v>252</v>
      </c>
      <c r="W1990" s="120">
        <f t="shared" si="958"/>
        <v>1.000487216</v>
      </c>
      <c r="X1990" s="113">
        <f t="shared" si="938"/>
        <v>0.71522516000000003</v>
      </c>
      <c r="Y1990" s="113">
        <f t="shared" si="959"/>
        <v>0</v>
      </c>
      <c r="Z1990" s="125" t="str">
        <f t="shared" si="936"/>
        <v>A+J=</v>
      </c>
      <c r="AA1990" s="118">
        <f t="shared" si="937"/>
        <v>46680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>
        <f t="shared" si="934"/>
        <v>46652</v>
      </c>
      <c r="B1991" s="113">
        <f t="shared" si="941"/>
        <v>1469.7148558200001</v>
      </c>
      <c r="C1991" s="113">
        <f t="shared" si="942"/>
        <v>1116.6936172799999</v>
      </c>
      <c r="D1991" s="114">
        <f t="shared" si="943"/>
        <v>7245.38</v>
      </c>
      <c r="E1991" s="115">
        <f t="shared" si="939"/>
        <v>7276.54</v>
      </c>
      <c r="F1991" s="116">
        <f t="shared" si="940"/>
        <v>46619</v>
      </c>
      <c r="G1991" s="117">
        <f t="shared" si="944"/>
        <v>4.3006716003852752E-3</v>
      </c>
      <c r="H1991" s="118">
        <f t="shared" si="945"/>
        <v>46680</v>
      </c>
      <c r="I1991" s="118">
        <f t="shared" si="946"/>
        <v>46680</v>
      </c>
      <c r="J1991" s="119">
        <f t="shared" si="947"/>
        <v>21</v>
      </c>
      <c r="K1991" s="119">
        <f t="shared" si="948"/>
        <v>2</v>
      </c>
      <c r="L1991" s="8">
        <f t="shared" si="949"/>
        <v>1.00040879</v>
      </c>
      <c r="M1991" s="120">
        <f t="shared" si="950"/>
        <v>1.0043006699999999</v>
      </c>
      <c r="N1991" s="120">
        <f t="shared" si="951"/>
        <v>1.3143119779251935</v>
      </c>
      <c r="O1991" s="113">
        <f t="shared" si="952"/>
        <v>1.31484925</v>
      </c>
      <c r="P1991" s="113">
        <f t="shared" si="953"/>
        <v>1468.28376516</v>
      </c>
      <c r="Q1991" s="11">
        <f t="shared" si="954"/>
        <v>0</v>
      </c>
      <c r="R1991" s="30">
        <f t="shared" si="955"/>
        <v>0</v>
      </c>
      <c r="S1991" s="8">
        <f t="shared" si="956"/>
        <v>0</v>
      </c>
      <c r="T1991" s="122">
        <f t="shared" si="935"/>
        <v>0.13059999999999999</v>
      </c>
      <c r="U1991" s="121">
        <f t="shared" si="957"/>
        <v>2</v>
      </c>
      <c r="V1991" s="121">
        <v>252</v>
      </c>
      <c r="W1991" s="120">
        <f t="shared" si="958"/>
        <v>1.0009746690000001</v>
      </c>
      <c r="X1991" s="113">
        <f t="shared" si="938"/>
        <v>1.43109066</v>
      </c>
      <c r="Y1991" s="113">
        <f t="shared" si="959"/>
        <v>0</v>
      </c>
      <c r="Z1991" s="125" t="str">
        <f t="shared" si="936"/>
        <v>A+J=</v>
      </c>
      <c r="AA1991" s="118">
        <f t="shared" si="937"/>
        <v>46680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>
        <f t="shared" si="934"/>
        <v>46653</v>
      </c>
      <c r="B1992" s="113">
        <f t="shared" si="941"/>
        <v>1470.7314398599999</v>
      </c>
      <c r="C1992" s="113">
        <f t="shared" si="942"/>
        <v>1116.6936172799999</v>
      </c>
      <c r="D1992" s="114">
        <f t="shared" si="943"/>
        <v>7245.38</v>
      </c>
      <c r="E1992" s="115">
        <f t="shared" si="939"/>
        <v>7276.54</v>
      </c>
      <c r="F1992" s="116">
        <f t="shared" si="940"/>
        <v>46619</v>
      </c>
      <c r="G1992" s="117">
        <f t="shared" si="944"/>
        <v>4.3006716003852752E-3</v>
      </c>
      <c r="H1992" s="118">
        <f t="shared" si="945"/>
        <v>46680</v>
      </c>
      <c r="I1992" s="118">
        <f t="shared" si="946"/>
        <v>46680</v>
      </c>
      <c r="J1992" s="119">
        <f t="shared" si="947"/>
        <v>21</v>
      </c>
      <c r="K1992" s="119">
        <f t="shared" si="948"/>
        <v>3</v>
      </c>
      <c r="L1992" s="8">
        <f t="shared" si="949"/>
        <v>1.00061325</v>
      </c>
      <c r="M1992" s="120">
        <f t="shared" si="950"/>
        <v>1.0043006699999999</v>
      </c>
      <c r="N1992" s="120">
        <f t="shared" si="951"/>
        <v>1.3143119779251935</v>
      </c>
      <c r="O1992" s="113">
        <f t="shared" si="952"/>
        <v>1.31511797</v>
      </c>
      <c r="P1992" s="113">
        <f t="shared" si="953"/>
        <v>1468.5838430599999</v>
      </c>
      <c r="Q1992" s="11">
        <f t="shared" si="954"/>
        <v>0</v>
      </c>
      <c r="R1992" s="30">
        <f t="shared" si="955"/>
        <v>0</v>
      </c>
      <c r="S1992" s="8">
        <f t="shared" si="956"/>
        <v>0</v>
      </c>
      <c r="T1992" s="122">
        <f t="shared" si="935"/>
        <v>0.13059999999999999</v>
      </c>
      <c r="U1992" s="121">
        <f t="shared" si="957"/>
        <v>3</v>
      </c>
      <c r="V1992" s="121">
        <v>252</v>
      </c>
      <c r="W1992" s="120">
        <f t="shared" si="958"/>
        <v>1.001462359</v>
      </c>
      <c r="X1992" s="113">
        <f t="shared" si="938"/>
        <v>2.1475968000000001</v>
      </c>
      <c r="Y1992" s="113">
        <f t="shared" si="959"/>
        <v>0</v>
      </c>
      <c r="Z1992" s="125" t="str">
        <f t="shared" si="936"/>
        <v>A+J=</v>
      </c>
      <c r="AA1992" s="118">
        <f t="shared" si="937"/>
        <v>46680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>
        <f t="shared" si="934"/>
        <v>46654</v>
      </c>
      <c r="B1993" s="113">
        <f t="shared" si="941"/>
        <v>1471.7487347799999</v>
      </c>
      <c r="C1993" s="113">
        <f t="shared" si="942"/>
        <v>1116.6936172799999</v>
      </c>
      <c r="D1993" s="114">
        <f t="shared" si="943"/>
        <v>7245.38</v>
      </c>
      <c r="E1993" s="115">
        <f t="shared" si="939"/>
        <v>7276.54</v>
      </c>
      <c r="F1993" s="116">
        <f t="shared" si="940"/>
        <v>46619</v>
      </c>
      <c r="G1993" s="117">
        <f t="shared" si="944"/>
        <v>4.3006716003852752E-3</v>
      </c>
      <c r="H1993" s="118">
        <f t="shared" si="945"/>
        <v>46680</v>
      </c>
      <c r="I1993" s="118">
        <f t="shared" si="946"/>
        <v>46680</v>
      </c>
      <c r="J1993" s="119">
        <f t="shared" si="947"/>
        <v>21</v>
      </c>
      <c r="K1993" s="119">
        <f t="shared" si="948"/>
        <v>4</v>
      </c>
      <c r="L1993" s="8">
        <f t="shared" si="949"/>
        <v>1.00081775</v>
      </c>
      <c r="M1993" s="120">
        <f t="shared" si="950"/>
        <v>1.0043006699999999</v>
      </c>
      <c r="N1993" s="120">
        <f t="shared" si="951"/>
        <v>1.3143119779251935</v>
      </c>
      <c r="O1993" s="113">
        <f t="shared" si="952"/>
        <v>1.31538675</v>
      </c>
      <c r="P1993" s="113">
        <f t="shared" si="953"/>
        <v>1468.8839879699999</v>
      </c>
      <c r="Q1993" s="11">
        <f t="shared" si="954"/>
        <v>0</v>
      </c>
      <c r="R1993" s="30">
        <f t="shared" si="955"/>
        <v>0</v>
      </c>
      <c r="S1993" s="8">
        <f t="shared" si="956"/>
        <v>0</v>
      </c>
      <c r="T1993" s="122">
        <f t="shared" si="935"/>
        <v>0.13059999999999999</v>
      </c>
      <c r="U1993" s="121">
        <f t="shared" si="957"/>
        <v>4</v>
      </c>
      <c r="V1993" s="121">
        <v>252</v>
      </c>
      <c r="W1993" s="120">
        <f t="shared" si="958"/>
        <v>1.001950288</v>
      </c>
      <c r="X1993" s="113">
        <f t="shared" si="938"/>
        <v>2.8647468100000002</v>
      </c>
      <c r="Y1993" s="113">
        <f t="shared" si="959"/>
        <v>0</v>
      </c>
      <c r="Z1993" s="125" t="str">
        <f t="shared" si="936"/>
        <v>A+J=</v>
      </c>
      <c r="AA1993" s="118">
        <f t="shared" si="937"/>
        <v>46680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>
        <f t="shared" si="934"/>
        <v>46655</v>
      </c>
      <c r="B1994" s="113">
        <f t="shared" si="941"/>
        <v>1472.76672678</v>
      </c>
      <c r="C1994" s="113">
        <f t="shared" si="942"/>
        <v>1116.6936172799999</v>
      </c>
      <c r="D1994" s="114">
        <f t="shared" si="943"/>
        <v>7245.38</v>
      </c>
      <c r="E1994" s="115">
        <f t="shared" si="939"/>
        <v>7276.54</v>
      </c>
      <c r="F1994" s="116">
        <f t="shared" si="940"/>
        <v>46619</v>
      </c>
      <c r="G1994" s="117">
        <f t="shared" si="944"/>
        <v>4.3006716003852752E-3</v>
      </c>
      <c r="H1994" s="118">
        <f t="shared" si="945"/>
        <v>46680</v>
      </c>
      <c r="I1994" s="118">
        <f t="shared" si="946"/>
        <v>46680</v>
      </c>
      <c r="J1994" s="119">
        <f t="shared" si="947"/>
        <v>21</v>
      </c>
      <c r="K1994" s="119">
        <f t="shared" si="948"/>
        <v>5</v>
      </c>
      <c r="L1994" s="8">
        <f t="shared" si="949"/>
        <v>1.0010222900000001</v>
      </c>
      <c r="M1994" s="120">
        <f t="shared" si="950"/>
        <v>1.0043006699999999</v>
      </c>
      <c r="N1994" s="120">
        <f t="shared" si="951"/>
        <v>1.3143119779251935</v>
      </c>
      <c r="O1994" s="113">
        <f t="shared" si="952"/>
        <v>1.31565558</v>
      </c>
      <c r="P1994" s="113">
        <f t="shared" si="953"/>
        <v>1469.1841887200001</v>
      </c>
      <c r="Q1994" s="11">
        <f t="shared" si="954"/>
        <v>0</v>
      </c>
      <c r="R1994" s="30">
        <f t="shared" si="955"/>
        <v>0</v>
      </c>
      <c r="S1994" s="8">
        <f t="shared" si="956"/>
        <v>0</v>
      </c>
      <c r="T1994" s="122">
        <f t="shared" si="935"/>
        <v>0.13059999999999999</v>
      </c>
      <c r="U1994" s="121">
        <f t="shared" si="957"/>
        <v>5</v>
      </c>
      <c r="V1994" s="121">
        <v>252</v>
      </c>
      <c r="W1994" s="120">
        <f t="shared" si="958"/>
        <v>1.002438454</v>
      </c>
      <c r="X1994" s="113">
        <f t="shared" si="938"/>
        <v>3.5825380600000001</v>
      </c>
      <c r="Y1994" s="113">
        <f t="shared" si="959"/>
        <v>0</v>
      </c>
      <c r="Z1994" s="125" t="str">
        <f t="shared" si="936"/>
        <v>A+J=</v>
      </c>
      <c r="AA1994" s="118">
        <f t="shared" si="937"/>
        <v>46680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>
        <f t="shared" ref="A1995:A2058" si="960">(A1994+1)</f>
        <v>46656</v>
      </c>
      <c r="B1995" s="113">
        <f t="shared" si="941"/>
        <v>1472.76672678</v>
      </c>
      <c r="C1995" s="113">
        <f t="shared" si="942"/>
        <v>1116.6936172799999</v>
      </c>
      <c r="D1995" s="114">
        <f t="shared" si="943"/>
        <v>7245.38</v>
      </c>
      <c r="E1995" s="115">
        <f t="shared" si="939"/>
        <v>7276.54</v>
      </c>
      <c r="F1995" s="116">
        <f t="shared" si="940"/>
        <v>46619</v>
      </c>
      <c r="G1995" s="117">
        <f t="shared" si="944"/>
        <v>4.3006716003852752E-3</v>
      </c>
      <c r="H1995" s="118">
        <f t="shared" si="945"/>
        <v>46680</v>
      </c>
      <c r="I1995" s="118">
        <f t="shared" si="946"/>
        <v>46680</v>
      </c>
      <c r="J1995" s="119">
        <f t="shared" si="947"/>
        <v>21</v>
      </c>
      <c r="K1995" s="119">
        <f t="shared" si="948"/>
        <v>5</v>
      </c>
      <c r="L1995" s="8">
        <f t="shared" si="949"/>
        <v>1.0010222900000001</v>
      </c>
      <c r="M1995" s="120">
        <f t="shared" si="950"/>
        <v>1.0043006699999999</v>
      </c>
      <c r="N1995" s="120">
        <f t="shared" si="951"/>
        <v>1.3143119779251935</v>
      </c>
      <c r="O1995" s="113">
        <f t="shared" si="952"/>
        <v>1.31565558</v>
      </c>
      <c r="P1995" s="113">
        <f t="shared" si="953"/>
        <v>1469.1841887200001</v>
      </c>
      <c r="Q1995" s="11">
        <f t="shared" si="954"/>
        <v>0</v>
      </c>
      <c r="R1995" s="30">
        <f t="shared" si="955"/>
        <v>0</v>
      </c>
      <c r="S1995" s="8">
        <f t="shared" si="956"/>
        <v>0</v>
      </c>
      <c r="T1995" s="122">
        <f t="shared" ref="T1995:T2058" si="961">(T1994)</f>
        <v>0.13059999999999999</v>
      </c>
      <c r="U1995" s="121">
        <f t="shared" si="957"/>
        <v>5</v>
      </c>
      <c r="V1995" s="121">
        <v>252</v>
      </c>
      <c r="W1995" s="120">
        <f t="shared" si="958"/>
        <v>1.002438454</v>
      </c>
      <c r="X1995" s="113">
        <f t="shared" si="938"/>
        <v>3.5825380600000001</v>
      </c>
      <c r="Y1995" s="113">
        <f t="shared" si="959"/>
        <v>0</v>
      </c>
      <c r="Z1995" s="125" t="str">
        <f t="shared" si="936"/>
        <v>A+J=</v>
      </c>
      <c r="AA1995" s="118">
        <f t="shared" si="937"/>
        <v>46680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>
        <f t="shared" si="960"/>
        <v>46657</v>
      </c>
      <c r="B1996" s="113">
        <f t="shared" si="941"/>
        <v>1472.76672678</v>
      </c>
      <c r="C1996" s="113">
        <f t="shared" si="942"/>
        <v>1116.6936172799999</v>
      </c>
      <c r="D1996" s="114">
        <f t="shared" si="943"/>
        <v>7245.38</v>
      </c>
      <c r="E1996" s="115">
        <f t="shared" si="939"/>
        <v>7276.54</v>
      </c>
      <c r="F1996" s="116">
        <f t="shared" si="940"/>
        <v>46619</v>
      </c>
      <c r="G1996" s="117">
        <f t="shared" si="944"/>
        <v>4.3006716003852752E-3</v>
      </c>
      <c r="H1996" s="118">
        <f t="shared" si="945"/>
        <v>46680</v>
      </c>
      <c r="I1996" s="118">
        <f t="shared" si="946"/>
        <v>46680</v>
      </c>
      <c r="J1996" s="119">
        <f t="shared" si="947"/>
        <v>21</v>
      </c>
      <c r="K1996" s="119">
        <f t="shared" si="948"/>
        <v>5</v>
      </c>
      <c r="L1996" s="8">
        <f t="shared" si="949"/>
        <v>1.0010222900000001</v>
      </c>
      <c r="M1996" s="120">
        <f t="shared" si="950"/>
        <v>1.0043006699999999</v>
      </c>
      <c r="N1996" s="120">
        <f t="shared" si="951"/>
        <v>1.3143119779251935</v>
      </c>
      <c r="O1996" s="113">
        <f t="shared" si="952"/>
        <v>1.31565558</v>
      </c>
      <c r="P1996" s="113">
        <f t="shared" si="953"/>
        <v>1469.1841887200001</v>
      </c>
      <c r="Q1996" s="11">
        <f t="shared" si="954"/>
        <v>0</v>
      </c>
      <c r="R1996" s="30">
        <f t="shared" si="955"/>
        <v>0</v>
      </c>
      <c r="S1996" s="8">
        <f t="shared" si="956"/>
        <v>0</v>
      </c>
      <c r="T1996" s="122">
        <f t="shared" si="961"/>
        <v>0.13059999999999999</v>
      </c>
      <c r="U1996" s="121">
        <f t="shared" si="957"/>
        <v>5</v>
      </c>
      <c r="V1996" s="121">
        <v>252</v>
      </c>
      <c r="W1996" s="120">
        <f t="shared" si="958"/>
        <v>1.002438454</v>
      </c>
      <c r="X1996" s="113">
        <f t="shared" si="938"/>
        <v>3.5825380600000001</v>
      </c>
      <c r="Y1996" s="113">
        <f t="shared" si="959"/>
        <v>0</v>
      </c>
      <c r="Z1996" s="125" t="str">
        <f t="shared" ref="Z1996:Z2059" si="962">IF($Q1995&gt;0,VLOOKUP($A1995,$AD$10:$AM$170,9),Z1995)</f>
        <v>A+J=</v>
      </c>
      <c r="AA1996" s="118">
        <f t="shared" ref="AA1996:AA2059" si="963">IF($Q1995&gt;0,VLOOKUP($A1995,$AD$10:$AM$170,10),AA1995)</f>
        <v>46680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>
        <f t="shared" si="960"/>
        <v>46658</v>
      </c>
      <c r="B1997" s="113">
        <f t="shared" si="941"/>
        <v>1473.78543853</v>
      </c>
      <c r="C1997" s="113">
        <f t="shared" si="942"/>
        <v>1116.6936172799999</v>
      </c>
      <c r="D1997" s="114">
        <f t="shared" si="943"/>
        <v>7245.38</v>
      </c>
      <c r="E1997" s="115">
        <f t="shared" si="939"/>
        <v>7276.54</v>
      </c>
      <c r="F1997" s="116">
        <f t="shared" si="940"/>
        <v>46619</v>
      </c>
      <c r="G1997" s="117">
        <f t="shared" si="944"/>
        <v>4.3006716003852752E-3</v>
      </c>
      <c r="H1997" s="118">
        <f t="shared" si="945"/>
        <v>46680</v>
      </c>
      <c r="I1997" s="118">
        <f t="shared" si="946"/>
        <v>46680</v>
      </c>
      <c r="J1997" s="119">
        <f t="shared" si="947"/>
        <v>21</v>
      </c>
      <c r="K1997" s="119">
        <f t="shared" si="948"/>
        <v>6</v>
      </c>
      <c r="L1997" s="8">
        <f t="shared" si="949"/>
        <v>1.0012268799999999</v>
      </c>
      <c r="M1997" s="120">
        <f t="shared" si="950"/>
        <v>1.0043006699999999</v>
      </c>
      <c r="N1997" s="120">
        <f t="shared" si="951"/>
        <v>1.3143119779251935</v>
      </c>
      <c r="O1997" s="113">
        <f t="shared" si="952"/>
        <v>1.3159244800000001</v>
      </c>
      <c r="P1997" s="113">
        <f t="shared" si="953"/>
        <v>1469.4844676299999</v>
      </c>
      <c r="Q1997" s="11">
        <f t="shared" si="954"/>
        <v>0</v>
      </c>
      <c r="R1997" s="30">
        <f t="shared" si="955"/>
        <v>0</v>
      </c>
      <c r="S1997" s="8">
        <f t="shared" si="956"/>
        <v>0</v>
      </c>
      <c r="T1997" s="122">
        <f t="shared" si="961"/>
        <v>0.13059999999999999</v>
      </c>
      <c r="U1997" s="121">
        <f t="shared" si="957"/>
        <v>6</v>
      </c>
      <c r="V1997" s="121">
        <v>252</v>
      </c>
      <c r="W1997" s="120">
        <f t="shared" si="958"/>
        <v>1.0029268570000001</v>
      </c>
      <c r="X1997" s="113">
        <f t="shared" si="938"/>
        <v>4.3009709000000003</v>
      </c>
      <c r="Y1997" s="113">
        <f t="shared" si="959"/>
        <v>0</v>
      </c>
      <c r="Z1997" s="125" t="str">
        <f t="shared" si="962"/>
        <v>A+J=</v>
      </c>
      <c r="AA1997" s="118">
        <f t="shared" si="963"/>
        <v>46680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>
        <f t="shared" si="960"/>
        <v>46659</v>
      </c>
      <c r="B1998" s="113">
        <f t="shared" si="941"/>
        <v>1474.8048284900001</v>
      </c>
      <c r="C1998" s="113">
        <f t="shared" si="942"/>
        <v>1116.6936172799999</v>
      </c>
      <c r="D1998" s="114">
        <f t="shared" si="943"/>
        <v>7245.38</v>
      </c>
      <c r="E1998" s="115">
        <f t="shared" si="939"/>
        <v>7276.54</v>
      </c>
      <c r="F1998" s="116">
        <f t="shared" si="940"/>
        <v>46619</v>
      </c>
      <c r="G1998" s="117">
        <f t="shared" si="944"/>
        <v>4.3006716003852752E-3</v>
      </c>
      <c r="H1998" s="118">
        <f t="shared" si="945"/>
        <v>46680</v>
      </c>
      <c r="I1998" s="118">
        <f t="shared" si="946"/>
        <v>46680</v>
      </c>
      <c r="J1998" s="119">
        <f t="shared" si="947"/>
        <v>21</v>
      </c>
      <c r="K1998" s="119">
        <f t="shared" si="948"/>
        <v>7</v>
      </c>
      <c r="L1998" s="8">
        <f t="shared" si="949"/>
        <v>1.0014315</v>
      </c>
      <c r="M1998" s="120">
        <f t="shared" si="950"/>
        <v>1.0043006699999999</v>
      </c>
      <c r="N1998" s="120">
        <f t="shared" si="951"/>
        <v>1.3143119779251935</v>
      </c>
      <c r="O1998" s="113">
        <f t="shared" si="952"/>
        <v>1.3161934099999999</v>
      </c>
      <c r="P1998" s="113">
        <f t="shared" si="953"/>
        <v>1469.7847800500001</v>
      </c>
      <c r="Q1998" s="11">
        <f t="shared" si="954"/>
        <v>0</v>
      </c>
      <c r="R1998" s="30">
        <f t="shared" si="955"/>
        <v>0</v>
      </c>
      <c r="S1998" s="8">
        <f t="shared" si="956"/>
        <v>0</v>
      </c>
      <c r="T1998" s="122">
        <f t="shared" si="961"/>
        <v>0.13059999999999999</v>
      </c>
      <c r="U1998" s="121">
        <f t="shared" si="957"/>
        <v>7</v>
      </c>
      <c r="V1998" s="121">
        <v>252</v>
      </c>
      <c r="W1998" s="120">
        <f t="shared" si="958"/>
        <v>1.0034154989999999</v>
      </c>
      <c r="X1998" s="113">
        <f t="shared" si="938"/>
        <v>5.0200484400000001</v>
      </c>
      <c r="Y1998" s="113">
        <f t="shared" si="959"/>
        <v>0</v>
      </c>
      <c r="Z1998" s="125" t="str">
        <f t="shared" si="962"/>
        <v>A+J=</v>
      </c>
      <c r="AA1998" s="118">
        <f t="shared" si="963"/>
        <v>46680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>
        <f t="shared" si="960"/>
        <v>46660</v>
      </c>
      <c r="B1999" s="113">
        <f t="shared" si="941"/>
        <v>1475.8249402900001</v>
      </c>
      <c r="C1999" s="113">
        <f t="shared" si="942"/>
        <v>1116.6936172799999</v>
      </c>
      <c r="D1999" s="114">
        <f t="shared" si="943"/>
        <v>7245.38</v>
      </c>
      <c r="E1999" s="115">
        <f t="shared" si="939"/>
        <v>7276.54</v>
      </c>
      <c r="F1999" s="116">
        <f t="shared" si="940"/>
        <v>46619</v>
      </c>
      <c r="G1999" s="117">
        <f t="shared" si="944"/>
        <v>4.3006716003852752E-3</v>
      </c>
      <c r="H1999" s="118">
        <f t="shared" si="945"/>
        <v>46680</v>
      </c>
      <c r="I1999" s="118">
        <f t="shared" si="946"/>
        <v>46680</v>
      </c>
      <c r="J1999" s="119">
        <f t="shared" si="947"/>
        <v>21</v>
      </c>
      <c r="K1999" s="119">
        <f t="shared" si="948"/>
        <v>8</v>
      </c>
      <c r="L1999" s="8">
        <f t="shared" si="949"/>
        <v>1.00163617</v>
      </c>
      <c r="M1999" s="120">
        <f t="shared" si="950"/>
        <v>1.0043006699999999</v>
      </c>
      <c r="N1999" s="120">
        <f t="shared" si="951"/>
        <v>1.3143119779251935</v>
      </c>
      <c r="O1999" s="113">
        <f t="shared" si="952"/>
        <v>1.31646241</v>
      </c>
      <c r="P1999" s="113">
        <f t="shared" si="953"/>
        <v>1470.08517063</v>
      </c>
      <c r="Q1999" s="11">
        <f t="shared" si="954"/>
        <v>0</v>
      </c>
      <c r="R1999" s="30">
        <f t="shared" si="955"/>
        <v>0</v>
      </c>
      <c r="S1999" s="8">
        <f t="shared" si="956"/>
        <v>0</v>
      </c>
      <c r="T1999" s="122">
        <f t="shared" si="961"/>
        <v>0.13059999999999999</v>
      </c>
      <c r="U1999" s="121">
        <f t="shared" si="957"/>
        <v>8</v>
      </c>
      <c r="V1999" s="121">
        <v>252</v>
      </c>
      <c r="W1999" s="120">
        <f t="shared" si="958"/>
        <v>1.003904379</v>
      </c>
      <c r="X1999" s="113">
        <f t="shared" si="938"/>
        <v>5.7397696600000003</v>
      </c>
      <c r="Y1999" s="113">
        <f t="shared" si="959"/>
        <v>0</v>
      </c>
      <c r="Z1999" s="125" t="str">
        <f t="shared" si="962"/>
        <v>A+J=</v>
      </c>
      <c r="AA1999" s="118">
        <f t="shared" si="963"/>
        <v>46680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>
        <f t="shared" si="960"/>
        <v>46661</v>
      </c>
      <c r="B2000" s="113">
        <f t="shared" si="941"/>
        <v>1476.84575184</v>
      </c>
      <c r="C2000" s="113">
        <f t="shared" si="942"/>
        <v>1116.6936172799999</v>
      </c>
      <c r="D2000" s="114">
        <f t="shared" si="943"/>
        <v>7245.38</v>
      </c>
      <c r="E2000" s="115">
        <f t="shared" si="939"/>
        <v>7276.54</v>
      </c>
      <c r="F2000" s="116">
        <f t="shared" si="940"/>
        <v>46619</v>
      </c>
      <c r="G2000" s="117">
        <f t="shared" si="944"/>
        <v>4.3006716003852752E-3</v>
      </c>
      <c r="H2000" s="118">
        <f t="shared" si="945"/>
        <v>46680</v>
      </c>
      <c r="I2000" s="118">
        <f t="shared" si="946"/>
        <v>46680</v>
      </c>
      <c r="J2000" s="119">
        <f t="shared" si="947"/>
        <v>21</v>
      </c>
      <c r="K2000" s="119">
        <f t="shared" si="948"/>
        <v>9</v>
      </c>
      <c r="L2000" s="8">
        <f t="shared" si="949"/>
        <v>1.00184088</v>
      </c>
      <c r="M2000" s="120">
        <f t="shared" si="950"/>
        <v>1.0043006699999999</v>
      </c>
      <c r="N2000" s="120">
        <f t="shared" si="951"/>
        <v>1.3143119779251935</v>
      </c>
      <c r="O2000" s="113">
        <f t="shared" si="952"/>
        <v>1.31673146</v>
      </c>
      <c r="P2000" s="113">
        <f t="shared" si="953"/>
        <v>1470.3856170500001</v>
      </c>
      <c r="Q2000" s="11">
        <f t="shared" si="954"/>
        <v>0</v>
      </c>
      <c r="R2000" s="30">
        <f t="shared" si="955"/>
        <v>0</v>
      </c>
      <c r="S2000" s="8">
        <f t="shared" si="956"/>
        <v>0</v>
      </c>
      <c r="T2000" s="122">
        <f t="shared" si="961"/>
        <v>0.13059999999999999</v>
      </c>
      <c r="U2000" s="121">
        <f t="shared" si="957"/>
        <v>9</v>
      </c>
      <c r="V2000" s="121">
        <v>252</v>
      </c>
      <c r="W2000" s="120">
        <f t="shared" si="958"/>
        <v>1.0043934969999999</v>
      </c>
      <c r="X2000" s="113">
        <f t="shared" si="938"/>
        <v>6.4601347899999997</v>
      </c>
      <c r="Y2000" s="113">
        <f t="shared" si="959"/>
        <v>0</v>
      </c>
      <c r="Z2000" s="125" t="str">
        <f t="shared" si="962"/>
        <v>A+J=</v>
      </c>
      <c r="AA2000" s="118">
        <f t="shared" si="963"/>
        <v>46680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>
        <f t="shared" si="960"/>
        <v>46662</v>
      </c>
      <c r="B2001" s="113">
        <f t="shared" si="941"/>
        <v>1477.8672746500001</v>
      </c>
      <c r="C2001" s="113">
        <f t="shared" si="942"/>
        <v>1116.6936172799999</v>
      </c>
      <c r="D2001" s="114">
        <f t="shared" si="943"/>
        <v>7245.38</v>
      </c>
      <c r="E2001" s="115">
        <f t="shared" si="939"/>
        <v>7276.54</v>
      </c>
      <c r="F2001" s="116">
        <f t="shared" si="940"/>
        <v>46619</v>
      </c>
      <c r="G2001" s="117">
        <f t="shared" si="944"/>
        <v>4.3006716003852752E-3</v>
      </c>
      <c r="H2001" s="118">
        <f t="shared" si="945"/>
        <v>46680</v>
      </c>
      <c r="I2001" s="118">
        <f t="shared" si="946"/>
        <v>46680</v>
      </c>
      <c r="J2001" s="119">
        <f t="shared" si="947"/>
        <v>21</v>
      </c>
      <c r="K2001" s="119">
        <f t="shared" si="948"/>
        <v>10</v>
      </c>
      <c r="L2001" s="8">
        <f t="shared" si="949"/>
        <v>1.00204563</v>
      </c>
      <c r="M2001" s="120">
        <f t="shared" si="950"/>
        <v>1.0043006699999999</v>
      </c>
      <c r="N2001" s="120">
        <f t="shared" si="951"/>
        <v>1.3143119779251935</v>
      </c>
      <c r="O2001" s="113">
        <f t="shared" si="952"/>
        <v>1.31700057</v>
      </c>
      <c r="P2001" s="113">
        <f t="shared" si="953"/>
        <v>1470.6861304700001</v>
      </c>
      <c r="Q2001" s="11">
        <f t="shared" si="954"/>
        <v>0</v>
      </c>
      <c r="R2001" s="30">
        <f t="shared" si="955"/>
        <v>0</v>
      </c>
      <c r="S2001" s="8">
        <f t="shared" si="956"/>
        <v>0</v>
      </c>
      <c r="T2001" s="122">
        <f t="shared" si="961"/>
        <v>0.13059999999999999</v>
      </c>
      <c r="U2001" s="121">
        <f t="shared" si="957"/>
        <v>10</v>
      </c>
      <c r="V2001" s="121">
        <v>252</v>
      </c>
      <c r="W2001" s="120">
        <f t="shared" si="958"/>
        <v>1.004882853</v>
      </c>
      <c r="X2001" s="113">
        <f t="shared" si="938"/>
        <v>7.1811441800000004</v>
      </c>
      <c r="Y2001" s="113">
        <f t="shared" si="959"/>
        <v>0</v>
      </c>
      <c r="Z2001" s="125" t="str">
        <f t="shared" si="962"/>
        <v>A+J=</v>
      </c>
      <c r="AA2001" s="118">
        <f t="shared" si="963"/>
        <v>46680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>
        <f t="shared" si="960"/>
        <v>46663</v>
      </c>
      <c r="B2002" s="113">
        <f t="shared" si="941"/>
        <v>1477.8672746500001</v>
      </c>
      <c r="C2002" s="113">
        <f t="shared" si="942"/>
        <v>1116.6936172799999</v>
      </c>
      <c r="D2002" s="114">
        <f t="shared" si="943"/>
        <v>7245.38</v>
      </c>
      <c r="E2002" s="115">
        <f t="shared" si="939"/>
        <v>7276.54</v>
      </c>
      <c r="F2002" s="116">
        <f t="shared" si="940"/>
        <v>46619</v>
      </c>
      <c r="G2002" s="117">
        <f t="shared" si="944"/>
        <v>4.3006716003852752E-3</v>
      </c>
      <c r="H2002" s="118">
        <f t="shared" si="945"/>
        <v>46680</v>
      </c>
      <c r="I2002" s="118">
        <f t="shared" si="946"/>
        <v>46680</v>
      </c>
      <c r="J2002" s="119">
        <f t="shared" si="947"/>
        <v>21</v>
      </c>
      <c r="K2002" s="119">
        <f t="shared" si="948"/>
        <v>10</v>
      </c>
      <c r="L2002" s="8">
        <f t="shared" si="949"/>
        <v>1.00204563</v>
      </c>
      <c r="M2002" s="120">
        <f t="shared" si="950"/>
        <v>1.0043006699999999</v>
      </c>
      <c r="N2002" s="120">
        <f t="shared" si="951"/>
        <v>1.3143119779251935</v>
      </c>
      <c r="O2002" s="113">
        <f t="shared" si="952"/>
        <v>1.31700057</v>
      </c>
      <c r="P2002" s="113">
        <f t="shared" si="953"/>
        <v>1470.6861304700001</v>
      </c>
      <c r="Q2002" s="11">
        <f t="shared" si="954"/>
        <v>0</v>
      </c>
      <c r="R2002" s="30">
        <f t="shared" si="955"/>
        <v>0</v>
      </c>
      <c r="S2002" s="8">
        <f t="shared" si="956"/>
        <v>0</v>
      </c>
      <c r="T2002" s="122">
        <f t="shared" si="961"/>
        <v>0.13059999999999999</v>
      </c>
      <c r="U2002" s="121">
        <f t="shared" si="957"/>
        <v>10</v>
      </c>
      <c r="V2002" s="121">
        <v>252</v>
      </c>
      <c r="W2002" s="120">
        <f t="shared" si="958"/>
        <v>1.004882853</v>
      </c>
      <c r="X2002" s="113">
        <f t="shared" si="938"/>
        <v>7.1811441800000004</v>
      </c>
      <c r="Y2002" s="113">
        <f t="shared" si="959"/>
        <v>0</v>
      </c>
      <c r="Z2002" s="125" t="str">
        <f t="shared" si="962"/>
        <v>A+J=</v>
      </c>
      <c r="AA2002" s="118">
        <f t="shared" si="963"/>
        <v>46680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>
        <f t="shared" si="960"/>
        <v>46664</v>
      </c>
      <c r="B2003" s="113">
        <f t="shared" si="941"/>
        <v>1477.8672746500001</v>
      </c>
      <c r="C2003" s="113">
        <f t="shared" si="942"/>
        <v>1116.6936172799999</v>
      </c>
      <c r="D2003" s="114">
        <f t="shared" si="943"/>
        <v>7245.38</v>
      </c>
      <c r="E2003" s="115">
        <f t="shared" si="939"/>
        <v>7276.54</v>
      </c>
      <c r="F2003" s="116">
        <f t="shared" si="940"/>
        <v>46619</v>
      </c>
      <c r="G2003" s="117">
        <f t="shared" si="944"/>
        <v>4.3006716003852752E-3</v>
      </c>
      <c r="H2003" s="118">
        <f t="shared" si="945"/>
        <v>46680</v>
      </c>
      <c r="I2003" s="118">
        <f t="shared" si="946"/>
        <v>46680</v>
      </c>
      <c r="J2003" s="119">
        <f t="shared" si="947"/>
        <v>21</v>
      </c>
      <c r="K2003" s="119">
        <f t="shared" si="948"/>
        <v>10</v>
      </c>
      <c r="L2003" s="8">
        <f t="shared" si="949"/>
        <v>1.00204563</v>
      </c>
      <c r="M2003" s="120">
        <f t="shared" si="950"/>
        <v>1.0043006699999999</v>
      </c>
      <c r="N2003" s="120">
        <f t="shared" si="951"/>
        <v>1.3143119779251935</v>
      </c>
      <c r="O2003" s="113">
        <f t="shared" si="952"/>
        <v>1.31700057</v>
      </c>
      <c r="P2003" s="113">
        <f t="shared" si="953"/>
        <v>1470.6861304700001</v>
      </c>
      <c r="Q2003" s="11">
        <f t="shared" si="954"/>
        <v>0</v>
      </c>
      <c r="R2003" s="30">
        <f t="shared" si="955"/>
        <v>0</v>
      </c>
      <c r="S2003" s="8">
        <f t="shared" si="956"/>
        <v>0</v>
      </c>
      <c r="T2003" s="122">
        <f t="shared" si="961"/>
        <v>0.13059999999999999</v>
      </c>
      <c r="U2003" s="121">
        <f t="shared" si="957"/>
        <v>10</v>
      </c>
      <c r="V2003" s="121">
        <v>252</v>
      </c>
      <c r="W2003" s="120">
        <f t="shared" si="958"/>
        <v>1.004882853</v>
      </c>
      <c r="X2003" s="113">
        <f t="shared" si="938"/>
        <v>7.1811441800000004</v>
      </c>
      <c r="Y2003" s="113">
        <f t="shared" si="959"/>
        <v>0</v>
      </c>
      <c r="Z2003" s="125" t="str">
        <f t="shared" si="962"/>
        <v>A+J=</v>
      </c>
      <c r="AA2003" s="118">
        <f t="shared" si="963"/>
        <v>46680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>
        <f t="shared" si="960"/>
        <v>46665</v>
      </c>
      <c r="B2004" s="113">
        <f t="shared" si="941"/>
        <v>1478.8895105000001</v>
      </c>
      <c r="C2004" s="113">
        <f t="shared" si="942"/>
        <v>1116.6936172799999</v>
      </c>
      <c r="D2004" s="114">
        <f t="shared" si="943"/>
        <v>7245.38</v>
      </c>
      <c r="E2004" s="115">
        <f t="shared" si="939"/>
        <v>7276.54</v>
      </c>
      <c r="F2004" s="116">
        <f t="shared" si="940"/>
        <v>46619</v>
      </c>
      <c r="G2004" s="117">
        <f t="shared" si="944"/>
        <v>4.3006716003852752E-3</v>
      </c>
      <c r="H2004" s="118">
        <f t="shared" si="945"/>
        <v>46680</v>
      </c>
      <c r="I2004" s="118">
        <f t="shared" si="946"/>
        <v>46680</v>
      </c>
      <c r="J2004" s="119">
        <f t="shared" si="947"/>
        <v>21</v>
      </c>
      <c r="K2004" s="119">
        <f t="shared" si="948"/>
        <v>11</v>
      </c>
      <c r="L2004" s="8">
        <f t="shared" si="949"/>
        <v>1.0022504299999999</v>
      </c>
      <c r="M2004" s="120">
        <f t="shared" si="950"/>
        <v>1.0043006699999999</v>
      </c>
      <c r="N2004" s="120">
        <f t="shared" si="951"/>
        <v>1.3143119779251935</v>
      </c>
      <c r="O2004" s="113">
        <f t="shared" si="952"/>
        <v>1.31726974</v>
      </c>
      <c r="P2004" s="113">
        <f t="shared" si="953"/>
        <v>1470.98671089</v>
      </c>
      <c r="Q2004" s="11">
        <f t="shared" si="954"/>
        <v>0</v>
      </c>
      <c r="R2004" s="30">
        <f t="shared" si="955"/>
        <v>0</v>
      </c>
      <c r="S2004" s="8">
        <f t="shared" si="956"/>
        <v>0</v>
      </c>
      <c r="T2004" s="122">
        <f t="shared" si="961"/>
        <v>0.13059999999999999</v>
      </c>
      <c r="U2004" s="121">
        <f t="shared" si="957"/>
        <v>11</v>
      </c>
      <c r="V2004" s="121">
        <v>252</v>
      </c>
      <c r="W2004" s="120">
        <f t="shared" si="958"/>
        <v>1.0053724479999999</v>
      </c>
      <c r="X2004" s="113">
        <f t="shared" si="938"/>
        <v>7.9027996099999998</v>
      </c>
      <c r="Y2004" s="113">
        <f t="shared" si="959"/>
        <v>0</v>
      </c>
      <c r="Z2004" s="125" t="str">
        <f t="shared" si="962"/>
        <v>A+J=</v>
      </c>
      <c r="AA2004" s="118">
        <f t="shared" si="963"/>
        <v>46680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>
        <f t="shared" si="960"/>
        <v>46666</v>
      </c>
      <c r="B2005" s="113">
        <f t="shared" si="941"/>
        <v>1479.91243577</v>
      </c>
      <c r="C2005" s="113">
        <f t="shared" si="942"/>
        <v>1116.6936172799999</v>
      </c>
      <c r="D2005" s="114">
        <f t="shared" si="943"/>
        <v>7245.38</v>
      </c>
      <c r="E2005" s="115">
        <f t="shared" si="939"/>
        <v>7276.54</v>
      </c>
      <c r="F2005" s="116">
        <f t="shared" si="940"/>
        <v>46619</v>
      </c>
      <c r="G2005" s="117">
        <f t="shared" si="944"/>
        <v>4.3006716003852752E-3</v>
      </c>
      <c r="H2005" s="118">
        <f t="shared" si="945"/>
        <v>46680</v>
      </c>
      <c r="I2005" s="118">
        <f t="shared" si="946"/>
        <v>46680</v>
      </c>
      <c r="J2005" s="119">
        <f t="shared" si="947"/>
        <v>21</v>
      </c>
      <c r="K2005" s="119">
        <f t="shared" si="948"/>
        <v>12</v>
      </c>
      <c r="L2005" s="8">
        <f t="shared" si="949"/>
        <v>1.0024552600000001</v>
      </c>
      <c r="M2005" s="120">
        <f t="shared" si="950"/>
        <v>1.0043006699999999</v>
      </c>
      <c r="N2005" s="120">
        <f t="shared" si="951"/>
        <v>1.3143119779251935</v>
      </c>
      <c r="O2005" s="113">
        <f t="shared" si="952"/>
        <v>1.3175389500000001</v>
      </c>
      <c r="P2005" s="113">
        <f t="shared" si="953"/>
        <v>1471.2873359800001</v>
      </c>
      <c r="Q2005" s="11">
        <f t="shared" si="954"/>
        <v>0</v>
      </c>
      <c r="R2005" s="30">
        <f t="shared" si="955"/>
        <v>0</v>
      </c>
      <c r="S2005" s="8">
        <f t="shared" si="956"/>
        <v>0</v>
      </c>
      <c r="T2005" s="122">
        <f t="shared" si="961"/>
        <v>0.13059999999999999</v>
      </c>
      <c r="U2005" s="121">
        <f t="shared" si="957"/>
        <v>12</v>
      </c>
      <c r="V2005" s="121">
        <v>252</v>
      </c>
      <c r="W2005" s="120">
        <f t="shared" si="958"/>
        <v>1.005862281</v>
      </c>
      <c r="X2005" s="113">
        <f t="shared" si="938"/>
        <v>8.6250997900000002</v>
      </c>
      <c r="Y2005" s="113">
        <f t="shared" si="959"/>
        <v>0</v>
      </c>
      <c r="Z2005" s="125" t="str">
        <f t="shared" si="962"/>
        <v>A+J=</v>
      </c>
      <c r="AA2005" s="118">
        <f t="shared" si="963"/>
        <v>46680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>
        <f t="shared" si="960"/>
        <v>46667</v>
      </c>
      <c r="B2006" s="113">
        <f t="shared" si="941"/>
        <v>1480.93608593</v>
      </c>
      <c r="C2006" s="113">
        <f t="shared" si="942"/>
        <v>1116.6936172799999</v>
      </c>
      <c r="D2006" s="114">
        <f t="shared" si="943"/>
        <v>7245.38</v>
      </c>
      <c r="E2006" s="115">
        <f t="shared" si="939"/>
        <v>7276.54</v>
      </c>
      <c r="F2006" s="116">
        <f t="shared" si="940"/>
        <v>46619</v>
      </c>
      <c r="G2006" s="117">
        <f t="shared" si="944"/>
        <v>4.3006716003852752E-3</v>
      </c>
      <c r="H2006" s="118">
        <f t="shared" si="945"/>
        <v>46680</v>
      </c>
      <c r="I2006" s="118">
        <f t="shared" si="946"/>
        <v>46680</v>
      </c>
      <c r="J2006" s="119">
        <f t="shared" si="947"/>
        <v>21</v>
      </c>
      <c r="K2006" s="119">
        <f t="shared" si="948"/>
        <v>13</v>
      </c>
      <c r="L2006" s="8">
        <f t="shared" si="949"/>
        <v>1.0026601399999999</v>
      </c>
      <c r="M2006" s="120">
        <f t="shared" si="950"/>
        <v>1.0043006699999999</v>
      </c>
      <c r="N2006" s="120">
        <f t="shared" si="951"/>
        <v>1.3143119779251935</v>
      </c>
      <c r="O2006" s="113">
        <f t="shared" si="952"/>
        <v>1.31780823</v>
      </c>
      <c r="P2006" s="113">
        <f t="shared" si="953"/>
        <v>1471.5880392399999</v>
      </c>
      <c r="Q2006" s="11">
        <f t="shared" si="954"/>
        <v>0</v>
      </c>
      <c r="R2006" s="30">
        <f t="shared" si="955"/>
        <v>0</v>
      </c>
      <c r="S2006" s="8">
        <f t="shared" si="956"/>
        <v>0</v>
      </c>
      <c r="T2006" s="122">
        <f t="shared" si="961"/>
        <v>0.13059999999999999</v>
      </c>
      <c r="U2006" s="121">
        <f t="shared" si="957"/>
        <v>13</v>
      </c>
      <c r="V2006" s="121">
        <v>252</v>
      </c>
      <c r="W2006" s="120">
        <f t="shared" si="958"/>
        <v>1.006352353</v>
      </c>
      <c r="X2006" s="113">
        <f t="shared" si="938"/>
        <v>9.3480466900000003</v>
      </c>
      <c r="Y2006" s="113">
        <f t="shared" si="959"/>
        <v>0</v>
      </c>
      <c r="Z2006" s="125" t="str">
        <f t="shared" si="962"/>
        <v>A+J=</v>
      </c>
      <c r="AA2006" s="118">
        <f t="shared" si="963"/>
        <v>46680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>
        <f t="shared" si="960"/>
        <v>46668</v>
      </c>
      <c r="B2007" s="113">
        <f t="shared" si="941"/>
        <v>1481.96043882</v>
      </c>
      <c r="C2007" s="113">
        <f t="shared" si="942"/>
        <v>1116.6936172799999</v>
      </c>
      <c r="D2007" s="114">
        <f t="shared" si="943"/>
        <v>7245.38</v>
      </c>
      <c r="E2007" s="115">
        <f t="shared" si="939"/>
        <v>7276.54</v>
      </c>
      <c r="F2007" s="116">
        <f t="shared" si="940"/>
        <v>46619</v>
      </c>
      <c r="G2007" s="117">
        <f t="shared" si="944"/>
        <v>4.3006716003852752E-3</v>
      </c>
      <c r="H2007" s="118">
        <f t="shared" si="945"/>
        <v>46680</v>
      </c>
      <c r="I2007" s="118">
        <f t="shared" si="946"/>
        <v>46680</v>
      </c>
      <c r="J2007" s="119">
        <f t="shared" si="947"/>
        <v>21</v>
      </c>
      <c r="K2007" s="119">
        <f t="shared" si="948"/>
        <v>14</v>
      </c>
      <c r="L2007" s="8">
        <f t="shared" si="949"/>
        <v>1.00286506</v>
      </c>
      <c r="M2007" s="120">
        <f t="shared" si="950"/>
        <v>1.0043006699999999</v>
      </c>
      <c r="N2007" s="120">
        <f t="shared" si="951"/>
        <v>1.3143119779251935</v>
      </c>
      <c r="O2007" s="113">
        <f t="shared" si="952"/>
        <v>1.3180775600000001</v>
      </c>
      <c r="P2007" s="113">
        <f t="shared" si="953"/>
        <v>1471.8887983300001</v>
      </c>
      <c r="Q2007" s="11">
        <f t="shared" si="954"/>
        <v>0</v>
      </c>
      <c r="R2007" s="30">
        <f t="shared" si="955"/>
        <v>0</v>
      </c>
      <c r="S2007" s="8">
        <f t="shared" si="956"/>
        <v>0</v>
      </c>
      <c r="T2007" s="122">
        <f t="shared" si="961"/>
        <v>0.13059999999999999</v>
      </c>
      <c r="U2007" s="121">
        <f t="shared" si="957"/>
        <v>14</v>
      </c>
      <c r="V2007" s="121">
        <v>252</v>
      </c>
      <c r="W2007" s="120">
        <f t="shared" si="958"/>
        <v>1.0068426640000001</v>
      </c>
      <c r="X2007" s="113">
        <f t="shared" si="938"/>
        <v>10.07164049</v>
      </c>
      <c r="Y2007" s="113">
        <f t="shared" si="959"/>
        <v>0</v>
      </c>
      <c r="Z2007" s="125" t="str">
        <f t="shared" si="962"/>
        <v>A+J=</v>
      </c>
      <c r="AA2007" s="118">
        <f t="shared" si="963"/>
        <v>46680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>
        <f t="shared" si="960"/>
        <v>46669</v>
      </c>
      <c r="B2008" s="113">
        <f t="shared" si="941"/>
        <v>1482.9854932600001</v>
      </c>
      <c r="C2008" s="113">
        <f t="shared" si="942"/>
        <v>1116.6936172799999</v>
      </c>
      <c r="D2008" s="114">
        <f t="shared" si="943"/>
        <v>7245.38</v>
      </c>
      <c r="E2008" s="115">
        <f t="shared" si="939"/>
        <v>7276.54</v>
      </c>
      <c r="F2008" s="116">
        <f t="shared" si="940"/>
        <v>46619</v>
      </c>
      <c r="G2008" s="117">
        <f t="shared" si="944"/>
        <v>4.3006716003852752E-3</v>
      </c>
      <c r="H2008" s="118">
        <f t="shared" si="945"/>
        <v>46680</v>
      </c>
      <c r="I2008" s="118">
        <f t="shared" si="946"/>
        <v>46680</v>
      </c>
      <c r="J2008" s="119">
        <f t="shared" si="947"/>
        <v>21</v>
      </c>
      <c r="K2008" s="119">
        <f t="shared" si="948"/>
        <v>15</v>
      </c>
      <c r="L2008" s="8">
        <f t="shared" si="949"/>
        <v>1.00307002</v>
      </c>
      <c r="M2008" s="120">
        <f t="shared" si="950"/>
        <v>1.0043006699999999</v>
      </c>
      <c r="N2008" s="120">
        <f t="shared" si="951"/>
        <v>1.3143119779251935</v>
      </c>
      <c r="O2008" s="113">
        <f t="shared" si="952"/>
        <v>1.3183469400000001</v>
      </c>
      <c r="P2008" s="113">
        <f t="shared" si="953"/>
        <v>1472.1896132500001</v>
      </c>
      <c r="Q2008" s="11">
        <f t="shared" si="954"/>
        <v>0</v>
      </c>
      <c r="R2008" s="30">
        <f t="shared" si="955"/>
        <v>0</v>
      </c>
      <c r="S2008" s="8">
        <f t="shared" si="956"/>
        <v>0</v>
      </c>
      <c r="T2008" s="122">
        <f t="shared" si="961"/>
        <v>0.13059999999999999</v>
      </c>
      <c r="U2008" s="121">
        <f t="shared" si="957"/>
        <v>15</v>
      </c>
      <c r="V2008" s="121">
        <v>252</v>
      </c>
      <c r="W2008" s="120">
        <f t="shared" si="958"/>
        <v>1.0073332129999999</v>
      </c>
      <c r="X2008" s="113">
        <f t="shared" si="938"/>
        <v>10.795880009999999</v>
      </c>
      <c r="Y2008" s="113">
        <f t="shared" si="959"/>
        <v>0</v>
      </c>
      <c r="Z2008" s="125" t="str">
        <f t="shared" si="962"/>
        <v>A+J=</v>
      </c>
      <c r="AA2008" s="118">
        <f t="shared" si="963"/>
        <v>46680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>
        <f t="shared" si="960"/>
        <v>46670</v>
      </c>
      <c r="B2009" s="113">
        <f t="shared" si="941"/>
        <v>1482.9854932600001</v>
      </c>
      <c r="C2009" s="113">
        <f t="shared" si="942"/>
        <v>1116.6936172799999</v>
      </c>
      <c r="D2009" s="114">
        <f t="shared" si="943"/>
        <v>7245.38</v>
      </c>
      <c r="E2009" s="115">
        <f t="shared" si="939"/>
        <v>7276.54</v>
      </c>
      <c r="F2009" s="116">
        <f t="shared" si="940"/>
        <v>46619</v>
      </c>
      <c r="G2009" s="117">
        <f t="shared" si="944"/>
        <v>4.3006716003852752E-3</v>
      </c>
      <c r="H2009" s="118">
        <f t="shared" si="945"/>
        <v>46680</v>
      </c>
      <c r="I2009" s="118">
        <f t="shared" si="946"/>
        <v>46680</v>
      </c>
      <c r="J2009" s="119">
        <f t="shared" si="947"/>
        <v>21</v>
      </c>
      <c r="K2009" s="119">
        <f t="shared" si="948"/>
        <v>15</v>
      </c>
      <c r="L2009" s="8">
        <f t="shared" si="949"/>
        <v>1.00307002</v>
      </c>
      <c r="M2009" s="120">
        <f t="shared" si="950"/>
        <v>1.0043006699999999</v>
      </c>
      <c r="N2009" s="120">
        <f t="shared" si="951"/>
        <v>1.3143119779251935</v>
      </c>
      <c r="O2009" s="113">
        <f t="shared" si="952"/>
        <v>1.3183469400000001</v>
      </c>
      <c r="P2009" s="113">
        <f t="shared" si="953"/>
        <v>1472.1896132500001</v>
      </c>
      <c r="Q2009" s="11">
        <f t="shared" si="954"/>
        <v>0</v>
      </c>
      <c r="R2009" s="30">
        <f t="shared" si="955"/>
        <v>0</v>
      </c>
      <c r="S2009" s="8">
        <f t="shared" si="956"/>
        <v>0</v>
      </c>
      <c r="T2009" s="122">
        <f t="shared" si="961"/>
        <v>0.13059999999999999</v>
      </c>
      <c r="U2009" s="121">
        <f t="shared" si="957"/>
        <v>15</v>
      </c>
      <c r="V2009" s="121">
        <v>252</v>
      </c>
      <c r="W2009" s="120">
        <f t="shared" si="958"/>
        <v>1.0073332129999999</v>
      </c>
      <c r="X2009" s="113">
        <f t="shared" si="938"/>
        <v>10.795880009999999</v>
      </c>
      <c r="Y2009" s="113">
        <f t="shared" si="959"/>
        <v>0</v>
      </c>
      <c r="Z2009" s="125" t="str">
        <f t="shared" si="962"/>
        <v>A+J=</v>
      </c>
      <c r="AA2009" s="118">
        <f t="shared" si="963"/>
        <v>46680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>
        <f t="shared" si="960"/>
        <v>46671</v>
      </c>
      <c r="B2010" s="113">
        <f t="shared" si="941"/>
        <v>1482.9854932600001</v>
      </c>
      <c r="C2010" s="113">
        <f t="shared" si="942"/>
        <v>1116.6936172799999</v>
      </c>
      <c r="D2010" s="114">
        <f t="shared" si="943"/>
        <v>7245.38</v>
      </c>
      <c r="E2010" s="115">
        <f t="shared" si="939"/>
        <v>7276.54</v>
      </c>
      <c r="F2010" s="116">
        <f t="shared" si="940"/>
        <v>46619</v>
      </c>
      <c r="G2010" s="117">
        <f t="shared" si="944"/>
        <v>4.3006716003852752E-3</v>
      </c>
      <c r="H2010" s="118">
        <f t="shared" si="945"/>
        <v>46680</v>
      </c>
      <c r="I2010" s="118">
        <f t="shared" si="946"/>
        <v>46680</v>
      </c>
      <c r="J2010" s="119">
        <f t="shared" si="947"/>
        <v>21</v>
      </c>
      <c r="K2010" s="119">
        <f t="shared" si="948"/>
        <v>15</v>
      </c>
      <c r="L2010" s="8">
        <f t="shared" si="949"/>
        <v>1.00307002</v>
      </c>
      <c r="M2010" s="120">
        <f t="shared" si="950"/>
        <v>1.0043006699999999</v>
      </c>
      <c r="N2010" s="120">
        <f t="shared" si="951"/>
        <v>1.3143119779251935</v>
      </c>
      <c r="O2010" s="113">
        <f t="shared" si="952"/>
        <v>1.3183469400000001</v>
      </c>
      <c r="P2010" s="113">
        <f t="shared" si="953"/>
        <v>1472.1896132500001</v>
      </c>
      <c r="Q2010" s="11">
        <f t="shared" si="954"/>
        <v>0</v>
      </c>
      <c r="R2010" s="30">
        <f t="shared" si="955"/>
        <v>0</v>
      </c>
      <c r="S2010" s="8">
        <f t="shared" si="956"/>
        <v>0</v>
      </c>
      <c r="T2010" s="122">
        <f t="shared" si="961"/>
        <v>0.13059999999999999</v>
      </c>
      <c r="U2010" s="121">
        <f t="shared" si="957"/>
        <v>15</v>
      </c>
      <c r="V2010" s="121">
        <v>252</v>
      </c>
      <c r="W2010" s="120">
        <f t="shared" si="958"/>
        <v>1.0073332129999999</v>
      </c>
      <c r="X2010" s="113">
        <f t="shared" si="938"/>
        <v>10.795880009999999</v>
      </c>
      <c r="Y2010" s="113">
        <f t="shared" si="959"/>
        <v>0</v>
      </c>
      <c r="Z2010" s="125" t="str">
        <f t="shared" si="962"/>
        <v>A+J=</v>
      </c>
      <c r="AA2010" s="118">
        <f t="shared" si="963"/>
        <v>46680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>
        <f t="shared" si="960"/>
        <v>46672</v>
      </c>
      <c r="B2011" s="113">
        <f t="shared" si="941"/>
        <v>1484.0112525</v>
      </c>
      <c r="C2011" s="113">
        <f t="shared" si="942"/>
        <v>1116.6936172799999</v>
      </c>
      <c r="D2011" s="114">
        <f t="shared" si="943"/>
        <v>7245.38</v>
      </c>
      <c r="E2011" s="115">
        <f t="shared" si="939"/>
        <v>7276.54</v>
      </c>
      <c r="F2011" s="116">
        <f t="shared" si="940"/>
        <v>46619</v>
      </c>
      <c r="G2011" s="117">
        <f t="shared" si="944"/>
        <v>4.3006716003852752E-3</v>
      </c>
      <c r="H2011" s="118">
        <f t="shared" si="945"/>
        <v>46680</v>
      </c>
      <c r="I2011" s="118">
        <f t="shared" si="946"/>
        <v>46680</v>
      </c>
      <c r="J2011" s="119">
        <f t="shared" si="947"/>
        <v>21</v>
      </c>
      <c r="K2011" s="119">
        <f t="shared" si="948"/>
        <v>16</v>
      </c>
      <c r="L2011" s="8">
        <f t="shared" si="949"/>
        <v>1.00327502</v>
      </c>
      <c r="M2011" s="120">
        <f t="shared" si="950"/>
        <v>1.0043006699999999</v>
      </c>
      <c r="N2011" s="120">
        <f t="shared" si="951"/>
        <v>1.3143119779251935</v>
      </c>
      <c r="O2011" s="113">
        <f t="shared" si="952"/>
        <v>1.31861637</v>
      </c>
      <c r="P2011" s="113">
        <f t="shared" si="953"/>
        <v>1472.49048401</v>
      </c>
      <c r="Q2011" s="11">
        <f t="shared" si="954"/>
        <v>0</v>
      </c>
      <c r="R2011" s="30">
        <f t="shared" si="955"/>
        <v>0</v>
      </c>
      <c r="S2011" s="8">
        <f t="shared" si="956"/>
        <v>0</v>
      </c>
      <c r="T2011" s="122">
        <f t="shared" si="961"/>
        <v>0.13059999999999999</v>
      </c>
      <c r="U2011" s="121">
        <f t="shared" si="957"/>
        <v>16</v>
      </c>
      <c r="V2011" s="121">
        <v>252</v>
      </c>
      <c r="W2011" s="120">
        <f t="shared" si="958"/>
        <v>1.007824002</v>
      </c>
      <c r="X2011" s="113">
        <f t="shared" si="938"/>
        <v>11.52076849</v>
      </c>
      <c r="Y2011" s="113">
        <f t="shared" si="959"/>
        <v>0</v>
      </c>
      <c r="Z2011" s="125" t="str">
        <f t="shared" si="962"/>
        <v>A+J=</v>
      </c>
      <c r="AA2011" s="118">
        <f t="shared" si="963"/>
        <v>46680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>
        <f t="shared" si="960"/>
        <v>46673</v>
      </c>
      <c r="B2012" s="113">
        <f t="shared" si="941"/>
        <v>1484.0112525</v>
      </c>
      <c r="C2012" s="113">
        <f t="shared" si="942"/>
        <v>1116.6936172799999</v>
      </c>
      <c r="D2012" s="114">
        <f t="shared" si="943"/>
        <v>7245.38</v>
      </c>
      <c r="E2012" s="115">
        <f t="shared" si="939"/>
        <v>7276.54</v>
      </c>
      <c r="F2012" s="116">
        <f t="shared" si="940"/>
        <v>46619</v>
      </c>
      <c r="G2012" s="117">
        <f t="shared" si="944"/>
        <v>4.3006716003852752E-3</v>
      </c>
      <c r="H2012" s="118">
        <f t="shared" si="945"/>
        <v>46680</v>
      </c>
      <c r="I2012" s="118">
        <f t="shared" si="946"/>
        <v>46680</v>
      </c>
      <c r="J2012" s="119">
        <f t="shared" si="947"/>
        <v>21</v>
      </c>
      <c r="K2012" s="119">
        <f t="shared" si="948"/>
        <v>16</v>
      </c>
      <c r="L2012" s="8">
        <f t="shared" si="949"/>
        <v>1.00327502</v>
      </c>
      <c r="M2012" s="120">
        <f t="shared" si="950"/>
        <v>1.0043006699999999</v>
      </c>
      <c r="N2012" s="120">
        <f t="shared" si="951"/>
        <v>1.3143119779251935</v>
      </c>
      <c r="O2012" s="113">
        <f t="shared" si="952"/>
        <v>1.31861637</v>
      </c>
      <c r="P2012" s="113">
        <f t="shared" si="953"/>
        <v>1472.49048401</v>
      </c>
      <c r="Q2012" s="11">
        <f t="shared" si="954"/>
        <v>0</v>
      </c>
      <c r="R2012" s="30">
        <f t="shared" si="955"/>
        <v>0</v>
      </c>
      <c r="S2012" s="8">
        <f t="shared" si="956"/>
        <v>0</v>
      </c>
      <c r="T2012" s="122">
        <f t="shared" si="961"/>
        <v>0.13059999999999999</v>
      </c>
      <c r="U2012" s="121">
        <f t="shared" si="957"/>
        <v>16</v>
      </c>
      <c r="V2012" s="121">
        <v>252</v>
      </c>
      <c r="W2012" s="120">
        <f t="shared" si="958"/>
        <v>1.007824002</v>
      </c>
      <c r="X2012" s="113">
        <f t="shared" si="938"/>
        <v>11.52076849</v>
      </c>
      <c r="Y2012" s="113">
        <f t="shared" si="959"/>
        <v>0</v>
      </c>
      <c r="Z2012" s="125" t="str">
        <f t="shared" si="962"/>
        <v>A+J=</v>
      </c>
      <c r="AA2012" s="118">
        <f t="shared" si="963"/>
        <v>46680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>
        <f t="shared" si="960"/>
        <v>46674</v>
      </c>
      <c r="B2013" s="113">
        <f t="shared" si="941"/>
        <v>1485.0377378800001</v>
      </c>
      <c r="C2013" s="113">
        <f t="shared" si="942"/>
        <v>1116.6936172799999</v>
      </c>
      <c r="D2013" s="114">
        <f t="shared" si="943"/>
        <v>7245.38</v>
      </c>
      <c r="E2013" s="115">
        <f t="shared" si="939"/>
        <v>7276.54</v>
      </c>
      <c r="F2013" s="116">
        <f t="shared" si="940"/>
        <v>46619</v>
      </c>
      <c r="G2013" s="117">
        <f t="shared" si="944"/>
        <v>4.3006716003852752E-3</v>
      </c>
      <c r="H2013" s="118">
        <f t="shared" si="945"/>
        <v>46680</v>
      </c>
      <c r="I2013" s="118">
        <f t="shared" si="946"/>
        <v>46680</v>
      </c>
      <c r="J2013" s="119">
        <f t="shared" si="947"/>
        <v>21</v>
      </c>
      <c r="K2013" s="119">
        <f t="shared" si="948"/>
        <v>17</v>
      </c>
      <c r="L2013" s="8">
        <f t="shared" si="949"/>
        <v>1.0034800699999999</v>
      </c>
      <c r="M2013" s="120">
        <f t="shared" si="950"/>
        <v>1.0043006699999999</v>
      </c>
      <c r="N2013" s="120">
        <f t="shared" si="951"/>
        <v>1.3143119779251935</v>
      </c>
      <c r="O2013" s="113">
        <f t="shared" si="952"/>
        <v>1.3188858699999999</v>
      </c>
      <c r="P2013" s="113">
        <f t="shared" si="953"/>
        <v>1472.79143294</v>
      </c>
      <c r="Q2013" s="11">
        <f t="shared" si="954"/>
        <v>0</v>
      </c>
      <c r="R2013" s="30">
        <f t="shared" si="955"/>
        <v>0</v>
      </c>
      <c r="S2013" s="8">
        <f t="shared" si="956"/>
        <v>0</v>
      </c>
      <c r="T2013" s="122">
        <f t="shared" si="961"/>
        <v>0.13059999999999999</v>
      </c>
      <c r="U2013" s="121">
        <f t="shared" si="957"/>
        <v>17</v>
      </c>
      <c r="V2013" s="121">
        <v>252</v>
      </c>
      <c r="W2013" s="120">
        <f t="shared" si="958"/>
        <v>1.0083150299999999</v>
      </c>
      <c r="X2013" s="113">
        <f t="shared" si="938"/>
        <v>12.24630494</v>
      </c>
      <c r="Y2013" s="113">
        <f t="shared" si="959"/>
        <v>0</v>
      </c>
      <c r="Z2013" s="125" t="str">
        <f t="shared" si="962"/>
        <v>A+J=</v>
      </c>
      <c r="AA2013" s="118">
        <f t="shared" si="963"/>
        <v>46680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>
        <f t="shared" si="960"/>
        <v>46675</v>
      </c>
      <c r="B2014" s="113">
        <f t="shared" si="941"/>
        <v>1486.0649159499999</v>
      </c>
      <c r="C2014" s="113">
        <f t="shared" si="942"/>
        <v>1116.6936172799999</v>
      </c>
      <c r="D2014" s="114">
        <f t="shared" si="943"/>
        <v>7245.38</v>
      </c>
      <c r="E2014" s="115">
        <f t="shared" si="939"/>
        <v>7276.54</v>
      </c>
      <c r="F2014" s="116">
        <f t="shared" si="940"/>
        <v>46619</v>
      </c>
      <c r="G2014" s="117">
        <f t="shared" si="944"/>
        <v>4.3006716003852752E-3</v>
      </c>
      <c r="H2014" s="118">
        <f t="shared" si="945"/>
        <v>46680</v>
      </c>
      <c r="I2014" s="118">
        <f t="shared" si="946"/>
        <v>46680</v>
      </c>
      <c r="J2014" s="119">
        <f t="shared" si="947"/>
        <v>21</v>
      </c>
      <c r="K2014" s="119">
        <f t="shared" si="948"/>
        <v>18</v>
      </c>
      <c r="L2014" s="8">
        <f t="shared" si="949"/>
        <v>1.0036851499999999</v>
      </c>
      <c r="M2014" s="120">
        <f t="shared" si="950"/>
        <v>1.0043006699999999</v>
      </c>
      <c r="N2014" s="120">
        <f t="shared" si="951"/>
        <v>1.3143119779251935</v>
      </c>
      <c r="O2014" s="113">
        <f t="shared" si="952"/>
        <v>1.31915541</v>
      </c>
      <c r="P2014" s="113">
        <f t="shared" si="953"/>
        <v>1473.0924265399999</v>
      </c>
      <c r="Q2014" s="11">
        <f t="shared" si="954"/>
        <v>0</v>
      </c>
      <c r="R2014" s="30">
        <f t="shared" si="955"/>
        <v>0</v>
      </c>
      <c r="S2014" s="8">
        <f t="shared" si="956"/>
        <v>0</v>
      </c>
      <c r="T2014" s="122">
        <f t="shared" si="961"/>
        <v>0.13059999999999999</v>
      </c>
      <c r="U2014" s="121">
        <f t="shared" si="957"/>
        <v>18</v>
      </c>
      <c r="V2014" s="121">
        <v>252</v>
      </c>
      <c r="W2014" s="120">
        <f t="shared" si="958"/>
        <v>1.008806297</v>
      </c>
      <c r="X2014" s="113">
        <f t="shared" ref="X2014:X2077" si="964">TRUNC((P2014*(W2014-1)),8)</f>
        <v>12.97248941</v>
      </c>
      <c r="Y2014" s="113">
        <f t="shared" si="959"/>
        <v>0</v>
      </c>
      <c r="Z2014" s="125" t="str">
        <f t="shared" si="962"/>
        <v>A+J=</v>
      </c>
      <c r="AA2014" s="118">
        <f t="shared" si="963"/>
        <v>46680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>
        <f t="shared" si="960"/>
        <v>46676</v>
      </c>
      <c r="B2015" s="113">
        <f t="shared" si="941"/>
        <v>1487.0928095199999</v>
      </c>
      <c r="C2015" s="113">
        <f t="shared" si="942"/>
        <v>1116.6936172799999</v>
      </c>
      <c r="D2015" s="114">
        <f t="shared" si="943"/>
        <v>7245.38</v>
      </c>
      <c r="E2015" s="115">
        <f t="shared" si="939"/>
        <v>7276.54</v>
      </c>
      <c r="F2015" s="116">
        <f t="shared" si="940"/>
        <v>46619</v>
      </c>
      <c r="G2015" s="117">
        <f t="shared" si="944"/>
        <v>4.3006716003852752E-3</v>
      </c>
      <c r="H2015" s="118">
        <f t="shared" si="945"/>
        <v>46680</v>
      </c>
      <c r="I2015" s="118">
        <f t="shared" si="946"/>
        <v>46680</v>
      </c>
      <c r="J2015" s="119">
        <f t="shared" si="947"/>
        <v>21</v>
      </c>
      <c r="K2015" s="119">
        <f t="shared" si="948"/>
        <v>19</v>
      </c>
      <c r="L2015" s="8">
        <f t="shared" si="949"/>
        <v>1.00389028</v>
      </c>
      <c r="M2015" s="120">
        <f t="shared" si="950"/>
        <v>1.0043006699999999</v>
      </c>
      <c r="N2015" s="120">
        <f t="shared" si="951"/>
        <v>1.3143119779251935</v>
      </c>
      <c r="O2015" s="113">
        <f t="shared" si="952"/>
        <v>1.31942501</v>
      </c>
      <c r="P2015" s="113">
        <f t="shared" si="953"/>
        <v>1473.3934871399999</v>
      </c>
      <c r="Q2015" s="11">
        <f t="shared" si="954"/>
        <v>0</v>
      </c>
      <c r="R2015" s="30">
        <f t="shared" si="955"/>
        <v>0</v>
      </c>
      <c r="S2015" s="8">
        <f t="shared" si="956"/>
        <v>0</v>
      </c>
      <c r="T2015" s="122">
        <f t="shared" si="961"/>
        <v>0.13059999999999999</v>
      </c>
      <c r="U2015" s="121">
        <f t="shared" si="957"/>
        <v>19</v>
      </c>
      <c r="V2015" s="121">
        <v>252</v>
      </c>
      <c r="W2015" s="120">
        <f t="shared" si="958"/>
        <v>1.0092978029999999</v>
      </c>
      <c r="X2015" s="113">
        <f t="shared" si="964"/>
        <v>13.69932238</v>
      </c>
      <c r="Y2015" s="113">
        <f t="shared" si="959"/>
        <v>0</v>
      </c>
      <c r="Z2015" s="125" t="str">
        <f t="shared" si="962"/>
        <v>A+J=</v>
      </c>
      <c r="AA2015" s="118">
        <f t="shared" si="963"/>
        <v>46680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>
        <f t="shared" si="960"/>
        <v>46677</v>
      </c>
      <c r="B2016" s="113">
        <f t="shared" si="941"/>
        <v>1487.0928095199999</v>
      </c>
      <c r="C2016" s="113">
        <f t="shared" si="942"/>
        <v>1116.6936172799999</v>
      </c>
      <c r="D2016" s="114">
        <f t="shared" si="943"/>
        <v>7245.38</v>
      </c>
      <c r="E2016" s="115">
        <f t="shared" si="939"/>
        <v>7276.54</v>
      </c>
      <c r="F2016" s="116">
        <f t="shared" si="940"/>
        <v>46619</v>
      </c>
      <c r="G2016" s="117">
        <f t="shared" si="944"/>
        <v>4.3006716003852752E-3</v>
      </c>
      <c r="H2016" s="118">
        <f t="shared" si="945"/>
        <v>46680</v>
      </c>
      <c r="I2016" s="118">
        <f t="shared" si="946"/>
        <v>46680</v>
      </c>
      <c r="J2016" s="119">
        <f t="shared" si="947"/>
        <v>21</v>
      </c>
      <c r="K2016" s="119">
        <f t="shared" si="948"/>
        <v>19</v>
      </c>
      <c r="L2016" s="8">
        <f t="shared" si="949"/>
        <v>1.00389028</v>
      </c>
      <c r="M2016" s="120">
        <f t="shared" si="950"/>
        <v>1.0043006699999999</v>
      </c>
      <c r="N2016" s="120">
        <f t="shared" si="951"/>
        <v>1.3143119779251935</v>
      </c>
      <c r="O2016" s="113">
        <f t="shared" si="952"/>
        <v>1.31942501</v>
      </c>
      <c r="P2016" s="113">
        <f t="shared" si="953"/>
        <v>1473.3934871399999</v>
      </c>
      <c r="Q2016" s="11">
        <f t="shared" si="954"/>
        <v>0</v>
      </c>
      <c r="R2016" s="30">
        <f t="shared" si="955"/>
        <v>0</v>
      </c>
      <c r="S2016" s="8">
        <f t="shared" si="956"/>
        <v>0</v>
      </c>
      <c r="T2016" s="122">
        <f t="shared" si="961"/>
        <v>0.13059999999999999</v>
      </c>
      <c r="U2016" s="121">
        <f t="shared" si="957"/>
        <v>19</v>
      </c>
      <c r="V2016" s="121">
        <v>252</v>
      </c>
      <c r="W2016" s="120">
        <f t="shared" si="958"/>
        <v>1.0092978029999999</v>
      </c>
      <c r="X2016" s="113">
        <f t="shared" si="964"/>
        <v>13.69932238</v>
      </c>
      <c r="Y2016" s="113">
        <f t="shared" si="959"/>
        <v>0</v>
      </c>
      <c r="Z2016" s="125" t="str">
        <f t="shared" si="962"/>
        <v>A+J=</v>
      </c>
      <c r="AA2016" s="118">
        <f t="shared" si="963"/>
        <v>46680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>
        <f t="shared" si="960"/>
        <v>46678</v>
      </c>
      <c r="B2017" s="113">
        <f t="shared" si="941"/>
        <v>1487.0928095199999</v>
      </c>
      <c r="C2017" s="113">
        <f t="shared" si="942"/>
        <v>1116.6936172799999</v>
      </c>
      <c r="D2017" s="114">
        <f t="shared" si="943"/>
        <v>7245.38</v>
      </c>
      <c r="E2017" s="115">
        <f t="shared" si="939"/>
        <v>7276.54</v>
      </c>
      <c r="F2017" s="116">
        <f t="shared" si="940"/>
        <v>46619</v>
      </c>
      <c r="G2017" s="117">
        <f t="shared" si="944"/>
        <v>4.3006716003852752E-3</v>
      </c>
      <c r="H2017" s="118">
        <f t="shared" si="945"/>
        <v>46680</v>
      </c>
      <c r="I2017" s="118">
        <f t="shared" si="946"/>
        <v>46680</v>
      </c>
      <c r="J2017" s="119">
        <f t="shared" si="947"/>
        <v>21</v>
      </c>
      <c r="K2017" s="119">
        <f t="shared" si="948"/>
        <v>19</v>
      </c>
      <c r="L2017" s="8">
        <f t="shared" si="949"/>
        <v>1.00389028</v>
      </c>
      <c r="M2017" s="120">
        <f t="shared" si="950"/>
        <v>1.0043006699999999</v>
      </c>
      <c r="N2017" s="120">
        <f t="shared" si="951"/>
        <v>1.3143119779251935</v>
      </c>
      <c r="O2017" s="113">
        <f t="shared" si="952"/>
        <v>1.31942501</v>
      </c>
      <c r="P2017" s="113">
        <f t="shared" si="953"/>
        <v>1473.3934871399999</v>
      </c>
      <c r="Q2017" s="11">
        <f t="shared" si="954"/>
        <v>0</v>
      </c>
      <c r="R2017" s="30">
        <f t="shared" si="955"/>
        <v>0</v>
      </c>
      <c r="S2017" s="8">
        <f t="shared" si="956"/>
        <v>0</v>
      </c>
      <c r="T2017" s="122">
        <f t="shared" si="961"/>
        <v>0.13059999999999999</v>
      </c>
      <c r="U2017" s="121">
        <f t="shared" si="957"/>
        <v>19</v>
      </c>
      <c r="V2017" s="121">
        <v>252</v>
      </c>
      <c r="W2017" s="120">
        <f t="shared" si="958"/>
        <v>1.0092978029999999</v>
      </c>
      <c r="X2017" s="113">
        <f t="shared" si="964"/>
        <v>13.69932238</v>
      </c>
      <c r="Y2017" s="113">
        <f t="shared" si="959"/>
        <v>0</v>
      </c>
      <c r="Z2017" s="125" t="str">
        <f t="shared" si="962"/>
        <v>A+J=</v>
      </c>
      <c r="AA2017" s="118">
        <f t="shared" si="963"/>
        <v>46680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>
        <f t="shared" si="960"/>
        <v>46679</v>
      </c>
      <c r="B2018" s="113">
        <f t="shared" si="941"/>
        <v>1488.12142038</v>
      </c>
      <c r="C2018" s="113">
        <f t="shared" si="942"/>
        <v>1116.6936172799999</v>
      </c>
      <c r="D2018" s="114">
        <f t="shared" si="943"/>
        <v>7245.38</v>
      </c>
      <c r="E2018" s="115">
        <f t="shared" si="939"/>
        <v>7276.54</v>
      </c>
      <c r="F2018" s="116">
        <f t="shared" si="940"/>
        <v>46619</v>
      </c>
      <c r="G2018" s="117">
        <f t="shared" si="944"/>
        <v>4.3006716003852752E-3</v>
      </c>
      <c r="H2018" s="118">
        <f t="shared" si="945"/>
        <v>46680</v>
      </c>
      <c r="I2018" s="118">
        <f t="shared" si="946"/>
        <v>46680</v>
      </c>
      <c r="J2018" s="119">
        <f t="shared" si="947"/>
        <v>21</v>
      </c>
      <c r="K2018" s="119">
        <f t="shared" si="948"/>
        <v>20</v>
      </c>
      <c r="L2018" s="8">
        <f t="shared" si="949"/>
        <v>1.0040954499999999</v>
      </c>
      <c r="M2018" s="120">
        <f t="shared" si="950"/>
        <v>1.0043006699999999</v>
      </c>
      <c r="N2018" s="120">
        <f t="shared" si="951"/>
        <v>1.3143119779251935</v>
      </c>
      <c r="O2018" s="113">
        <f t="shared" si="952"/>
        <v>1.3196946700000001</v>
      </c>
      <c r="P2018" s="113">
        <f t="shared" si="953"/>
        <v>1473.6946147399999</v>
      </c>
      <c r="Q2018" s="11">
        <f t="shared" si="954"/>
        <v>0</v>
      </c>
      <c r="R2018" s="30">
        <f t="shared" si="955"/>
        <v>0</v>
      </c>
      <c r="S2018" s="8">
        <f t="shared" si="956"/>
        <v>0</v>
      </c>
      <c r="T2018" s="122">
        <f t="shared" si="961"/>
        <v>0.13059999999999999</v>
      </c>
      <c r="U2018" s="121">
        <f t="shared" si="957"/>
        <v>20</v>
      </c>
      <c r="V2018" s="121">
        <v>252</v>
      </c>
      <c r="W2018" s="120">
        <f t="shared" si="958"/>
        <v>1.009789549</v>
      </c>
      <c r="X2018" s="113">
        <f t="shared" si="964"/>
        <v>14.42680564</v>
      </c>
      <c r="Y2018" s="113">
        <f t="shared" si="959"/>
        <v>0</v>
      </c>
      <c r="Z2018" s="125" t="str">
        <f t="shared" si="962"/>
        <v>A+J=</v>
      </c>
      <c r="AA2018" s="118">
        <f t="shared" si="963"/>
        <v>46680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>
        <f t="shared" si="960"/>
        <v>46680</v>
      </c>
      <c r="B2019" s="113">
        <f t="shared" si="941"/>
        <v>1489.1507586499999</v>
      </c>
      <c r="C2019" s="113">
        <f t="shared" si="942"/>
        <v>1116.6936172799999</v>
      </c>
      <c r="D2019" s="114">
        <f t="shared" si="943"/>
        <v>7245.38</v>
      </c>
      <c r="E2019" s="115">
        <f t="shared" si="939"/>
        <v>7276.54</v>
      </c>
      <c r="F2019" s="116">
        <f t="shared" si="940"/>
        <v>46619</v>
      </c>
      <c r="G2019" s="117">
        <f t="shared" si="944"/>
        <v>4.3006716003852752E-3</v>
      </c>
      <c r="H2019" s="118">
        <f t="shared" si="945"/>
        <v>46713</v>
      </c>
      <c r="I2019" s="118">
        <f t="shared" si="946"/>
        <v>46680</v>
      </c>
      <c r="J2019" s="119">
        <f t="shared" si="947"/>
        <v>21</v>
      </c>
      <c r="K2019" s="119">
        <f t="shared" si="948"/>
        <v>21</v>
      </c>
      <c r="L2019" s="8">
        <f t="shared" si="949"/>
        <v>1.0043006699999999</v>
      </c>
      <c r="M2019" s="120">
        <f t="shared" si="950"/>
        <v>1.0043006699999999</v>
      </c>
      <c r="N2019" s="120">
        <f t="shared" si="951"/>
        <v>1.3143119779251935</v>
      </c>
      <c r="O2019" s="113">
        <f t="shared" si="952"/>
        <v>1.3199643999999999</v>
      </c>
      <c r="P2019" s="113">
        <f t="shared" si="953"/>
        <v>1473.9958205099999</v>
      </c>
      <c r="Q2019" s="11">
        <f t="shared" si="954"/>
        <v>66</v>
      </c>
      <c r="R2019" s="30">
        <f t="shared" si="955"/>
        <v>0</v>
      </c>
      <c r="S2019" s="8">
        <f t="shared" si="956"/>
        <v>0</v>
      </c>
      <c r="T2019" s="122">
        <f t="shared" si="961"/>
        <v>0.13059999999999999</v>
      </c>
      <c r="U2019" s="121">
        <f t="shared" si="957"/>
        <v>21</v>
      </c>
      <c r="V2019" s="121">
        <v>252</v>
      </c>
      <c r="W2019" s="120">
        <f t="shared" si="958"/>
        <v>1.010281534</v>
      </c>
      <c r="X2019" s="113">
        <f t="shared" si="964"/>
        <v>15.154938140000001</v>
      </c>
      <c r="Y2019" s="113">
        <f t="shared" si="959"/>
        <v>15.154938140000001</v>
      </c>
      <c r="Z2019" s="125" t="str">
        <f t="shared" si="962"/>
        <v>A+J=</v>
      </c>
      <c r="AA2019" s="118">
        <f t="shared" si="963"/>
        <v>46680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>
        <f t="shared" si="960"/>
        <v>46681</v>
      </c>
      <c r="B2020" s="113">
        <f t="shared" si="941"/>
        <v>1475.01536089</v>
      </c>
      <c r="C2020" s="113">
        <f t="shared" si="942"/>
        <v>1116.6936172799999</v>
      </c>
      <c r="D2020" s="114">
        <f t="shared" si="943"/>
        <v>7245.38</v>
      </c>
      <c r="E2020" s="115">
        <f t="shared" si="939"/>
        <v>7276.54</v>
      </c>
      <c r="F2020" s="116">
        <f t="shared" si="940"/>
        <v>46650</v>
      </c>
      <c r="G2020" s="117">
        <f t="shared" si="944"/>
        <v>4.3006716003852752E-3</v>
      </c>
      <c r="H2020" s="118">
        <f t="shared" si="945"/>
        <v>46713</v>
      </c>
      <c r="I2020" s="118">
        <f t="shared" si="946"/>
        <v>46713</v>
      </c>
      <c r="J2020" s="119">
        <f t="shared" si="947"/>
        <v>21</v>
      </c>
      <c r="K2020" s="119">
        <f t="shared" si="948"/>
        <v>1</v>
      </c>
      <c r="L2020" s="8">
        <f t="shared" si="949"/>
        <v>1.0002043700000001</v>
      </c>
      <c r="M2020" s="120">
        <f t="shared" si="950"/>
        <v>1.0043006699999999</v>
      </c>
      <c r="N2020" s="120">
        <f t="shared" si="951"/>
        <v>1.3199644000192969</v>
      </c>
      <c r="O2020" s="113">
        <f t="shared" si="952"/>
        <v>1.32023416</v>
      </c>
      <c r="P2020" s="113">
        <f t="shared" si="953"/>
        <v>1474.2970597799999</v>
      </c>
      <c r="Q2020" s="11">
        <f t="shared" si="954"/>
        <v>0</v>
      </c>
      <c r="R2020" s="30">
        <f t="shared" si="955"/>
        <v>0</v>
      </c>
      <c r="S2020" s="8">
        <f t="shared" si="956"/>
        <v>0</v>
      </c>
      <c r="T2020" s="122">
        <f t="shared" si="961"/>
        <v>0.13059999999999999</v>
      </c>
      <c r="U2020" s="121">
        <f t="shared" si="957"/>
        <v>1</v>
      </c>
      <c r="V2020" s="121">
        <v>252</v>
      </c>
      <c r="W2020" s="120">
        <f t="shared" si="958"/>
        <v>1.000487216</v>
      </c>
      <c r="X2020" s="113">
        <f t="shared" si="964"/>
        <v>0.71830110999999996</v>
      </c>
      <c r="Y2020" s="113">
        <f t="shared" si="959"/>
        <v>0</v>
      </c>
      <c r="Z2020" s="125" t="str">
        <f t="shared" si="962"/>
        <v>A+J=</v>
      </c>
      <c r="AA2020" s="118">
        <f t="shared" si="963"/>
        <v>46713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>
        <f t="shared" si="960"/>
        <v>46682</v>
      </c>
      <c r="B2021" s="113">
        <f t="shared" si="941"/>
        <v>1476.0356113600001</v>
      </c>
      <c r="C2021" s="113">
        <f t="shared" si="942"/>
        <v>1116.6936172799999</v>
      </c>
      <c r="D2021" s="114">
        <f t="shared" si="943"/>
        <v>7245.38</v>
      </c>
      <c r="E2021" s="115">
        <f t="shared" si="939"/>
        <v>7276.54</v>
      </c>
      <c r="F2021" s="116">
        <f t="shared" si="940"/>
        <v>46650</v>
      </c>
      <c r="G2021" s="117">
        <f t="shared" si="944"/>
        <v>4.3006716003852752E-3</v>
      </c>
      <c r="H2021" s="118">
        <f t="shared" si="945"/>
        <v>46713</v>
      </c>
      <c r="I2021" s="118">
        <f t="shared" si="946"/>
        <v>46713</v>
      </c>
      <c r="J2021" s="119">
        <f t="shared" si="947"/>
        <v>21</v>
      </c>
      <c r="K2021" s="119">
        <f t="shared" si="948"/>
        <v>2</v>
      </c>
      <c r="L2021" s="8">
        <f t="shared" si="949"/>
        <v>1.00040879</v>
      </c>
      <c r="M2021" s="120">
        <f t="shared" si="950"/>
        <v>1.0043006699999999</v>
      </c>
      <c r="N2021" s="120">
        <f t="shared" si="951"/>
        <v>1.3199644000192969</v>
      </c>
      <c r="O2021" s="113">
        <f t="shared" si="952"/>
        <v>1.32050398</v>
      </c>
      <c r="P2021" s="113">
        <f t="shared" si="953"/>
        <v>1474.5983660500001</v>
      </c>
      <c r="Q2021" s="11">
        <f t="shared" si="954"/>
        <v>0</v>
      </c>
      <c r="R2021" s="30">
        <f t="shared" si="955"/>
        <v>0</v>
      </c>
      <c r="S2021" s="8">
        <f t="shared" si="956"/>
        <v>0</v>
      </c>
      <c r="T2021" s="122">
        <f t="shared" si="961"/>
        <v>0.13059999999999999</v>
      </c>
      <c r="U2021" s="121">
        <f t="shared" si="957"/>
        <v>2</v>
      </c>
      <c r="V2021" s="121">
        <v>252</v>
      </c>
      <c r="W2021" s="120">
        <f t="shared" si="958"/>
        <v>1.0009746690000001</v>
      </c>
      <c r="X2021" s="113">
        <f t="shared" si="964"/>
        <v>1.43724531</v>
      </c>
      <c r="Y2021" s="113">
        <f t="shared" si="959"/>
        <v>0</v>
      </c>
      <c r="Z2021" s="125" t="str">
        <f t="shared" si="962"/>
        <v>A+J=</v>
      </c>
      <c r="AA2021" s="118">
        <f t="shared" si="963"/>
        <v>46713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>
        <f t="shared" si="960"/>
        <v>46683</v>
      </c>
      <c r="B2022" s="113">
        <f t="shared" si="941"/>
        <v>1477.05657223</v>
      </c>
      <c r="C2022" s="113">
        <f t="shared" si="942"/>
        <v>1116.6936172799999</v>
      </c>
      <c r="D2022" s="114">
        <f t="shared" si="943"/>
        <v>7245.38</v>
      </c>
      <c r="E2022" s="115">
        <f t="shared" si="939"/>
        <v>7276.54</v>
      </c>
      <c r="F2022" s="116">
        <f t="shared" si="940"/>
        <v>46650</v>
      </c>
      <c r="G2022" s="117">
        <f t="shared" si="944"/>
        <v>4.3006716003852752E-3</v>
      </c>
      <c r="H2022" s="118">
        <f t="shared" si="945"/>
        <v>46713</v>
      </c>
      <c r="I2022" s="118">
        <f t="shared" si="946"/>
        <v>46713</v>
      </c>
      <c r="J2022" s="119">
        <f t="shared" si="947"/>
        <v>21</v>
      </c>
      <c r="K2022" s="119">
        <f t="shared" si="948"/>
        <v>3</v>
      </c>
      <c r="L2022" s="8">
        <f t="shared" si="949"/>
        <v>1.00061325</v>
      </c>
      <c r="M2022" s="120">
        <f t="shared" si="950"/>
        <v>1.0043006699999999</v>
      </c>
      <c r="N2022" s="120">
        <f t="shared" si="951"/>
        <v>1.3199644000192969</v>
      </c>
      <c r="O2022" s="113">
        <f t="shared" si="952"/>
        <v>1.3207738600000001</v>
      </c>
      <c r="P2022" s="113">
        <f t="shared" si="953"/>
        <v>1474.8997393300001</v>
      </c>
      <c r="Q2022" s="11">
        <f t="shared" si="954"/>
        <v>0</v>
      </c>
      <c r="R2022" s="30">
        <f t="shared" si="955"/>
        <v>0</v>
      </c>
      <c r="S2022" s="8">
        <f t="shared" si="956"/>
        <v>0</v>
      </c>
      <c r="T2022" s="122">
        <f t="shared" si="961"/>
        <v>0.13059999999999999</v>
      </c>
      <c r="U2022" s="121">
        <f t="shared" si="957"/>
        <v>3</v>
      </c>
      <c r="V2022" s="121">
        <v>252</v>
      </c>
      <c r="W2022" s="120">
        <f t="shared" si="958"/>
        <v>1.001462359</v>
      </c>
      <c r="X2022" s="113">
        <f t="shared" si="964"/>
        <v>2.1568328999999999</v>
      </c>
      <c r="Y2022" s="113">
        <f t="shared" si="959"/>
        <v>0</v>
      </c>
      <c r="Z2022" s="125" t="str">
        <f t="shared" si="962"/>
        <v>A+J=</v>
      </c>
      <c r="AA2022" s="118">
        <f t="shared" si="963"/>
        <v>46713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>
        <f t="shared" si="960"/>
        <v>46684</v>
      </c>
      <c r="B2023" s="113">
        <f t="shared" si="941"/>
        <v>1477.05657223</v>
      </c>
      <c r="C2023" s="113">
        <f t="shared" si="942"/>
        <v>1116.6936172799999</v>
      </c>
      <c r="D2023" s="114">
        <f t="shared" si="943"/>
        <v>7245.38</v>
      </c>
      <c r="E2023" s="115">
        <f t="shared" si="939"/>
        <v>7276.54</v>
      </c>
      <c r="F2023" s="116">
        <f t="shared" si="940"/>
        <v>46650</v>
      </c>
      <c r="G2023" s="117">
        <f t="shared" si="944"/>
        <v>4.3006716003852752E-3</v>
      </c>
      <c r="H2023" s="118">
        <f t="shared" si="945"/>
        <v>46713</v>
      </c>
      <c r="I2023" s="118">
        <f t="shared" si="946"/>
        <v>46713</v>
      </c>
      <c r="J2023" s="119">
        <f t="shared" si="947"/>
        <v>21</v>
      </c>
      <c r="K2023" s="119">
        <f t="shared" si="948"/>
        <v>3</v>
      </c>
      <c r="L2023" s="8">
        <f t="shared" si="949"/>
        <v>1.00061325</v>
      </c>
      <c r="M2023" s="120">
        <f t="shared" si="950"/>
        <v>1.0043006699999999</v>
      </c>
      <c r="N2023" s="120">
        <f t="shared" si="951"/>
        <v>1.3199644000192969</v>
      </c>
      <c r="O2023" s="113">
        <f t="shared" si="952"/>
        <v>1.3207738600000001</v>
      </c>
      <c r="P2023" s="113">
        <f t="shared" si="953"/>
        <v>1474.8997393300001</v>
      </c>
      <c r="Q2023" s="11">
        <f t="shared" si="954"/>
        <v>0</v>
      </c>
      <c r="R2023" s="30">
        <f t="shared" si="955"/>
        <v>0</v>
      </c>
      <c r="S2023" s="8">
        <f t="shared" si="956"/>
        <v>0</v>
      </c>
      <c r="T2023" s="122">
        <f t="shared" si="961"/>
        <v>0.13059999999999999</v>
      </c>
      <c r="U2023" s="121">
        <f t="shared" si="957"/>
        <v>3</v>
      </c>
      <c r="V2023" s="121">
        <v>252</v>
      </c>
      <c r="W2023" s="120">
        <f t="shared" si="958"/>
        <v>1.001462359</v>
      </c>
      <c r="X2023" s="113">
        <f t="shared" si="964"/>
        <v>2.1568328999999999</v>
      </c>
      <c r="Y2023" s="113">
        <f t="shared" si="959"/>
        <v>0</v>
      </c>
      <c r="Z2023" s="125" t="str">
        <f t="shared" si="962"/>
        <v>A+J=</v>
      </c>
      <c r="AA2023" s="118">
        <f t="shared" si="963"/>
        <v>46713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>
        <f t="shared" si="960"/>
        <v>46685</v>
      </c>
      <c r="B2024" s="113">
        <f t="shared" si="941"/>
        <v>1477.05657223</v>
      </c>
      <c r="C2024" s="113">
        <f t="shared" si="942"/>
        <v>1116.6936172799999</v>
      </c>
      <c r="D2024" s="114">
        <f t="shared" si="943"/>
        <v>7245.38</v>
      </c>
      <c r="E2024" s="115">
        <f t="shared" si="939"/>
        <v>7276.54</v>
      </c>
      <c r="F2024" s="116">
        <f t="shared" si="940"/>
        <v>46650</v>
      </c>
      <c r="G2024" s="117">
        <f t="shared" si="944"/>
        <v>4.3006716003852752E-3</v>
      </c>
      <c r="H2024" s="118">
        <f t="shared" si="945"/>
        <v>46713</v>
      </c>
      <c r="I2024" s="118">
        <f t="shared" si="946"/>
        <v>46713</v>
      </c>
      <c r="J2024" s="119">
        <f t="shared" si="947"/>
        <v>21</v>
      </c>
      <c r="K2024" s="119">
        <f t="shared" si="948"/>
        <v>3</v>
      </c>
      <c r="L2024" s="8">
        <f t="shared" si="949"/>
        <v>1.00061325</v>
      </c>
      <c r="M2024" s="120">
        <f t="shared" si="950"/>
        <v>1.0043006699999999</v>
      </c>
      <c r="N2024" s="120">
        <f t="shared" si="951"/>
        <v>1.3199644000192969</v>
      </c>
      <c r="O2024" s="113">
        <f t="shared" si="952"/>
        <v>1.3207738600000001</v>
      </c>
      <c r="P2024" s="113">
        <f t="shared" si="953"/>
        <v>1474.8997393300001</v>
      </c>
      <c r="Q2024" s="11">
        <f t="shared" si="954"/>
        <v>0</v>
      </c>
      <c r="R2024" s="30">
        <f t="shared" si="955"/>
        <v>0</v>
      </c>
      <c r="S2024" s="8">
        <f t="shared" si="956"/>
        <v>0</v>
      </c>
      <c r="T2024" s="122">
        <f t="shared" si="961"/>
        <v>0.13059999999999999</v>
      </c>
      <c r="U2024" s="121">
        <f t="shared" si="957"/>
        <v>3</v>
      </c>
      <c r="V2024" s="121">
        <v>252</v>
      </c>
      <c r="W2024" s="120">
        <f t="shared" si="958"/>
        <v>1.001462359</v>
      </c>
      <c r="X2024" s="113">
        <f t="shared" si="964"/>
        <v>2.1568328999999999</v>
      </c>
      <c r="Y2024" s="113">
        <f t="shared" si="959"/>
        <v>0</v>
      </c>
      <c r="Z2024" s="125" t="str">
        <f t="shared" si="962"/>
        <v>A+J=</v>
      </c>
      <c r="AA2024" s="118">
        <f t="shared" si="963"/>
        <v>46713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>
        <f t="shared" si="960"/>
        <v>46686</v>
      </c>
      <c r="B2025" s="113">
        <f t="shared" si="941"/>
        <v>1478.0782467499998</v>
      </c>
      <c r="C2025" s="113">
        <f t="shared" si="942"/>
        <v>1116.6936172799999</v>
      </c>
      <c r="D2025" s="114">
        <f t="shared" si="943"/>
        <v>7245.38</v>
      </c>
      <c r="E2025" s="115">
        <f t="shared" si="939"/>
        <v>7276.54</v>
      </c>
      <c r="F2025" s="116">
        <f t="shared" si="940"/>
        <v>46650</v>
      </c>
      <c r="G2025" s="117">
        <f t="shared" si="944"/>
        <v>4.3006716003852752E-3</v>
      </c>
      <c r="H2025" s="118">
        <f t="shared" si="945"/>
        <v>46713</v>
      </c>
      <c r="I2025" s="118">
        <f t="shared" si="946"/>
        <v>46713</v>
      </c>
      <c r="J2025" s="119">
        <f t="shared" si="947"/>
        <v>21</v>
      </c>
      <c r="K2025" s="119">
        <f t="shared" si="948"/>
        <v>4</v>
      </c>
      <c r="L2025" s="8">
        <f t="shared" si="949"/>
        <v>1.00081775</v>
      </c>
      <c r="M2025" s="120">
        <f t="shared" si="950"/>
        <v>1.0043006699999999</v>
      </c>
      <c r="N2025" s="120">
        <f t="shared" si="951"/>
        <v>1.3199644000192969</v>
      </c>
      <c r="O2025" s="113">
        <f t="shared" si="952"/>
        <v>1.3210438</v>
      </c>
      <c r="P2025" s="113">
        <f t="shared" si="953"/>
        <v>1475.2011795999999</v>
      </c>
      <c r="Q2025" s="11">
        <f t="shared" si="954"/>
        <v>0</v>
      </c>
      <c r="R2025" s="30">
        <f t="shared" si="955"/>
        <v>0</v>
      </c>
      <c r="S2025" s="8">
        <f t="shared" si="956"/>
        <v>0</v>
      </c>
      <c r="T2025" s="122">
        <f t="shared" si="961"/>
        <v>0.13059999999999999</v>
      </c>
      <c r="U2025" s="121">
        <f t="shared" si="957"/>
        <v>4</v>
      </c>
      <c r="V2025" s="121">
        <v>252</v>
      </c>
      <c r="W2025" s="120">
        <f t="shared" si="958"/>
        <v>1.001950288</v>
      </c>
      <c r="X2025" s="113">
        <f t="shared" si="964"/>
        <v>2.8770671499999998</v>
      </c>
      <c r="Y2025" s="113">
        <f t="shared" si="959"/>
        <v>0</v>
      </c>
      <c r="Z2025" s="125" t="str">
        <f t="shared" si="962"/>
        <v>A+J=</v>
      </c>
      <c r="AA2025" s="118">
        <f t="shared" si="963"/>
        <v>46713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>
        <f t="shared" si="960"/>
        <v>46687</v>
      </c>
      <c r="B2026" s="113">
        <f t="shared" si="941"/>
        <v>1479.1006099199999</v>
      </c>
      <c r="C2026" s="113">
        <f t="shared" si="942"/>
        <v>1116.6936172799999</v>
      </c>
      <c r="D2026" s="114">
        <f t="shared" si="943"/>
        <v>7245.38</v>
      </c>
      <c r="E2026" s="115">
        <f t="shared" ref="E2026:E2080" si="965">IF($K2026=1,VLOOKUP($A2025,$AO$10:$AS$131,4),E2025)</f>
        <v>7276.54</v>
      </c>
      <c r="F2026" s="116">
        <f t="shared" ref="F2026:F2080" si="966">IF($K2026=1,VLOOKUP($A2025,$AO$10:$AS$131,5),F2025)</f>
        <v>46650</v>
      </c>
      <c r="G2026" s="117">
        <f t="shared" si="944"/>
        <v>4.3006716003852752E-3</v>
      </c>
      <c r="H2026" s="118">
        <f t="shared" si="945"/>
        <v>46713</v>
      </c>
      <c r="I2026" s="118">
        <f t="shared" si="946"/>
        <v>46713</v>
      </c>
      <c r="J2026" s="119">
        <f t="shared" si="947"/>
        <v>21</v>
      </c>
      <c r="K2026" s="119">
        <f t="shared" si="948"/>
        <v>5</v>
      </c>
      <c r="L2026" s="8">
        <f t="shared" si="949"/>
        <v>1.0010222900000001</v>
      </c>
      <c r="M2026" s="120">
        <f t="shared" si="950"/>
        <v>1.0043006699999999</v>
      </c>
      <c r="N2026" s="120">
        <f t="shared" si="951"/>
        <v>1.3199644000192969</v>
      </c>
      <c r="O2026" s="113">
        <f t="shared" si="952"/>
        <v>1.3213137800000001</v>
      </c>
      <c r="P2026" s="113">
        <f t="shared" si="953"/>
        <v>1475.50266455</v>
      </c>
      <c r="Q2026" s="11">
        <f t="shared" si="954"/>
        <v>0</v>
      </c>
      <c r="R2026" s="30">
        <f t="shared" si="955"/>
        <v>0</v>
      </c>
      <c r="S2026" s="8">
        <f t="shared" si="956"/>
        <v>0</v>
      </c>
      <c r="T2026" s="122">
        <f t="shared" si="961"/>
        <v>0.13059999999999999</v>
      </c>
      <c r="U2026" s="121">
        <f t="shared" si="957"/>
        <v>5</v>
      </c>
      <c r="V2026" s="121">
        <v>252</v>
      </c>
      <c r="W2026" s="120">
        <f t="shared" si="958"/>
        <v>1.002438454</v>
      </c>
      <c r="X2026" s="113">
        <f t="shared" si="964"/>
        <v>3.5979453700000001</v>
      </c>
      <c r="Y2026" s="113">
        <f t="shared" si="959"/>
        <v>0</v>
      </c>
      <c r="Z2026" s="125" t="str">
        <f t="shared" si="962"/>
        <v>A+J=</v>
      </c>
      <c r="AA2026" s="118">
        <f t="shared" si="963"/>
        <v>46713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>
        <f t="shared" si="960"/>
        <v>46688</v>
      </c>
      <c r="B2027" s="113">
        <f t="shared" si="941"/>
        <v>1480.1236955899999</v>
      </c>
      <c r="C2027" s="113">
        <f t="shared" si="942"/>
        <v>1116.6936172799999</v>
      </c>
      <c r="D2027" s="114">
        <f t="shared" si="943"/>
        <v>7245.38</v>
      </c>
      <c r="E2027" s="115">
        <f t="shared" si="965"/>
        <v>7276.54</v>
      </c>
      <c r="F2027" s="116">
        <f t="shared" si="966"/>
        <v>46650</v>
      </c>
      <c r="G2027" s="117">
        <f t="shared" si="944"/>
        <v>4.3006716003852752E-3</v>
      </c>
      <c r="H2027" s="118">
        <f t="shared" si="945"/>
        <v>46713</v>
      </c>
      <c r="I2027" s="118">
        <f t="shared" si="946"/>
        <v>46713</v>
      </c>
      <c r="J2027" s="119">
        <f t="shared" si="947"/>
        <v>21</v>
      </c>
      <c r="K2027" s="119">
        <f t="shared" si="948"/>
        <v>6</v>
      </c>
      <c r="L2027" s="8">
        <f t="shared" si="949"/>
        <v>1.0012268799999999</v>
      </c>
      <c r="M2027" s="120">
        <f t="shared" si="950"/>
        <v>1.0043006699999999</v>
      </c>
      <c r="N2027" s="120">
        <f t="shared" si="951"/>
        <v>1.3199644000192969</v>
      </c>
      <c r="O2027" s="113">
        <f t="shared" si="952"/>
        <v>1.32158383</v>
      </c>
      <c r="P2027" s="113">
        <f t="shared" si="953"/>
        <v>1475.8042276599999</v>
      </c>
      <c r="Q2027" s="11">
        <f t="shared" si="954"/>
        <v>0</v>
      </c>
      <c r="R2027" s="30">
        <f t="shared" si="955"/>
        <v>0</v>
      </c>
      <c r="S2027" s="8">
        <f t="shared" si="956"/>
        <v>0</v>
      </c>
      <c r="T2027" s="122">
        <f t="shared" si="961"/>
        <v>0.13059999999999999</v>
      </c>
      <c r="U2027" s="121">
        <f t="shared" si="957"/>
        <v>6</v>
      </c>
      <c r="V2027" s="121">
        <v>252</v>
      </c>
      <c r="W2027" s="120">
        <f t="shared" si="958"/>
        <v>1.0029268570000001</v>
      </c>
      <c r="X2027" s="113">
        <f t="shared" si="964"/>
        <v>4.3194679300000001</v>
      </c>
      <c r="Y2027" s="113">
        <f t="shared" si="959"/>
        <v>0</v>
      </c>
      <c r="Z2027" s="125" t="str">
        <f t="shared" si="962"/>
        <v>A+J=</v>
      </c>
      <c r="AA2027" s="118">
        <f t="shared" si="963"/>
        <v>46713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>
        <f t="shared" si="960"/>
        <v>46689</v>
      </c>
      <c r="B2028" s="113">
        <f t="shared" si="941"/>
        <v>1481.1474734399999</v>
      </c>
      <c r="C2028" s="113">
        <f t="shared" si="942"/>
        <v>1116.6936172799999</v>
      </c>
      <c r="D2028" s="114">
        <f t="shared" si="943"/>
        <v>7245.38</v>
      </c>
      <c r="E2028" s="115">
        <f t="shared" si="965"/>
        <v>7276.54</v>
      </c>
      <c r="F2028" s="116">
        <f t="shared" si="966"/>
        <v>46650</v>
      </c>
      <c r="G2028" s="117">
        <f t="shared" si="944"/>
        <v>4.3006716003852752E-3</v>
      </c>
      <c r="H2028" s="118">
        <f t="shared" si="945"/>
        <v>46713</v>
      </c>
      <c r="I2028" s="118">
        <f t="shared" si="946"/>
        <v>46713</v>
      </c>
      <c r="J2028" s="119">
        <f t="shared" si="947"/>
        <v>21</v>
      </c>
      <c r="K2028" s="119">
        <f t="shared" si="948"/>
        <v>7</v>
      </c>
      <c r="L2028" s="8">
        <f t="shared" si="949"/>
        <v>1.0014315</v>
      </c>
      <c r="M2028" s="120">
        <f t="shared" si="950"/>
        <v>1.0043006699999999</v>
      </c>
      <c r="N2028" s="120">
        <f t="shared" si="951"/>
        <v>1.3199644000192969</v>
      </c>
      <c r="O2028" s="113">
        <f t="shared" si="952"/>
        <v>1.3218539199999999</v>
      </c>
      <c r="P2028" s="113">
        <f t="shared" si="953"/>
        <v>1476.10583544</v>
      </c>
      <c r="Q2028" s="11">
        <f t="shared" si="954"/>
        <v>0</v>
      </c>
      <c r="R2028" s="30">
        <f t="shared" si="955"/>
        <v>0</v>
      </c>
      <c r="S2028" s="8">
        <f t="shared" si="956"/>
        <v>0</v>
      </c>
      <c r="T2028" s="122">
        <f t="shared" si="961"/>
        <v>0.13059999999999999</v>
      </c>
      <c r="U2028" s="121">
        <f t="shared" si="957"/>
        <v>7</v>
      </c>
      <c r="V2028" s="121">
        <v>252</v>
      </c>
      <c r="W2028" s="120">
        <f t="shared" si="958"/>
        <v>1.0034154989999999</v>
      </c>
      <c r="X2028" s="113">
        <f t="shared" si="964"/>
        <v>5.0416379999999998</v>
      </c>
      <c r="Y2028" s="113">
        <f t="shared" si="959"/>
        <v>0</v>
      </c>
      <c r="Z2028" s="125" t="str">
        <f t="shared" si="962"/>
        <v>A+J=</v>
      </c>
      <c r="AA2028" s="118">
        <f t="shared" si="963"/>
        <v>46713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>
        <f t="shared" si="960"/>
        <v>46690</v>
      </c>
      <c r="B2029" s="113">
        <f t="shared" si="941"/>
        <v>1482.1719759</v>
      </c>
      <c r="C2029" s="113">
        <f t="shared" si="942"/>
        <v>1116.6936172799999</v>
      </c>
      <c r="D2029" s="114">
        <f t="shared" si="943"/>
        <v>7245.38</v>
      </c>
      <c r="E2029" s="115">
        <f t="shared" si="965"/>
        <v>7276.54</v>
      </c>
      <c r="F2029" s="116">
        <f t="shared" si="966"/>
        <v>46650</v>
      </c>
      <c r="G2029" s="117">
        <f t="shared" si="944"/>
        <v>4.3006716003852752E-3</v>
      </c>
      <c r="H2029" s="118">
        <f t="shared" si="945"/>
        <v>46713</v>
      </c>
      <c r="I2029" s="118">
        <f t="shared" si="946"/>
        <v>46713</v>
      </c>
      <c r="J2029" s="119">
        <f t="shared" si="947"/>
        <v>21</v>
      </c>
      <c r="K2029" s="119">
        <f t="shared" si="948"/>
        <v>8</v>
      </c>
      <c r="L2029" s="8">
        <f t="shared" si="949"/>
        <v>1.00163617</v>
      </c>
      <c r="M2029" s="120">
        <f t="shared" si="950"/>
        <v>1.0043006699999999</v>
      </c>
      <c r="N2029" s="120">
        <f t="shared" si="951"/>
        <v>1.3199644000192969</v>
      </c>
      <c r="O2029" s="113">
        <f t="shared" si="952"/>
        <v>1.32212408</v>
      </c>
      <c r="P2029" s="113">
        <f t="shared" si="953"/>
        <v>1476.4075213799999</v>
      </c>
      <c r="Q2029" s="11">
        <f t="shared" si="954"/>
        <v>0</v>
      </c>
      <c r="R2029" s="30">
        <f t="shared" si="955"/>
        <v>0</v>
      </c>
      <c r="S2029" s="8">
        <f t="shared" si="956"/>
        <v>0</v>
      </c>
      <c r="T2029" s="122">
        <f t="shared" si="961"/>
        <v>0.13059999999999999</v>
      </c>
      <c r="U2029" s="121">
        <f t="shared" si="957"/>
        <v>8</v>
      </c>
      <c r="V2029" s="121">
        <v>252</v>
      </c>
      <c r="W2029" s="120">
        <f t="shared" si="958"/>
        <v>1.003904379</v>
      </c>
      <c r="X2029" s="113">
        <f t="shared" si="964"/>
        <v>5.7644545200000001</v>
      </c>
      <c r="Y2029" s="113">
        <f t="shared" si="959"/>
        <v>0</v>
      </c>
      <c r="Z2029" s="125" t="str">
        <f t="shared" si="962"/>
        <v>A+J=</v>
      </c>
      <c r="AA2029" s="118">
        <f t="shared" si="963"/>
        <v>46713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>
        <f t="shared" si="960"/>
        <v>46691</v>
      </c>
      <c r="B2030" s="113">
        <f t="shared" ref="B2030:B2080" si="967">(P2030+X2030)</f>
        <v>1482.1719759</v>
      </c>
      <c r="C2030" s="113">
        <f t="shared" ref="C2030:C2080" si="968">TRUNC(IF(Q2029&gt;0,VLOOKUP(A2029,$AD$12:$AE$170,2),C2029),8)</f>
        <v>1116.6936172799999</v>
      </c>
      <c r="D2030" s="114">
        <f t="shared" ref="D2030:D2080" si="969">IF(E2030=E2029,D2029,E2029)</f>
        <v>7245.38</v>
      </c>
      <c r="E2030" s="115">
        <f t="shared" si="965"/>
        <v>7276.54</v>
      </c>
      <c r="F2030" s="116">
        <f t="shared" si="966"/>
        <v>46650</v>
      </c>
      <c r="G2030" s="117">
        <f t="shared" ref="G2030:G2080" si="970">(E2030/D2030)-1</f>
        <v>4.3006716003852752E-3</v>
      </c>
      <c r="H2030" s="118">
        <f t="shared" ref="H2030:H2080" si="971">IF(DAY(A2030)=H$9,VLOOKUP(A2030,AH$118:AN$450,4),H2029)</f>
        <v>46713</v>
      </c>
      <c r="I2030" s="118">
        <f t="shared" ref="I2030:I2080" si="972">IF(A2030&gt;I2029,H2030,I2029)</f>
        <v>46713</v>
      </c>
      <c r="J2030" s="119">
        <f t="shared" ref="J2030:J2080" si="973">IF(I2030=I2029,J2029,NETWORKDAYS(I2029,I2030,$AD$176:$AD$502)-1)</f>
        <v>21</v>
      </c>
      <c r="K2030" s="119">
        <f t="shared" ref="K2030:K2080" si="974">(J2030-(NETWORKDAYS(A2030,I2030,AD$176:AD$502)-1))</f>
        <v>8</v>
      </c>
      <c r="L2030" s="8">
        <f t="shared" ref="L2030:L2080" si="975">IF(E2030&lt;D2030,1,TRUNC((E2030/D2030)^TRUNC((K2030/J2030),9),8))</f>
        <v>1.00163617</v>
      </c>
      <c r="M2030" s="120">
        <f t="shared" ref="M2030:M2080" si="976">IF(I2030&gt;I2029,L2029,M2029)</f>
        <v>1.0043006699999999</v>
      </c>
      <c r="N2030" s="120">
        <f t="shared" ref="N2030:N2080" si="977">IF(I2030&gt;I2029,N2029*M2030,N2029)</f>
        <v>1.3199644000192969</v>
      </c>
      <c r="O2030" s="113">
        <f t="shared" ref="O2030:O2080" si="978">TRUNC(TRUNC((L2030*N2030),15),8)</f>
        <v>1.32212408</v>
      </c>
      <c r="P2030" s="113">
        <f t="shared" ref="P2030:P2080" si="979">TRUNC(C2030*O2030,8)</f>
        <v>1476.4075213799999</v>
      </c>
      <c r="Q2030" s="11">
        <f t="shared" ref="Q2030:Q2080" si="980">IF(VLOOKUP(A2030,AD$10:AK$170,8)=VLOOKUP(A2029,AD$10:AK$170,8),0,VLOOKUP(A2030,AD$10:AK$170,8))</f>
        <v>0</v>
      </c>
      <c r="R2030" s="30">
        <f t="shared" ref="R2030:R2080" si="981">IF(Q2030&gt;0,VLOOKUP($A2030,$AD$10:$AI$170,6),0)</f>
        <v>0</v>
      </c>
      <c r="S2030" s="8">
        <f t="shared" ref="S2030:S2080" si="982">IF(R2030&gt;0,TRUNC(R2030*P2030,8),0)</f>
        <v>0</v>
      </c>
      <c r="T2030" s="122">
        <f t="shared" si="961"/>
        <v>0.13059999999999999</v>
      </c>
      <c r="U2030" s="121">
        <f t="shared" ref="U2030:U2080" si="983">IF(Q2029&gt;0,1,IF(K2030=K2029,U2029,U2029+1))</f>
        <v>8</v>
      </c>
      <c r="V2030" s="121">
        <v>252</v>
      </c>
      <c r="W2030" s="120">
        <f t="shared" ref="W2030:W2080" si="984">ROUND((1+T2030)^TRUNC((U2030/V2030),9),9)</f>
        <v>1.003904379</v>
      </c>
      <c r="X2030" s="113">
        <f t="shared" si="964"/>
        <v>5.7644545200000001</v>
      </c>
      <c r="Y2030" s="113">
        <f t="shared" ref="Y2030:Y2080" si="985">IF(Q2030&gt;0,S2030+X2030,0)</f>
        <v>0</v>
      </c>
      <c r="Z2030" s="125" t="str">
        <f t="shared" si="962"/>
        <v>A+J=</v>
      </c>
      <c r="AA2030" s="118">
        <f t="shared" si="963"/>
        <v>46713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>
        <f t="shared" si="960"/>
        <v>46692</v>
      </c>
      <c r="B2031" s="113">
        <f t="shared" si="967"/>
        <v>1482.1719759</v>
      </c>
      <c r="C2031" s="113">
        <f t="shared" si="968"/>
        <v>1116.6936172799999</v>
      </c>
      <c r="D2031" s="114">
        <f t="shared" si="969"/>
        <v>7245.38</v>
      </c>
      <c r="E2031" s="115">
        <f t="shared" si="965"/>
        <v>7276.54</v>
      </c>
      <c r="F2031" s="116">
        <f t="shared" si="966"/>
        <v>46650</v>
      </c>
      <c r="G2031" s="117">
        <f t="shared" si="970"/>
        <v>4.3006716003852752E-3</v>
      </c>
      <c r="H2031" s="118">
        <f t="shared" si="971"/>
        <v>46713</v>
      </c>
      <c r="I2031" s="118">
        <f t="shared" si="972"/>
        <v>46713</v>
      </c>
      <c r="J2031" s="119">
        <f t="shared" si="973"/>
        <v>21</v>
      </c>
      <c r="K2031" s="119">
        <f t="shared" si="974"/>
        <v>8</v>
      </c>
      <c r="L2031" s="8">
        <f t="shared" si="975"/>
        <v>1.00163617</v>
      </c>
      <c r="M2031" s="120">
        <f t="shared" si="976"/>
        <v>1.0043006699999999</v>
      </c>
      <c r="N2031" s="120">
        <f t="shared" si="977"/>
        <v>1.3199644000192969</v>
      </c>
      <c r="O2031" s="113">
        <f t="shared" si="978"/>
        <v>1.32212408</v>
      </c>
      <c r="P2031" s="113">
        <f t="shared" si="979"/>
        <v>1476.4075213799999</v>
      </c>
      <c r="Q2031" s="11">
        <f t="shared" si="980"/>
        <v>0</v>
      </c>
      <c r="R2031" s="30">
        <f t="shared" si="981"/>
        <v>0</v>
      </c>
      <c r="S2031" s="8">
        <f t="shared" si="982"/>
        <v>0</v>
      </c>
      <c r="T2031" s="122">
        <f t="shared" si="961"/>
        <v>0.13059999999999999</v>
      </c>
      <c r="U2031" s="121">
        <f t="shared" si="983"/>
        <v>8</v>
      </c>
      <c r="V2031" s="121">
        <v>252</v>
      </c>
      <c r="W2031" s="120">
        <f t="shared" si="984"/>
        <v>1.003904379</v>
      </c>
      <c r="X2031" s="113">
        <f t="shared" si="964"/>
        <v>5.7644545200000001</v>
      </c>
      <c r="Y2031" s="113">
        <f t="shared" si="985"/>
        <v>0</v>
      </c>
      <c r="Z2031" s="125" t="str">
        <f t="shared" si="962"/>
        <v>A+J=</v>
      </c>
      <c r="AA2031" s="118">
        <f t="shared" si="963"/>
        <v>46713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>
        <f t="shared" si="960"/>
        <v>46693</v>
      </c>
      <c r="B2032" s="113">
        <f t="shared" si="967"/>
        <v>1483.1971808799999</v>
      </c>
      <c r="C2032" s="113">
        <f t="shared" si="968"/>
        <v>1116.6936172799999</v>
      </c>
      <c r="D2032" s="114">
        <f t="shared" si="969"/>
        <v>7245.38</v>
      </c>
      <c r="E2032" s="115">
        <f t="shared" si="965"/>
        <v>7276.54</v>
      </c>
      <c r="F2032" s="116">
        <f t="shared" si="966"/>
        <v>46650</v>
      </c>
      <c r="G2032" s="117">
        <f t="shared" si="970"/>
        <v>4.3006716003852752E-3</v>
      </c>
      <c r="H2032" s="118">
        <f t="shared" si="971"/>
        <v>46713</v>
      </c>
      <c r="I2032" s="118">
        <f t="shared" si="972"/>
        <v>46713</v>
      </c>
      <c r="J2032" s="119">
        <f t="shared" si="973"/>
        <v>21</v>
      </c>
      <c r="K2032" s="119">
        <f t="shared" si="974"/>
        <v>9</v>
      </c>
      <c r="L2032" s="8">
        <f t="shared" si="975"/>
        <v>1.00184088</v>
      </c>
      <c r="M2032" s="120">
        <f t="shared" si="976"/>
        <v>1.0043006699999999</v>
      </c>
      <c r="N2032" s="120">
        <f t="shared" si="977"/>
        <v>1.3199644000192969</v>
      </c>
      <c r="O2032" s="113">
        <f t="shared" si="978"/>
        <v>1.3223942900000001</v>
      </c>
      <c r="P2032" s="113">
        <f t="shared" si="979"/>
        <v>1476.70926317</v>
      </c>
      <c r="Q2032" s="11">
        <f t="shared" si="980"/>
        <v>0</v>
      </c>
      <c r="R2032" s="30">
        <f t="shared" si="981"/>
        <v>0</v>
      </c>
      <c r="S2032" s="8">
        <f t="shared" si="982"/>
        <v>0</v>
      </c>
      <c r="T2032" s="122">
        <f t="shared" si="961"/>
        <v>0.13059999999999999</v>
      </c>
      <c r="U2032" s="121">
        <f t="shared" si="983"/>
        <v>9</v>
      </c>
      <c r="V2032" s="121">
        <v>252</v>
      </c>
      <c r="W2032" s="120">
        <f t="shared" si="984"/>
        <v>1.0043934969999999</v>
      </c>
      <c r="X2032" s="113">
        <f t="shared" si="964"/>
        <v>6.4879177099999996</v>
      </c>
      <c r="Y2032" s="113">
        <f t="shared" si="985"/>
        <v>0</v>
      </c>
      <c r="Z2032" s="125" t="str">
        <f t="shared" si="962"/>
        <v>A+J=</v>
      </c>
      <c r="AA2032" s="118">
        <f t="shared" si="963"/>
        <v>46713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>
        <f t="shared" si="960"/>
        <v>46694</v>
      </c>
      <c r="B2033" s="113">
        <f t="shared" si="967"/>
        <v>1483.1971808799999</v>
      </c>
      <c r="C2033" s="113">
        <f t="shared" si="968"/>
        <v>1116.6936172799999</v>
      </c>
      <c r="D2033" s="114">
        <f t="shared" si="969"/>
        <v>7245.38</v>
      </c>
      <c r="E2033" s="115">
        <f t="shared" si="965"/>
        <v>7276.54</v>
      </c>
      <c r="F2033" s="116">
        <f t="shared" si="966"/>
        <v>46650</v>
      </c>
      <c r="G2033" s="117">
        <f t="shared" si="970"/>
        <v>4.3006716003852752E-3</v>
      </c>
      <c r="H2033" s="118">
        <f t="shared" si="971"/>
        <v>46713</v>
      </c>
      <c r="I2033" s="118">
        <f t="shared" si="972"/>
        <v>46713</v>
      </c>
      <c r="J2033" s="119">
        <f t="shared" si="973"/>
        <v>21</v>
      </c>
      <c r="K2033" s="119">
        <f t="shared" si="974"/>
        <v>9</v>
      </c>
      <c r="L2033" s="8">
        <f t="shared" si="975"/>
        <v>1.00184088</v>
      </c>
      <c r="M2033" s="120">
        <f t="shared" si="976"/>
        <v>1.0043006699999999</v>
      </c>
      <c r="N2033" s="120">
        <f t="shared" si="977"/>
        <v>1.3199644000192969</v>
      </c>
      <c r="O2033" s="113">
        <f t="shared" si="978"/>
        <v>1.3223942900000001</v>
      </c>
      <c r="P2033" s="113">
        <f t="shared" si="979"/>
        <v>1476.70926317</v>
      </c>
      <c r="Q2033" s="11">
        <f t="shared" si="980"/>
        <v>0</v>
      </c>
      <c r="R2033" s="30">
        <f t="shared" si="981"/>
        <v>0</v>
      </c>
      <c r="S2033" s="8">
        <f t="shared" si="982"/>
        <v>0</v>
      </c>
      <c r="T2033" s="122">
        <f t="shared" si="961"/>
        <v>0.13059999999999999</v>
      </c>
      <c r="U2033" s="121">
        <f t="shared" si="983"/>
        <v>9</v>
      </c>
      <c r="V2033" s="121">
        <v>252</v>
      </c>
      <c r="W2033" s="120">
        <f t="shared" si="984"/>
        <v>1.0043934969999999</v>
      </c>
      <c r="X2033" s="113">
        <f t="shared" si="964"/>
        <v>6.4879177099999996</v>
      </c>
      <c r="Y2033" s="113">
        <f t="shared" si="985"/>
        <v>0</v>
      </c>
      <c r="Z2033" s="125" t="str">
        <f t="shared" si="962"/>
        <v>A+J=</v>
      </c>
      <c r="AA2033" s="118">
        <f t="shared" si="963"/>
        <v>46713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>
        <f t="shared" si="960"/>
        <v>46695</v>
      </c>
      <c r="B2034" s="113">
        <f t="shared" si="967"/>
        <v>1484.22308866</v>
      </c>
      <c r="C2034" s="113">
        <f t="shared" si="968"/>
        <v>1116.6936172799999</v>
      </c>
      <c r="D2034" s="114">
        <f t="shared" si="969"/>
        <v>7245.38</v>
      </c>
      <c r="E2034" s="115">
        <f t="shared" si="965"/>
        <v>7276.54</v>
      </c>
      <c r="F2034" s="116">
        <f t="shared" si="966"/>
        <v>46650</v>
      </c>
      <c r="G2034" s="117">
        <f t="shared" si="970"/>
        <v>4.3006716003852752E-3</v>
      </c>
      <c r="H2034" s="118">
        <f t="shared" si="971"/>
        <v>46713</v>
      </c>
      <c r="I2034" s="118">
        <f t="shared" si="972"/>
        <v>46713</v>
      </c>
      <c r="J2034" s="119">
        <f t="shared" si="973"/>
        <v>21</v>
      </c>
      <c r="K2034" s="119">
        <f t="shared" si="974"/>
        <v>10</v>
      </c>
      <c r="L2034" s="8">
        <f t="shared" si="975"/>
        <v>1.00204563</v>
      </c>
      <c r="M2034" s="120">
        <f t="shared" si="976"/>
        <v>1.0043006699999999</v>
      </c>
      <c r="N2034" s="120">
        <f t="shared" si="977"/>
        <v>1.3199644000192969</v>
      </c>
      <c r="O2034" s="113">
        <f t="shared" si="978"/>
        <v>1.32266455</v>
      </c>
      <c r="P2034" s="113">
        <f t="shared" si="979"/>
        <v>1477.01106078</v>
      </c>
      <c r="Q2034" s="11">
        <f t="shared" si="980"/>
        <v>0</v>
      </c>
      <c r="R2034" s="30">
        <f t="shared" si="981"/>
        <v>0</v>
      </c>
      <c r="S2034" s="8">
        <f t="shared" si="982"/>
        <v>0</v>
      </c>
      <c r="T2034" s="122">
        <f t="shared" si="961"/>
        <v>0.13059999999999999</v>
      </c>
      <c r="U2034" s="121">
        <f t="shared" si="983"/>
        <v>10</v>
      </c>
      <c r="V2034" s="121">
        <v>252</v>
      </c>
      <c r="W2034" s="120">
        <f t="shared" si="984"/>
        <v>1.004882853</v>
      </c>
      <c r="X2034" s="113">
        <f t="shared" si="964"/>
        <v>7.2120278799999999</v>
      </c>
      <c r="Y2034" s="113">
        <f t="shared" si="985"/>
        <v>0</v>
      </c>
      <c r="Z2034" s="125" t="str">
        <f t="shared" si="962"/>
        <v>A+J=</v>
      </c>
      <c r="AA2034" s="118">
        <f t="shared" si="963"/>
        <v>46713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>
        <f t="shared" si="960"/>
        <v>46696</v>
      </c>
      <c r="B2035" s="113">
        <f t="shared" si="967"/>
        <v>1485.2497234999998</v>
      </c>
      <c r="C2035" s="113">
        <f t="shared" si="968"/>
        <v>1116.6936172799999</v>
      </c>
      <c r="D2035" s="114">
        <f t="shared" si="969"/>
        <v>7245.38</v>
      </c>
      <c r="E2035" s="115">
        <f t="shared" si="965"/>
        <v>7276.54</v>
      </c>
      <c r="F2035" s="116">
        <f t="shared" si="966"/>
        <v>46650</v>
      </c>
      <c r="G2035" s="117">
        <f t="shared" si="970"/>
        <v>4.3006716003852752E-3</v>
      </c>
      <c r="H2035" s="118">
        <f t="shared" si="971"/>
        <v>46713</v>
      </c>
      <c r="I2035" s="118">
        <f t="shared" si="972"/>
        <v>46713</v>
      </c>
      <c r="J2035" s="119">
        <f t="shared" si="973"/>
        <v>21</v>
      </c>
      <c r="K2035" s="119">
        <f t="shared" si="974"/>
        <v>11</v>
      </c>
      <c r="L2035" s="8">
        <f t="shared" si="975"/>
        <v>1.0022504299999999</v>
      </c>
      <c r="M2035" s="120">
        <f t="shared" si="976"/>
        <v>1.0043006699999999</v>
      </c>
      <c r="N2035" s="120">
        <f t="shared" si="977"/>
        <v>1.3199644000192969</v>
      </c>
      <c r="O2035" s="113">
        <f t="shared" si="978"/>
        <v>1.32293488</v>
      </c>
      <c r="P2035" s="113">
        <f t="shared" si="979"/>
        <v>1477.3129365699999</v>
      </c>
      <c r="Q2035" s="11">
        <f t="shared" si="980"/>
        <v>0</v>
      </c>
      <c r="R2035" s="30">
        <f t="shared" si="981"/>
        <v>0</v>
      </c>
      <c r="S2035" s="8">
        <f t="shared" si="982"/>
        <v>0</v>
      </c>
      <c r="T2035" s="122">
        <f t="shared" si="961"/>
        <v>0.13059999999999999</v>
      </c>
      <c r="U2035" s="121">
        <f t="shared" si="983"/>
        <v>11</v>
      </c>
      <c r="V2035" s="121">
        <v>252</v>
      </c>
      <c r="W2035" s="120">
        <f t="shared" si="984"/>
        <v>1.0053724479999999</v>
      </c>
      <c r="X2035" s="113">
        <f t="shared" si="964"/>
        <v>7.9367869300000002</v>
      </c>
      <c r="Y2035" s="113">
        <f t="shared" si="985"/>
        <v>0</v>
      </c>
      <c r="Z2035" s="125" t="str">
        <f t="shared" si="962"/>
        <v>A+J=</v>
      </c>
      <c r="AA2035" s="118">
        <f t="shared" si="963"/>
        <v>46713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>
        <f t="shared" si="960"/>
        <v>46697</v>
      </c>
      <c r="B2036" s="113">
        <f t="shared" si="967"/>
        <v>1486.2770505200001</v>
      </c>
      <c r="C2036" s="113">
        <f t="shared" si="968"/>
        <v>1116.6936172799999</v>
      </c>
      <c r="D2036" s="114">
        <f t="shared" si="969"/>
        <v>7245.38</v>
      </c>
      <c r="E2036" s="115">
        <f t="shared" si="965"/>
        <v>7276.54</v>
      </c>
      <c r="F2036" s="116">
        <f t="shared" si="966"/>
        <v>46650</v>
      </c>
      <c r="G2036" s="117">
        <f t="shared" si="970"/>
        <v>4.3006716003852752E-3</v>
      </c>
      <c r="H2036" s="118">
        <f t="shared" si="971"/>
        <v>46713</v>
      </c>
      <c r="I2036" s="118">
        <f t="shared" si="972"/>
        <v>46713</v>
      </c>
      <c r="J2036" s="119">
        <f t="shared" si="973"/>
        <v>21</v>
      </c>
      <c r="K2036" s="119">
        <f t="shared" si="974"/>
        <v>12</v>
      </c>
      <c r="L2036" s="8">
        <f t="shared" si="975"/>
        <v>1.0024552600000001</v>
      </c>
      <c r="M2036" s="120">
        <f t="shared" si="976"/>
        <v>1.0043006699999999</v>
      </c>
      <c r="N2036" s="120">
        <f t="shared" si="977"/>
        <v>1.3199644000192969</v>
      </c>
      <c r="O2036" s="113">
        <f t="shared" si="978"/>
        <v>1.32320525</v>
      </c>
      <c r="P2036" s="113">
        <f t="shared" si="979"/>
        <v>1477.61485702</v>
      </c>
      <c r="Q2036" s="11">
        <f t="shared" si="980"/>
        <v>0</v>
      </c>
      <c r="R2036" s="30">
        <f t="shared" si="981"/>
        <v>0</v>
      </c>
      <c r="S2036" s="8">
        <f t="shared" si="982"/>
        <v>0</v>
      </c>
      <c r="T2036" s="122">
        <f t="shared" si="961"/>
        <v>0.13059999999999999</v>
      </c>
      <c r="U2036" s="121">
        <f t="shared" si="983"/>
        <v>12</v>
      </c>
      <c r="V2036" s="121">
        <v>252</v>
      </c>
      <c r="W2036" s="120">
        <f t="shared" si="984"/>
        <v>1.005862281</v>
      </c>
      <c r="X2036" s="113">
        <f t="shared" si="964"/>
        <v>8.6621935000000008</v>
      </c>
      <c r="Y2036" s="113">
        <f t="shared" si="985"/>
        <v>0</v>
      </c>
      <c r="Z2036" s="125" t="str">
        <f t="shared" si="962"/>
        <v>A+J=</v>
      </c>
      <c r="AA2036" s="118">
        <f t="shared" si="963"/>
        <v>46713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>
        <f t="shared" si="960"/>
        <v>46698</v>
      </c>
      <c r="B2037" s="113">
        <f t="shared" si="967"/>
        <v>1486.2770505200001</v>
      </c>
      <c r="C2037" s="113">
        <f t="shared" si="968"/>
        <v>1116.6936172799999</v>
      </c>
      <c r="D2037" s="114">
        <f t="shared" si="969"/>
        <v>7245.38</v>
      </c>
      <c r="E2037" s="115">
        <f t="shared" si="965"/>
        <v>7276.54</v>
      </c>
      <c r="F2037" s="116">
        <f t="shared" si="966"/>
        <v>46650</v>
      </c>
      <c r="G2037" s="117">
        <f t="shared" si="970"/>
        <v>4.3006716003852752E-3</v>
      </c>
      <c r="H2037" s="118">
        <f t="shared" si="971"/>
        <v>46713</v>
      </c>
      <c r="I2037" s="118">
        <f t="shared" si="972"/>
        <v>46713</v>
      </c>
      <c r="J2037" s="119">
        <f t="shared" si="973"/>
        <v>21</v>
      </c>
      <c r="K2037" s="119">
        <f t="shared" si="974"/>
        <v>12</v>
      </c>
      <c r="L2037" s="8">
        <f t="shared" si="975"/>
        <v>1.0024552600000001</v>
      </c>
      <c r="M2037" s="120">
        <f t="shared" si="976"/>
        <v>1.0043006699999999</v>
      </c>
      <c r="N2037" s="120">
        <f t="shared" si="977"/>
        <v>1.3199644000192969</v>
      </c>
      <c r="O2037" s="113">
        <f t="shared" si="978"/>
        <v>1.32320525</v>
      </c>
      <c r="P2037" s="113">
        <f t="shared" si="979"/>
        <v>1477.61485702</v>
      </c>
      <c r="Q2037" s="11">
        <f t="shared" si="980"/>
        <v>0</v>
      </c>
      <c r="R2037" s="30">
        <f t="shared" si="981"/>
        <v>0</v>
      </c>
      <c r="S2037" s="8">
        <f t="shared" si="982"/>
        <v>0</v>
      </c>
      <c r="T2037" s="122">
        <f t="shared" si="961"/>
        <v>0.13059999999999999</v>
      </c>
      <c r="U2037" s="121">
        <f t="shared" si="983"/>
        <v>12</v>
      </c>
      <c r="V2037" s="121">
        <v>252</v>
      </c>
      <c r="W2037" s="120">
        <f t="shared" si="984"/>
        <v>1.005862281</v>
      </c>
      <c r="X2037" s="113">
        <f t="shared" si="964"/>
        <v>8.6621935000000008</v>
      </c>
      <c r="Y2037" s="113">
        <f t="shared" si="985"/>
        <v>0</v>
      </c>
      <c r="Z2037" s="125" t="str">
        <f t="shared" si="962"/>
        <v>A+J=</v>
      </c>
      <c r="AA2037" s="118">
        <f t="shared" si="963"/>
        <v>46713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>
        <f t="shared" si="960"/>
        <v>46699</v>
      </c>
      <c r="B2038" s="113">
        <f t="shared" si="967"/>
        <v>1486.2770505200001</v>
      </c>
      <c r="C2038" s="113">
        <f t="shared" si="968"/>
        <v>1116.6936172799999</v>
      </c>
      <c r="D2038" s="114">
        <f t="shared" si="969"/>
        <v>7245.38</v>
      </c>
      <c r="E2038" s="115">
        <f t="shared" si="965"/>
        <v>7276.54</v>
      </c>
      <c r="F2038" s="116">
        <f t="shared" si="966"/>
        <v>46650</v>
      </c>
      <c r="G2038" s="117">
        <f t="shared" si="970"/>
        <v>4.3006716003852752E-3</v>
      </c>
      <c r="H2038" s="118">
        <f t="shared" si="971"/>
        <v>46713</v>
      </c>
      <c r="I2038" s="118">
        <f t="shared" si="972"/>
        <v>46713</v>
      </c>
      <c r="J2038" s="119">
        <f t="shared" si="973"/>
        <v>21</v>
      </c>
      <c r="K2038" s="119">
        <f t="shared" si="974"/>
        <v>12</v>
      </c>
      <c r="L2038" s="8">
        <f t="shared" si="975"/>
        <v>1.0024552600000001</v>
      </c>
      <c r="M2038" s="120">
        <f t="shared" si="976"/>
        <v>1.0043006699999999</v>
      </c>
      <c r="N2038" s="120">
        <f t="shared" si="977"/>
        <v>1.3199644000192969</v>
      </c>
      <c r="O2038" s="113">
        <f t="shared" si="978"/>
        <v>1.32320525</v>
      </c>
      <c r="P2038" s="113">
        <f t="shared" si="979"/>
        <v>1477.61485702</v>
      </c>
      <c r="Q2038" s="11">
        <f t="shared" si="980"/>
        <v>0</v>
      </c>
      <c r="R2038" s="30">
        <f t="shared" si="981"/>
        <v>0</v>
      </c>
      <c r="S2038" s="8">
        <f t="shared" si="982"/>
        <v>0</v>
      </c>
      <c r="T2038" s="122">
        <f t="shared" si="961"/>
        <v>0.13059999999999999</v>
      </c>
      <c r="U2038" s="121">
        <f t="shared" si="983"/>
        <v>12</v>
      </c>
      <c r="V2038" s="121">
        <v>252</v>
      </c>
      <c r="W2038" s="120">
        <f t="shared" si="984"/>
        <v>1.005862281</v>
      </c>
      <c r="X2038" s="113">
        <f t="shared" si="964"/>
        <v>8.6621935000000008</v>
      </c>
      <c r="Y2038" s="113">
        <f t="shared" si="985"/>
        <v>0</v>
      </c>
      <c r="Z2038" s="125" t="str">
        <f t="shared" si="962"/>
        <v>A+J=</v>
      </c>
      <c r="AA2038" s="118">
        <f t="shared" si="963"/>
        <v>46713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>
        <f t="shared" si="960"/>
        <v>46700</v>
      </c>
      <c r="B2039" s="113">
        <f t="shared" si="967"/>
        <v>1487.30510521</v>
      </c>
      <c r="C2039" s="113">
        <f t="shared" si="968"/>
        <v>1116.6936172799999</v>
      </c>
      <c r="D2039" s="114">
        <f t="shared" si="969"/>
        <v>7245.38</v>
      </c>
      <c r="E2039" s="115">
        <f t="shared" si="965"/>
        <v>7276.54</v>
      </c>
      <c r="F2039" s="116">
        <f t="shared" si="966"/>
        <v>46650</v>
      </c>
      <c r="G2039" s="117">
        <f t="shared" si="970"/>
        <v>4.3006716003852752E-3</v>
      </c>
      <c r="H2039" s="118">
        <f t="shared" si="971"/>
        <v>46713</v>
      </c>
      <c r="I2039" s="118">
        <f t="shared" si="972"/>
        <v>46713</v>
      </c>
      <c r="J2039" s="119">
        <f t="shared" si="973"/>
        <v>21</v>
      </c>
      <c r="K2039" s="119">
        <f t="shared" si="974"/>
        <v>13</v>
      </c>
      <c r="L2039" s="8">
        <f t="shared" si="975"/>
        <v>1.0026601399999999</v>
      </c>
      <c r="M2039" s="120">
        <f t="shared" si="976"/>
        <v>1.0043006699999999</v>
      </c>
      <c r="N2039" s="120">
        <f t="shared" si="977"/>
        <v>1.3199644000192969</v>
      </c>
      <c r="O2039" s="113">
        <f t="shared" si="978"/>
        <v>1.32347569</v>
      </c>
      <c r="P2039" s="113">
        <f t="shared" si="979"/>
        <v>1477.91685564</v>
      </c>
      <c r="Q2039" s="11">
        <f t="shared" si="980"/>
        <v>0</v>
      </c>
      <c r="R2039" s="30">
        <f t="shared" si="981"/>
        <v>0</v>
      </c>
      <c r="S2039" s="8">
        <f t="shared" si="982"/>
        <v>0</v>
      </c>
      <c r="T2039" s="122">
        <f t="shared" si="961"/>
        <v>0.13059999999999999</v>
      </c>
      <c r="U2039" s="121">
        <f t="shared" si="983"/>
        <v>13</v>
      </c>
      <c r="V2039" s="121">
        <v>252</v>
      </c>
      <c r="W2039" s="120">
        <f t="shared" si="984"/>
        <v>1.006352353</v>
      </c>
      <c r="X2039" s="113">
        <f t="shared" si="964"/>
        <v>9.3882495699999993</v>
      </c>
      <c r="Y2039" s="113">
        <f t="shared" si="985"/>
        <v>0</v>
      </c>
      <c r="Z2039" s="125" t="str">
        <f t="shared" si="962"/>
        <v>A+J=</v>
      </c>
      <c r="AA2039" s="118">
        <f t="shared" si="963"/>
        <v>46713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>
        <f t="shared" si="960"/>
        <v>46701</v>
      </c>
      <c r="B2040" s="113">
        <f t="shared" si="967"/>
        <v>1488.33385417</v>
      </c>
      <c r="C2040" s="113">
        <f t="shared" si="968"/>
        <v>1116.6936172799999</v>
      </c>
      <c r="D2040" s="114">
        <f t="shared" si="969"/>
        <v>7245.38</v>
      </c>
      <c r="E2040" s="115">
        <f t="shared" si="965"/>
        <v>7276.54</v>
      </c>
      <c r="F2040" s="116">
        <f t="shared" si="966"/>
        <v>46650</v>
      </c>
      <c r="G2040" s="117">
        <f t="shared" si="970"/>
        <v>4.3006716003852752E-3</v>
      </c>
      <c r="H2040" s="118">
        <f t="shared" si="971"/>
        <v>46713</v>
      </c>
      <c r="I2040" s="118">
        <f t="shared" si="972"/>
        <v>46713</v>
      </c>
      <c r="J2040" s="119">
        <f t="shared" si="973"/>
        <v>21</v>
      </c>
      <c r="K2040" s="119">
        <f t="shared" si="974"/>
        <v>14</v>
      </c>
      <c r="L2040" s="8">
        <f t="shared" si="975"/>
        <v>1.00286506</v>
      </c>
      <c r="M2040" s="120">
        <f t="shared" si="976"/>
        <v>1.0043006699999999</v>
      </c>
      <c r="N2040" s="120">
        <f t="shared" si="977"/>
        <v>1.3199644000192969</v>
      </c>
      <c r="O2040" s="113">
        <f t="shared" si="978"/>
        <v>1.3237461699999999</v>
      </c>
      <c r="P2040" s="113">
        <f t="shared" si="979"/>
        <v>1478.21889893</v>
      </c>
      <c r="Q2040" s="11">
        <f t="shared" si="980"/>
        <v>0</v>
      </c>
      <c r="R2040" s="30">
        <f t="shared" si="981"/>
        <v>0</v>
      </c>
      <c r="S2040" s="8">
        <f t="shared" si="982"/>
        <v>0</v>
      </c>
      <c r="T2040" s="122">
        <f t="shared" si="961"/>
        <v>0.13059999999999999</v>
      </c>
      <c r="U2040" s="121">
        <f t="shared" si="983"/>
        <v>14</v>
      </c>
      <c r="V2040" s="121">
        <v>252</v>
      </c>
      <c r="W2040" s="120">
        <f t="shared" si="984"/>
        <v>1.0068426640000001</v>
      </c>
      <c r="X2040" s="113">
        <f t="shared" si="964"/>
        <v>10.11495524</v>
      </c>
      <c r="Y2040" s="113">
        <f t="shared" si="985"/>
        <v>0</v>
      </c>
      <c r="Z2040" s="125" t="str">
        <f t="shared" si="962"/>
        <v>A+J=</v>
      </c>
      <c r="AA2040" s="118">
        <f t="shared" si="963"/>
        <v>46713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>
        <f t="shared" si="960"/>
        <v>46702</v>
      </c>
      <c r="B2041" s="113">
        <f t="shared" si="967"/>
        <v>1489.3633187</v>
      </c>
      <c r="C2041" s="113">
        <f t="shared" si="968"/>
        <v>1116.6936172799999</v>
      </c>
      <c r="D2041" s="114">
        <f t="shared" si="969"/>
        <v>7245.38</v>
      </c>
      <c r="E2041" s="115">
        <f t="shared" si="965"/>
        <v>7276.54</v>
      </c>
      <c r="F2041" s="116">
        <f t="shared" si="966"/>
        <v>46650</v>
      </c>
      <c r="G2041" s="117">
        <f t="shared" si="970"/>
        <v>4.3006716003852752E-3</v>
      </c>
      <c r="H2041" s="118">
        <f t="shared" si="971"/>
        <v>46713</v>
      </c>
      <c r="I2041" s="118">
        <f t="shared" si="972"/>
        <v>46713</v>
      </c>
      <c r="J2041" s="119">
        <f t="shared" si="973"/>
        <v>21</v>
      </c>
      <c r="K2041" s="119">
        <f t="shared" si="974"/>
        <v>15</v>
      </c>
      <c r="L2041" s="8">
        <f t="shared" si="975"/>
        <v>1.00307002</v>
      </c>
      <c r="M2041" s="120">
        <f t="shared" si="976"/>
        <v>1.0043006699999999</v>
      </c>
      <c r="N2041" s="120">
        <f t="shared" si="977"/>
        <v>1.3199644000192969</v>
      </c>
      <c r="O2041" s="113">
        <f t="shared" si="978"/>
        <v>1.32401671</v>
      </c>
      <c r="P2041" s="113">
        <f t="shared" si="979"/>
        <v>1478.52100922</v>
      </c>
      <c r="Q2041" s="11">
        <f t="shared" si="980"/>
        <v>0</v>
      </c>
      <c r="R2041" s="30">
        <f t="shared" si="981"/>
        <v>0</v>
      </c>
      <c r="S2041" s="8">
        <f t="shared" si="982"/>
        <v>0</v>
      </c>
      <c r="T2041" s="122">
        <f t="shared" si="961"/>
        <v>0.13059999999999999</v>
      </c>
      <c r="U2041" s="121">
        <f t="shared" si="983"/>
        <v>15</v>
      </c>
      <c r="V2041" s="121">
        <v>252</v>
      </c>
      <c r="W2041" s="120">
        <f t="shared" si="984"/>
        <v>1.0073332129999999</v>
      </c>
      <c r="X2041" s="113">
        <f t="shared" si="964"/>
        <v>10.842309480000001</v>
      </c>
      <c r="Y2041" s="113">
        <f t="shared" si="985"/>
        <v>0</v>
      </c>
      <c r="Z2041" s="125" t="str">
        <f t="shared" si="962"/>
        <v>A+J=</v>
      </c>
      <c r="AA2041" s="118">
        <f t="shared" si="963"/>
        <v>46713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>
        <f t="shared" si="960"/>
        <v>46703</v>
      </c>
      <c r="B2042" s="113">
        <f t="shared" si="967"/>
        <v>1490.39349083</v>
      </c>
      <c r="C2042" s="113">
        <f t="shared" si="968"/>
        <v>1116.6936172799999</v>
      </c>
      <c r="D2042" s="114">
        <f t="shared" si="969"/>
        <v>7245.38</v>
      </c>
      <c r="E2042" s="115">
        <f t="shared" si="965"/>
        <v>7276.54</v>
      </c>
      <c r="F2042" s="116">
        <f t="shared" si="966"/>
        <v>46650</v>
      </c>
      <c r="G2042" s="117">
        <f t="shared" si="970"/>
        <v>4.3006716003852752E-3</v>
      </c>
      <c r="H2042" s="118">
        <f t="shared" si="971"/>
        <v>46713</v>
      </c>
      <c r="I2042" s="118">
        <f t="shared" si="972"/>
        <v>46713</v>
      </c>
      <c r="J2042" s="119">
        <f t="shared" si="973"/>
        <v>21</v>
      </c>
      <c r="K2042" s="119">
        <f t="shared" si="974"/>
        <v>16</v>
      </c>
      <c r="L2042" s="8">
        <f t="shared" si="975"/>
        <v>1.00327502</v>
      </c>
      <c r="M2042" s="120">
        <f t="shared" si="976"/>
        <v>1.0043006699999999</v>
      </c>
      <c r="N2042" s="120">
        <f t="shared" si="977"/>
        <v>1.3199644000192969</v>
      </c>
      <c r="O2042" s="113">
        <f t="shared" si="978"/>
        <v>1.3242872999999999</v>
      </c>
      <c r="P2042" s="113">
        <f t="shared" si="979"/>
        <v>1478.8231753499999</v>
      </c>
      <c r="Q2042" s="11">
        <f t="shared" si="980"/>
        <v>0</v>
      </c>
      <c r="R2042" s="30">
        <f t="shared" si="981"/>
        <v>0</v>
      </c>
      <c r="S2042" s="8">
        <f t="shared" si="982"/>
        <v>0</v>
      </c>
      <c r="T2042" s="122">
        <f t="shared" si="961"/>
        <v>0.13059999999999999</v>
      </c>
      <c r="U2042" s="121">
        <f t="shared" si="983"/>
        <v>16</v>
      </c>
      <c r="V2042" s="121">
        <v>252</v>
      </c>
      <c r="W2042" s="120">
        <f t="shared" si="984"/>
        <v>1.007824002</v>
      </c>
      <c r="X2042" s="113">
        <f t="shared" si="964"/>
        <v>11.57031548</v>
      </c>
      <c r="Y2042" s="113">
        <f t="shared" si="985"/>
        <v>0</v>
      </c>
      <c r="Z2042" s="125" t="str">
        <f t="shared" si="962"/>
        <v>A+J=</v>
      </c>
      <c r="AA2042" s="118">
        <f t="shared" si="963"/>
        <v>46713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>
        <f t="shared" si="960"/>
        <v>46704</v>
      </c>
      <c r="B2043" s="113">
        <f t="shared" si="967"/>
        <v>1491.4243918699999</v>
      </c>
      <c r="C2043" s="113">
        <f t="shared" si="968"/>
        <v>1116.6936172799999</v>
      </c>
      <c r="D2043" s="114">
        <f t="shared" si="969"/>
        <v>7245.38</v>
      </c>
      <c r="E2043" s="115">
        <f t="shared" si="965"/>
        <v>7276.54</v>
      </c>
      <c r="F2043" s="116">
        <f t="shared" si="966"/>
        <v>46650</v>
      </c>
      <c r="G2043" s="117">
        <f t="shared" si="970"/>
        <v>4.3006716003852752E-3</v>
      </c>
      <c r="H2043" s="118">
        <f t="shared" si="971"/>
        <v>46713</v>
      </c>
      <c r="I2043" s="118">
        <f t="shared" si="972"/>
        <v>46713</v>
      </c>
      <c r="J2043" s="119">
        <f t="shared" si="973"/>
        <v>21</v>
      </c>
      <c r="K2043" s="119">
        <f t="shared" si="974"/>
        <v>17</v>
      </c>
      <c r="L2043" s="8">
        <f t="shared" si="975"/>
        <v>1.0034800699999999</v>
      </c>
      <c r="M2043" s="120">
        <f t="shared" si="976"/>
        <v>1.0043006699999999</v>
      </c>
      <c r="N2043" s="120">
        <f t="shared" si="977"/>
        <v>1.3199644000192969</v>
      </c>
      <c r="O2043" s="113">
        <f t="shared" si="978"/>
        <v>1.3245579599999999</v>
      </c>
      <c r="P2043" s="113">
        <f t="shared" si="979"/>
        <v>1479.12541964</v>
      </c>
      <c r="Q2043" s="11">
        <f t="shared" si="980"/>
        <v>0</v>
      </c>
      <c r="R2043" s="30">
        <f t="shared" si="981"/>
        <v>0</v>
      </c>
      <c r="S2043" s="8">
        <f t="shared" si="982"/>
        <v>0</v>
      </c>
      <c r="T2043" s="122">
        <f t="shared" si="961"/>
        <v>0.13059999999999999</v>
      </c>
      <c r="U2043" s="121">
        <f t="shared" si="983"/>
        <v>17</v>
      </c>
      <c r="V2043" s="121">
        <v>252</v>
      </c>
      <c r="W2043" s="120">
        <f t="shared" si="984"/>
        <v>1.0083150299999999</v>
      </c>
      <c r="X2043" s="113">
        <f t="shared" si="964"/>
        <v>12.29897223</v>
      </c>
      <c r="Y2043" s="113">
        <f t="shared" si="985"/>
        <v>0</v>
      </c>
      <c r="Z2043" s="125" t="str">
        <f t="shared" si="962"/>
        <v>A+J=</v>
      </c>
      <c r="AA2043" s="118">
        <f t="shared" si="963"/>
        <v>46713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>
        <f t="shared" si="960"/>
        <v>46705</v>
      </c>
      <c r="B2044" s="113">
        <f t="shared" si="967"/>
        <v>1491.4243918699999</v>
      </c>
      <c r="C2044" s="113">
        <f t="shared" si="968"/>
        <v>1116.6936172799999</v>
      </c>
      <c r="D2044" s="114">
        <f t="shared" si="969"/>
        <v>7245.38</v>
      </c>
      <c r="E2044" s="115">
        <f t="shared" si="965"/>
        <v>7276.54</v>
      </c>
      <c r="F2044" s="116">
        <f t="shared" si="966"/>
        <v>46650</v>
      </c>
      <c r="G2044" s="117">
        <f t="shared" si="970"/>
        <v>4.3006716003852752E-3</v>
      </c>
      <c r="H2044" s="118">
        <f t="shared" si="971"/>
        <v>46713</v>
      </c>
      <c r="I2044" s="118">
        <f t="shared" si="972"/>
        <v>46713</v>
      </c>
      <c r="J2044" s="119">
        <f t="shared" si="973"/>
        <v>21</v>
      </c>
      <c r="K2044" s="119">
        <f t="shared" si="974"/>
        <v>17</v>
      </c>
      <c r="L2044" s="8">
        <f t="shared" si="975"/>
        <v>1.0034800699999999</v>
      </c>
      <c r="M2044" s="120">
        <f t="shared" si="976"/>
        <v>1.0043006699999999</v>
      </c>
      <c r="N2044" s="120">
        <f t="shared" si="977"/>
        <v>1.3199644000192969</v>
      </c>
      <c r="O2044" s="113">
        <f t="shared" si="978"/>
        <v>1.3245579599999999</v>
      </c>
      <c r="P2044" s="113">
        <f t="shared" si="979"/>
        <v>1479.12541964</v>
      </c>
      <c r="Q2044" s="11">
        <f t="shared" si="980"/>
        <v>0</v>
      </c>
      <c r="R2044" s="30">
        <f t="shared" si="981"/>
        <v>0</v>
      </c>
      <c r="S2044" s="8">
        <f t="shared" si="982"/>
        <v>0</v>
      </c>
      <c r="T2044" s="122">
        <f t="shared" si="961"/>
        <v>0.13059999999999999</v>
      </c>
      <c r="U2044" s="121">
        <f t="shared" si="983"/>
        <v>17</v>
      </c>
      <c r="V2044" s="121">
        <v>252</v>
      </c>
      <c r="W2044" s="120">
        <f t="shared" si="984"/>
        <v>1.0083150299999999</v>
      </c>
      <c r="X2044" s="113">
        <f t="shared" si="964"/>
        <v>12.29897223</v>
      </c>
      <c r="Y2044" s="113">
        <f t="shared" si="985"/>
        <v>0</v>
      </c>
      <c r="Z2044" s="125" t="str">
        <f t="shared" si="962"/>
        <v>A+J=</v>
      </c>
      <c r="AA2044" s="118">
        <f t="shared" si="963"/>
        <v>46713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>
        <f t="shared" si="960"/>
        <v>46706</v>
      </c>
      <c r="B2045" s="113">
        <f t="shared" si="967"/>
        <v>1491.4243918699999</v>
      </c>
      <c r="C2045" s="113">
        <f t="shared" si="968"/>
        <v>1116.6936172799999</v>
      </c>
      <c r="D2045" s="114">
        <f t="shared" si="969"/>
        <v>7245.38</v>
      </c>
      <c r="E2045" s="115">
        <f t="shared" si="965"/>
        <v>7276.54</v>
      </c>
      <c r="F2045" s="116">
        <f t="shared" si="966"/>
        <v>46650</v>
      </c>
      <c r="G2045" s="117">
        <f t="shared" si="970"/>
        <v>4.3006716003852752E-3</v>
      </c>
      <c r="H2045" s="118">
        <f t="shared" si="971"/>
        <v>46713</v>
      </c>
      <c r="I2045" s="118">
        <f t="shared" si="972"/>
        <v>46713</v>
      </c>
      <c r="J2045" s="119">
        <f t="shared" si="973"/>
        <v>21</v>
      </c>
      <c r="K2045" s="119">
        <f t="shared" si="974"/>
        <v>17</v>
      </c>
      <c r="L2045" s="8">
        <f t="shared" si="975"/>
        <v>1.0034800699999999</v>
      </c>
      <c r="M2045" s="120">
        <f t="shared" si="976"/>
        <v>1.0043006699999999</v>
      </c>
      <c r="N2045" s="120">
        <f t="shared" si="977"/>
        <v>1.3199644000192969</v>
      </c>
      <c r="O2045" s="113">
        <f t="shared" si="978"/>
        <v>1.3245579599999999</v>
      </c>
      <c r="P2045" s="113">
        <f t="shared" si="979"/>
        <v>1479.12541964</v>
      </c>
      <c r="Q2045" s="11">
        <f t="shared" si="980"/>
        <v>0</v>
      </c>
      <c r="R2045" s="30">
        <f t="shared" si="981"/>
        <v>0</v>
      </c>
      <c r="S2045" s="8">
        <f t="shared" si="982"/>
        <v>0</v>
      </c>
      <c r="T2045" s="122">
        <f t="shared" si="961"/>
        <v>0.13059999999999999</v>
      </c>
      <c r="U2045" s="121">
        <f t="shared" si="983"/>
        <v>17</v>
      </c>
      <c r="V2045" s="121">
        <v>252</v>
      </c>
      <c r="W2045" s="120">
        <f t="shared" si="984"/>
        <v>1.0083150299999999</v>
      </c>
      <c r="X2045" s="113">
        <f t="shared" si="964"/>
        <v>12.29897223</v>
      </c>
      <c r="Y2045" s="113">
        <f t="shared" si="985"/>
        <v>0</v>
      </c>
      <c r="Z2045" s="125" t="str">
        <f t="shared" si="962"/>
        <v>A+J=</v>
      </c>
      <c r="AA2045" s="118">
        <f t="shared" si="963"/>
        <v>46713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>
        <f t="shared" si="960"/>
        <v>46707</v>
      </c>
      <c r="B2046" s="113">
        <f t="shared" si="967"/>
        <v>1491.4243918699999</v>
      </c>
      <c r="C2046" s="113">
        <f t="shared" si="968"/>
        <v>1116.6936172799999</v>
      </c>
      <c r="D2046" s="114">
        <f t="shared" si="969"/>
        <v>7245.38</v>
      </c>
      <c r="E2046" s="115">
        <f t="shared" si="965"/>
        <v>7276.54</v>
      </c>
      <c r="F2046" s="116">
        <f t="shared" si="966"/>
        <v>46650</v>
      </c>
      <c r="G2046" s="117">
        <f t="shared" si="970"/>
        <v>4.3006716003852752E-3</v>
      </c>
      <c r="H2046" s="118">
        <f t="shared" si="971"/>
        <v>46713</v>
      </c>
      <c r="I2046" s="118">
        <f t="shared" si="972"/>
        <v>46713</v>
      </c>
      <c r="J2046" s="119">
        <f t="shared" si="973"/>
        <v>21</v>
      </c>
      <c r="K2046" s="119">
        <f t="shared" si="974"/>
        <v>17</v>
      </c>
      <c r="L2046" s="8">
        <f t="shared" si="975"/>
        <v>1.0034800699999999</v>
      </c>
      <c r="M2046" s="120">
        <f t="shared" si="976"/>
        <v>1.0043006699999999</v>
      </c>
      <c r="N2046" s="120">
        <f t="shared" si="977"/>
        <v>1.3199644000192969</v>
      </c>
      <c r="O2046" s="113">
        <f t="shared" si="978"/>
        <v>1.3245579599999999</v>
      </c>
      <c r="P2046" s="113">
        <f t="shared" si="979"/>
        <v>1479.12541964</v>
      </c>
      <c r="Q2046" s="11">
        <f t="shared" si="980"/>
        <v>0</v>
      </c>
      <c r="R2046" s="30">
        <f t="shared" si="981"/>
        <v>0</v>
      </c>
      <c r="S2046" s="8">
        <f t="shared" si="982"/>
        <v>0</v>
      </c>
      <c r="T2046" s="122">
        <f t="shared" si="961"/>
        <v>0.13059999999999999</v>
      </c>
      <c r="U2046" s="121">
        <f t="shared" si="983"/>
        <v>17</v>
      </c>
      <c r="V2046" s="121">
        <v>252</v>
      </c>
      <c r="W2046" s="120">
        <f t="shared" si="984"/>
        <v>1.0083150299999999</v>
      </c>
      <c r="X2046" s="113">
        <f t="shared" si="964"/>
        <v>12.29897223</v>
      </c>
      <c r="Y2046" s="113">
        <f t="shared" si="985"/>
        <v>0</v>
      </c>
      <c r="Z2046" s="125" t="str">
        <f t="shared" si="962"/>
        <v>A+J=</v>
      </c>
      <c r="AA2046" s="118">
        <f t="shared" si="963"/>
        <v>46713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>
        <f t="shared" si="960"/>
        <v>46708</v>
      </c>
      <c r="B2047" s="113">
        <f t="shared" si="967"/>
        <v>1492.4559884</v>
      </c>
      <c r="C2047" s="113">
        <f t="shared" si="968"/>
        <v>1116.6936172799999</v>
      </c>
      <c r="D2047" s="114">
        <f t="shared" si="969"/>
        <v>7245.38</v>
      </c>
      <c r="E2047" s="115">
        <f t="shared" si="965"/>
        <v>7276.54</v>
      </c>
      <c r="F2047" s="116">
        <f t="shared" si="966"/>
        <v>46650</v>
      </c>
      <c r="G2047" s="117">
        <f t="shared" si="970"/>
        <v>4.3006716003852752E-3</v>
      </c>
      <c r="H2047" s="118">
        <f t="shared" si="971"/>
        <v>46713</v>
      </c>
      <c r="I2047" s="118">
        <f t="shared" si="972"/>
        <v>46713</v>
      </c>
      <c r="J2047" s="119">
        <f t="shared" si="973"/>
        <v>21</v>
      </c>
      <c r="K2047" s="119">
        <f t="shared" si="974"/>
        <v>18</v>
      </c>
      <c r="L2047" s="8">
        <f t="shared" si="975"/>
        <v>1.0036851499999999</v>
      </c>
      <c r="M2047" s="120">
        <f t="shared" si="976"/>
        <v>1.0043006699999999</v>
      </c>
      <c r="N2047" s="120">
        <f t="shared" si="977"/>
        <v>1.3199644000192969</v>
      </c>
      <c r="O2047" s="113">
        <f t="shared" si="978"/>
        <v>1.3248286600000001</v>
      </c>
      <c r="P2047" s="113">
        <f t="shared" si="979"/>
        <v>1479.4277086100001</v>
      </c>
      <c r="Q2047" s="11">
        <f t="shared" si="980"/>
        <v>0</v>
      </c>
      <c r="R2047" s="30">
        <f t="shared" si="981"/>
        <v>0</v>
      </c>
      <c r="S2047" s="8">
        <f t="shared" si="982"/>
        <v>0</v>
      </c>
      <c r="T2047" s="122">
        <f t="shared" si="961"/>
        <v>0.13059999999999999</v>
      </c>
      <c r="U2047" s="121">
        <f t="shared" si="983"/>
        <v>18</v>
      </c>
      <c r="V2047" s="121">
        <v>252</v>
      </c>
      <c r="W2047" s="120">
        <f t="shared" si="984"/>
        <v>1.008806297</v>
      </c>
      <c r="X2047" s="113">
        <f t="shared" si="964"/>
        <v>13.028279789999999</v>
      </c>
      <c r="Y2047" s="113">
        <f t="shared" si="985"/>
        <v>0</v>
      </c>
      <c r="Z2047" s="125" t="str">
        <f t="shared" si="962"/>
        <v>A+J=</v>
      </c>
      <c r="AA2047" s="118">
        <f t="shared" si="963"/>
        <v>46713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>
        <f t="shared" si="960"/>
        <v>46709</v>
      </c>
      <c r="B2048" s="113">
        <f t="shared" si="967"/>
        <v>1493.48831447</v>
      </c>
      <c r="C2048" s="113">
        <f t="shared" si="968"/>
        <v>1116.6936172799999</v>
      </c>
      <c r="D2048" s="114">
        <f t="shared" si="969"/>
        <v>7245.38</v>
      </c>
      <c r="E2048" s="115">
        <f t="shared" si="965"/>
        <v>7276.54</v>
      </c>
      <c r="F2048" s="116">
        <f t="shared" si="966"/>
        <v>46650</v>
      </c>
      <c r="G2048" s="117">
        <f t="shared" si="970"/>
        <v>4.3006716003852752E-3</v>
      </c>
      <c r="H2048" s="118">
        <f t="shared" si="971"/>
        <v>46713</v>
      </c>
      <c r="I2048" s="118">
        <f t="shared" si="972"/>
        <v>46713</v>
      </c>
      <c r="J2048" s="119">
        <f t="shared" si="973"/>
        <v>21</v>
      </c>
      <c r="K2048" s="119">
        <f t="shared" si="974"/>
        <v>19</v>
      </c>
      <c r="L2048" s="8">
        <f t="shared" si="975"/>
        <v>1.00389028</v>
      </c>
      <c r="M2048" s="120">
        <f t="shared" si="976"/>
        <v>1.0043006699999999</v>
      </c>
      <c r="N2048" s="120">
        <f t="shared" si="977"/>
        <v>1.3199644000192969</v>
      </c>
      <c r="O2048" s="113">
        <f t="shared" si="978"/>
        <v>1.3250994300000001</v>
      </c>
      <c r="P2048" s="113">
        <f t="shared" si="979"/>
        <v>1479.7300757400001</v>
      </c>
      <c r="Q2048" s="11">
        <f t="shared" si="980"/>
        <v>0</v>
      </c>
      <c r="R2048" s="30">
        <f t="shared" si="981"/>
        <v>0</v>
      </c>
      <c r="S2048" s="8">
        <f t="shared" si="982"/>
        <v>0</v>
      </c>
      <c r="T2048" s="122">
        <f t="shared" si="961"/>
        <v>0.13059999999999999</v>
      </c>
      <c r="U2048" s="121">
        <f t="shared" si="983"/>
        <v>19</v>
      </c>
      <c r="V2048" s="121">
        <v>252</v>
      </c>
      <c r="W2048" s="120">
        <f t="shared" si="984"/>
        <v>1.0092978029999999</v>
      </c>
      <c r="X2048" s="113">
        <f t="shared" si="964"/>
        <v>13.75823873</v>
      </c>
      <c r="Y2048" s="113">
        <f t="shared" si="985"/>
        <v>0</v>
      </c>
      <c r="Z2048" s="125" t="str">
        <f t="shared" si="962"/>
        <v>A+J=</v>
      </c>
      <c r="AA2048" s="118">
        <f t="shared" si="963"/>
        <v>46713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>
        <f t="shared" si="960"/>
        <v>46710</v>
      </c>
      <c r="B2049" s="113">
        <f t="shared" si="967"/>
        <v>1494.52133809</v>
      </c>
      <c r="C2049" s="113">
        <f t="shared" si="968"/>
        <v>1116.6936172799999</v>
      </c>
      <c r="D2049" s="114">
        <f t="shared" si="969"/>
        <v>7245.38</v>
      </c>
      <c r="E2049" s="115">
        <f t="shared" si="965"/>
        <v>7276.54</v>
      </c>
      <c r="F2049" s="116">
        <f t="shared" si="966"/>
        <v>46650</v>
      </c>
      <c r="G2049" s="117">
        <f t="shared" si="970"/>
        <v>4.3006716003852752E-3</v>
      </c>
      <c r="H2049" s="118">
        <f t="shared" si="971"/>
        <v>46713</v>
      </c>
      <c r="I2049" s="118">
        <f t="shared" si="972"/>
        <v>46713</v>
      </c>
      <c r="J2049" s="119">
        <f t="shared" si="973"/>
        <v>21</v>
      </c>
      <c r="K2049" s="119">
        <f t="shared" si="974"/>
        <v>20</v>
      </c>
      <c r="L2049" s="8">
        <f t="shared" si="975"/>
        <v>1.0040954499999999</v>
      </c>
      <c r="M2049" s="120">
        <f t="shared" si="976"/>
        <v>1.0043006699999999</v>
      </c>
      <c r="N2049" s="120">
        <f t="shared" si="977"/>
        <v>1.3199644000192969</v>
      </c>
      <c r="O2049" s="113">
        <f t="shared" si="978"/>
        <v>1.32537024</v>
      </c>
      <c r="P2049" s="113">
        <f t="shared" si="979"/>
        <v>1480.0324875399999</v>
      </c>
      <c r="Q2049" s="11">
        <f t="shared" si="980"/>
        <v>0</v>
      </c>
      <c r="R2049" s="30">
        <f t="shared" si="981"/>
        <v>0</v>
      </c>
      <c r="S2049" s="8">
        <f t="shared" si="982"/>
        <v>0</v>
      </c>
      <c r="T2049" s="122">
        <f t="shared" si="961"/>
        <v>0.13059999999999999</v>
      </c>
      <c r="U2049" s="121">
        <f t="shared" si="983"/>
        <v>20</v>
      </c>
      <c r="V2049" s="121">
        <v>252</v>
      </c>
      <c r="W2049" s="120">
        <f t="shared" si="984"/>
        <v>1.009789549</v>
      </c>
      <c r="X2049" s="113">
        <f t="shared" si="964"/>
        <v>14.48885055</v>
      </c>
      <c r="Y2049" s="113">
        <f t="shared" si="985"/>
        <v>0</v>
      </c>
      <c r="Z2049" s="125" t="str">
        <f t="shared" si="962"/>
        <v>A+J=</v>
      </c>
      <c r="AA2049" s="118">
        <f t="shared" si="963"/>
        <v>46713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>
        <f t="shared" si="960"/>
        <v>46711</v>
      </c>
      <c r="B2050" s="113">
        <f t="shared" si="967"/>
        <v>1495.5551031800001</v>
      </c>
      <c r="C2050" s="113">
        <f t="shared" si="968"/>
        <v>1116.6936172799999</v>
      </c>
      <c r="D2050" s="114">
        <f t="shared" si="969"/>
        <v>7245.38</v>
      </c>
      <c r="E2050" s="115">
        <f t="shared" si="965"/>
        <v>7276.54</v>
      </c>
      <c r="F2050" s="116">
        <f t="shared" si="966"/>
        <v>46650</v>
      </c>
      <c r="G2050" s="117">
        <f t="shared" si="970"/>
        <v>4.3006716003852752E-3</v>
      </c>
      <c r="H2050" s="118">
        <f t="shared" si="971"/>
        <v>46741</v>
      </c>
      <c r="I2050" s="118">
        <f t="shared" si="972"/>
        <v>46713</v>
      </c>
      <c r="J2050" s="119">
        <f t="shared" si="973"/>
        <v>21</v>
      </c>
      <c r="K2050" s="119">
        <f t="shared" si="974"/>
        <v>21</v>
      </c>
      <c r="L2050" s="8">
        <f t="shared" si="975"/>
        <v>1.0043006699999999</v>
      </c>
      <c r="M2050" s="120">
        <f t="shared" si="976"/>
        <v>1.0043006699999999</v>
      </c>
      <c r="N2050" s="120">
        <f t="shared" si="977"/>
        <v>1.3199644000192969</v>
      </c>
      <c r="O2050" s="113">
        <f t="shared" si="978"/>
        <v>1.3256411299999999</v>
      </c>
      <c r="P2050" s="113">
        <f t="shared" si="979"/>
        <v>1480.33498867</v>
      </c>
      <c r="Q2050" s="11">
        <f t="shared" si="980"/>
        <v>0</v>
      </c>
      <c r="R2050" s="30">
        <f t="shared" si="981"/>
        <v>0</v>
      </c>
      <c r="S2050" s="8">
        <f t="shared" si="982"/>
        <v>0</v>
      </c>
      <c r="T2050" s="122">
        <f t="shared" si="961"/>
        <v>0.13059999999999999</v>
      </c>
      <c r="U2050" s="121">
        <f t="shared" si="983"/>
        <v>21</v>
      </c>
      <c r="V2050" s="121">
        <v>252</v>
      </c>
      <c r="W2050" s="120">
        <f t="shared" si="984"/>
        <v>1.010281534</v>
      </c>
      <c r="X2050" s="113">
        <f t="shared" si="964"/>
        <v>15.22011451</v>
      </c>
      <c r="Y2050" s="113">
        <f t="shared" si="985"/>
        <v>0</v>
      </c>
      <c r="Z2050" s="125" t="str">
        <f t="shared" si="962"/>
        <v>A+J=</v>
      </c>
      <c r="AA2050" s="118">
        <f t="shared" si="963"/>
        <v>46713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>
        <f t="shared" si="960"/>
        <v>46712</v>
      </c>
      <c r="B2051" s="113">
        <f t="shared" si="967"/>
        <v>1495.5551031800001</v>
      </c>
      <c r="C2051" s="113">
        <f t="shared" si="968"/>
        <v>1116.6936172799999</v>
      </c>
      <c r="D2051" s="114">
        <f t="shared" si="969"/>
        <v>7245.38</v>
      </c>
      <c r="E2051" s="115">
        <f t="shared" si="965"/>
        <v>7276.54</v>
      </c>
      <c r="F2051" s="116">
        <f t="shared" si="966"/>
        <v>46650</v>
      </c>
      <c r="G2051" s="117">
        <f t="shared" si="970"/>
        <v>4.3006716003852752E-3</v>
      </c>
      <c r="H2051" s="118">
        <f t="shared" si="971"/>
        <v>46741</v>
      </c>
      <c r="I2051" s="118">
        <f t="shared" si="972"/>
        <v>46713</v>
      </c>
      <c r="J2051" s="119">
        <f t="shared" si="973"/>
        <v>21</v>
      </c>
      <c r="K2051" s="119">
        <f t="shared" si="974"/>
        <v>21</v>
      </c>
      <c r="L2051" s="8">
        <f t="shared" si="975"/>
        <v>1.0043006699999999</v>
      </c>
      <c r="M2051" s="120">
        <f t="shared" si="976"/>
        <v>1.0043006699999999</v>
      </c>
      <c r="N2051" s="120">
        <f t="shared" si="977"/>
        <v>1.3199644000192969</v>
      </c>
      <c r="O2051" s="113">
        <f t="shared" si="978"/>
        <v>1.3256411299999999</v>
      </c>
      <c r="P2051" s="113">
        <f t="shared" si="979"/>
        <v>1480.33498867</v>
      </c>
      <c r="Q2051" s="11">
        <f t="shared" si="980"/>
        <v>0</v>
      </c>
      <c r="R2051" s="30">
        <f t="shared" si="981"/>
        <v>0</v>
      </c>
      <c r="S2051" s="8">
        <f t="shared" si="982"/>
        <v>0</v>
      </c>
      <c r="T2051" s="122">
        <f t="shared" si="961"/>
        <v>0.13059999999999999</v>
      </c>
      <c r="U2051" s="121">
        <f t="shared" si="983"/>
        <v>21</v>
      </c>
      <c r="V2051" s="121">
        <v>252</v>
      </c>
      <c r="W2051" s="120">
        <f t="shared" si="984"/>
        <v>1.010281534</v>
      </c>
      <c r="X2051" s="113">
        <f t="shared" si="964"/>
        <v>15.22011451</v>
      </c>
      <c r="Y2051" s="113">
        <f t="shared" si="985"/>
        <v>0</v>
      </c>
      <c r="Z2051" s="125" t="str">
        <f t="shared" si="962"/>
        <v>A+J=</v>
      </c>
      <c r="AA2051" s="118">
        <f t="shared" si="963"/>
        <v>46713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>
        <f t="shared" si="960"/>
        <v>46713</v>
      </c>
      <c r="B2052" s="113">
        <f t="shared" si="967"/>
        <v>1495.5551031800001</v>
      </c>
      <c r="C2052" s="113">
        <f t="shared" si="968"/>
        <v>1116.6936172799999</v>
      </c>
      <c r="D2052" s="114">
        <f t="shared" si="969"/>
        <v>7245.38</v>
      </c>
      <c r="E2052" s="115">
        <f t="shared" si="965"/>
        <v>7276.54</v>
      </c>
      <c r="F2052" s="116">
        <f t="shared" si="966"/>
        <v>46650</v>
      </c>
      <c r="G2052" s="117">
        <f t="shared" si="970"/>
        <v>4.3006716003852752E-3</v>
      </c>
      <c r="H2052" s="118">
        <f t="shared" si="971"/>
        <v>46741</v>
      </c>
      <c r="I2052" s="118">
        <f t="shared" si="972"/>
        <v>46713</v>
      </c>
      <c r="J2052" s="119">
        <f t="shared" si="973"/>
        <v>21</v>
      </c>
      <c r="K2052" s="119">
        <f t="shared" si="974"/>
        <v>21</v>
      </c>
      <c r="L2052" s="8">
        <f t="shared" si="975"/>
        <v>1.0043006699999999</v>
      </c>
      <c r="M2052" s="120">
        <f t="shared" si="976"/>
        <v>1.0043006699999999</v>
      </c>
      <c r="N2052" s="120">
        <f t="shared" si="977"/>
        <v>1.3199644000192969</v>
      </c>
      <c r="O2052" s="113">
        <f t="shared" si="978"/>
        <v>1.3256411299999999</v>
      </c>
      <c r="P2052" s="113">
        <f t="shared" si="979"/>
        <v>1480.33498867</v>
      </c>
      <c r="Q2052" s="11">
        <f t="shared" si="980"/>
        <v>67</v>
      </c>
      <c r="R2052" s="30">
        <f t="shared" si="981"/>
        <v>0</v>
      </c>
      <c r="S2052" s="8">
        <f t="shared" si="982"/>
        <v>0</v>
      </c>
      <c r="T2052" s="122">
        <f t="shared" si="961"/>
        <v>0.13059999999999999</v>
      </c>
      <c r="U2052" s="121">
        <f t="shared" si="983"/>
        <v>21</v>
      </c>
      <c r="V2052" s="121">
        <v>252</v>
      </c>
      <c r="W2052" s="120">
        <f t="shared" si="984"/>
        <v>1.010281534</v>
      </c>
      <c r="X2052" s="113">
        <f t="shared" si="964"/>
        <v>15.22011451</v>
      </c>
      <c r="Y2052" s="113">
        <f t="shared" si="985"/>
        <v>15.22011451</v>
      </c>
      <c r="Z2052" s="125" t="str">
        <f t="shared" si="962"/>
        <v>A+J=</v>
      </c>
      <c r="AA2052" s="118">
        <f t="shared" si="963"/>
        <v>46713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>
        <f t="shared" si="960"/>
        <v>46714</v>
      </c>
      <c r="B2053" s="113">
        <f t="shared" si="967"/>
        <v>1481.37405216</v>
      </c>
      <c r="C2053" s="113">
        <f t="shared" si="968"/>
        <v>1116.6936172799999</v>
      </c>
      <c r="D2053" s="114">
        <f t="shared" si="969"/>
        <v>7245.38</v>
      </c>
      <c r="E2053" s="115">
        <f t="shared" si="965"/>
        <v>7276.54</v>
      </c>
      <c r="F2053" s="116">
        <f t="shared" si="966"/>
        <v>46682</v>
      </c>
      <c r="G2053" s="117">
        <f t="shared" si="970"/>
        <v>4.3006716003852752E-3</v>
      </c>
      <c r="H2053" s="118">
        <f t="shared" si="971"/>
        <v>46741</v>
      </c>
      <c r="I2053" s="118">
        <f t="shared" si="972"/>
        <v>46741</v>
      </c>
      <c r="J2053" s="119">
        <f t="shared" si="973"/>
        <v>20</v>
      </c>
      <c r="K2053" s="119">
        <f t="shared" si="974"/>
        <v>1</v>
      </c>
      <c r="L2053" s="8">
        <f t="shared" si="975"/>
        <v>1.0002145899999999</v>
      </c>
      <c r="M2053" s="120">
        <f t="shared" si="976"/>
        <v>1.0043006699999999</v>
      </c>
      <c r="N2053" s="120">
        <f t="shared" si="977"/>
        <v>1.3256411313155279</v>
      </c>
      <c r="O2053" s="113">
        <f t="shared" si="978"/>
        <v>1.3259255999999999</v>
      </c>
      <c r="P2053" s="113">
        <f t="shared" si="979"/>
        <v>1480.6526544999999</v>
      </c>
      <c r="Q2053" s="11">
        <f t="shared" si="980"/>
        <v>0</v>
      </c>
      <c r="R2053" s="30">
        <f t="shared" si="981"/>
        <v>0</v>
      </c>
      <c r="S2053" s="8">
        <f t="shared" si="982"/>
        <v>0</v>
      </c>
      <c r="T2053" s="122">
        <f t="shared" si="961"/>
        <v>0.13059999999999999</v>
      </c>
      <c r="U2053" s="121">
        <f t="shared" si="983"/>
        <v>1</v>
      </c>
      <c r="V2053" s="121">
        <v>252</v>
      </c>
      <c r="W2053" s="120">
        <f t="shared" si="984"/>
        <v>1.000487216</v>
      </c>
      <c r="X2053" s="113">
        <f t="shared" si="964"/>
        <v>0.72139766000000005</v>
      </c>
      <c r="Y2053" s="113">
        <f t="shared" si="985"/>
        <v>0</v>
      </c>
      <c r="Z2053" s="125" t="str">
        <f t="shared" si="962"/>
        <v>A+J=</v>
      </c>
      <c r="AA2053" s="118">
        <f t="shared" si="963"/>
        <v>46741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>
        <f t="shared" si="960"/>
        <v>46715</v>
      </c>
      <c r="B2054" s="113">
        <f t="shared" si="967"/>
        <v>1482.4138432599998</v>
      </c>
      <c r="C2054" s="113">
        <f t="shared" si="968"/>
        <v>1116.6936172799999</v>
      </c>
      <c r="D2054" s="114">
        <f t="shared" si="969"/>
        <v>7245.38</v>
      </c>
      <c r="E2054" s="115">
        <f t="shared" si="965"/>
        <v>7276.54</v>
      </c>
      <c r="F2054" s="116">
        <f t="shared" si="966"/>
        <v>46682</v>
      </c>
      <c r="G2054" s="117">
        <f t="shared" si="970"/>
        <v>4.3006716003852752E-3</v>
      </c>
      <c r="H2054" s="118">
        <f t="shared" si="971"/>
        <v>46741</v>
      </c>
      <c r="I2054" s="118">
        <f t="shared" si="972"/>
        <v>46741</v>
      </c>
      <c r="J2054" s="119">
        <f t="shared" si="973"/>
        <v>20</v>
      </c>
      <c r="K2054" s="119">
        <f t="shared" si="974"/>
        <v>2</v>
      </c>
      <c r="L2054" s="8">
        <f t="shared" si="975"/>
        <v>1.0004292299999999</v>
      </c>
      <c r="M2054" s="120">
        <f t="shared" si="976"/>
        <v>1.0043006699999999</v>
      </c>
      <c r="N2054" s="120">
        <f t="shared" si="977"/>
        <v>1.3256411313155279</v>
      </c>
      <c r="O2054" s="113">
        <f t="shared" si="978"/>
        <v>1.32621013</v>
      </c>
      <c r="P2054" s="113">
        <f t="shared" si="979"/>
        <v>1480.9703873399999</v>
      </c>
      <c r="Q2054" s="11">
        <f t="shared" si="980"/>
        <v>0</v>
      </c>
      <c r="R2054" s="30">
        <f t="shared" si="981"/>
        <v>0</v>
      </c>
      <c r="S2054" s="8">
        <f t="shared" si="982"/>
        <v>0</v>
      </c>
      <c r="T2054" s="122">
        <f t="shared" si="961"/>
        <v>0.13059999999999999</v>
      </c>
      <c r="U2054" s="121">
        <f t="shared" si="983"/>
        <v>2</v>
      </c>
      <c r="V2054" s="121">
        <v>252</v>
      </c>
      <c r="W2054" s="120">
        <f t="shared" si="984"/>
        <v>1.0009746690000001</v>
      </c>
      <c r="X2054" s="113">
        <f t="shared" si="964"/>
        <v>1.4434559199999999</v>
      </c>
      <c r="Y2054" s="113">
        <f t="shared" si="985"/>
        <v>0</v>
      </c>
      <c r="Z2054" s="125" t="str">
        <f t="shared" si="962"/>
        <v>A+J=</v>
      </c>
      <c r="AA2054" s="118">
        <f t="shared" si="963"/>
        <v>46741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>
        <f t="shared" si="960"/>
        <v>46716</v>
      </c>
      <c r="B2055" s="113">
        <f t="shared" si="967"/>
        <v>1483.4543734599999</v>
      </c>
      <c r="C2055" s="113">
        <f t="shared" si="968"/>
        <v>1116.6936172799999</v>
      </c>
      <c r="D2055" s="114">
        <f t="shared" si="969"/>
        <v>7245.38</v>
      </c>
      <c r="E2055" s="115">
        <f t="shared" si="965"/>
        <v>7276.54</v>
      </c>
      <c r="F2055" s="116">
        <f t="shared" si="966"/>
        <v>46682</v>
      </c>
      <c r="G2055" s="117">
        <f t="shared" si="970"/>
        <v>4.3006716003852752E-3</v>
      </c>
      <c r="H2055" s="118">
        <f t="shared" si="971"/>
        <v>46741</v>
      </c>
      <c r="I2055" s="118">
        <f t="shared" si="972"/>
        <v>46741</v>
      </c>
      <c r="J2055" s="119">
        <f t="shared" si="973"/>
        <v>20</v>
      </c>
      <c r="K2055" s="119">
        <f t="shared" si="974"/>
        <v>3</v>
      </c>
      <c r="L2055" s="8">
        <f t="shared" si="975"/>
        <v>1.0006439199999999</v>
      </c>
      <c r="M2055" s="120">
        <f t="shared" si="976"/>
        <v>1.0043006699999999</v>
      </c>
      <c r="N2055" s="120">
        <f t="shared" si="977"/>
        <v>1.3256411313155279</v>
      </c>
      <c r="O2055" s="113">
        <f t="shared" si="978"/>
        <v>1.3264947300000001</v>
      </c>
      <c r="P2055" s="113">
        <f t="shared" si="979"/>
        <v>1481.28819834</v>
      </c>
      <c r="Q2055" s="11">
        <f t="shared" si="980"/>
        <v>0</v>
      </c>
      <c r="R2055" s="30">
        <f t="shared" si="981"/>
        <v>0</v>
      </c>
      <c r="S2055" s="8">
        <f t="shared" si="982"/>
        <v>0</v>
      </c>
      <c r="T2055" s="122">
        <f t="shared" si="961"/>
        <v>0.13059999999999999</v>
      </c>
      <c r="U2055" s="121">
        <f t="shared" si="983"/>
        <v>3</v>
      </c>
      <c r="V2055" s="121">
        <v>252</v>
      </c>
      <c r="W2055" s="120">
        <f t="shared" si="984"/>
        <v>1.001462359</v>
      </c>
      <c r="X2055" s="113">
        <f t="shared" si="964"/>
        <v>2.1661751200000001</v>
      </c>
      <c r="Y2055" s="113">
        <f t="shared" si="985"/>
        <v>0</v>
      </c>
      <c r="Z2055" s="125" t="str">
        <f t="shared" si="962"/>
        <v>A+J=</v>
      </c>
      <c r="AA2055" s="118">
        <f t="shared" si="963"/>
        <v>46741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>
        <f t="shared" si="960"/>
        <v>46717</v>
      </c>
      <c r="B2056" s="113">
        <f t="shared" si="967"/>
        <v>1484.4956348999999</v>
      </c>
      <c r="C2056" s="113">
        <f t="shared" si="968"/>
        <v>1116.6936172799999</v>
      </c>
      <c r="D2056" s="114">
        <f t="shared" si="969"/>
        <v>7245.38</v>
      </c>
      <c r="E2056" s="115">
        <f t="shared" si="965"/>
        <v>7276.54</v>
      </c>
      <c r="F2056" s="116">
        <f t="shared" si="966"/>
        <v>46682</v>
      </c>
      <c r="G2056" s="117">
        <f t="shared" si="970"/>
        <v>4.3006716003852752E-3</v>
      </c>
      <c r="H2056" s="118">
        <f t="shared" si="971"/>
        <v>46741</v>
      </c>
      <c r="I2056" s="118">
        <f t="shared" si="972"/>
        <v>46741</v>
      </c>
      <c r="J2056" s="119">
        <f t="shared" si="973"/>
        <v>20</v>
      </c>
      <c r="K2056" s="119">
        <f t="shared" si="974"/>
        <v>4</v>
      </c>
      <c r="L2056" s="8">
        <f t="shared" si="975"/>
        <v>1.0008586500000001</v>
      </c>
      <c r="M2056" s="120">
        <f t="shared" si="976"/>
        <v>1.0043006699999999</v>
      </c>
      <c r="N2056" s="120">
        <f t="shared" si="977"/>
        <v>1.3256411313155279</v>
      </c>
      <c r="O2056" s="113">
        <f t="shared" si="978"/>
        <v>1.32677939</v>
      </c>
      <c r="P2056" s="113">
        <f t="shared" si="979"/>
        <v>1481.60607635</v>
      </c>
      <c r="Q2056" s="11">
        <f t="shared" si="980"/>
        <v>0</v>
      </c>
      <c r="R2056" s="30">
        <f t="shared" si="981"/>
        <v>0</v>
      </c>
      <c r="S2056" s="8">
        <f t="shared" si="982"/>
        <v>0</v>
      </c>
      <c r="T2056" s="122">
        <f t="shared" si="961"/>
        <v>0.13059999999999999</v>
      </c>
      <c r="U2056" s="121">
        <f t="shared" si="983"/>
        <v>4</v>
      </c>
      <c r="V2056" s="121">
        <v>252</v>
      </c>
      <c r="W2056" s="120">
        <f t="shared" si="984"/>
        <v>1.001950288</v>
      </c>
      <c r="X2056" s="113">
        <f t="shared" si="964"/>
        <v>2.8895585499999998</v>
      </c>
      <c r="Y2056" s="113">
        <f t="shared" si="985"/>
        <v>0</v>
      </c>
      <c r="Z2056" s="125" t="str">
        <f t="shared" si="962"/>
        <v>A+J=</v>
      </c>
      <c r="AA2056" s="118">
        <f t="shared" si="963"/>
        <v>46741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>
        <f t="shared" si="960"/>
        <v>46718</v>
      </c>
      <c r="B2057" s="113">
        <f t="shared" si="967"/>
        <v>1485.5376249000001</v>
      </c>
      <c r="C2057" s="113">
        <f t="shared" si="968"/>
        <v>1116.6936172799999</v>
      </c>
      <c r="D2057" s="114">
        <f t="shared" si="969"/>
        <v>7245.38</v>
      </c>
      <c r="E2057" s="115">
        <f t="shared" si="965"/>
        <v>7276.54</v>
      </c>
      <c r="F2057" s="116">
        <f t="shared" si="966"/>
        <v>46682</v>
      </c>
      <c r="G2057" s="117">
        <f t="shared" si="970"/>
        <v>4.3006716003852752E-3</v>
      </c>
      <c r="H2057" s="118">
        <f t="shared" si="971"/>
        <v>46741</v>
      </c>
      <c r="I2057" s="118">
        <f t="shared" si="972"/>
        <v>46741</v>
      </c>
      <c r="J2057" s="119">
        <f t="shared" si="973"/>
        <v>20</v>
      </c>
      <c r="K2057" s="119">
        <f t="shared" si="974"/>
        <v>5</v>
      </c>
      <c r="L2057" s="8">
        <f t="shared" si="975"/>
        <v>1.0010734299999999</v>
      </c>
      <c r="M2057" s="120">
        <f t="shared" si="976"/>
        <v>1.0043006699999999</v>
      </c>
      <c r="N2057" s="120">
        <f t="shared" si="977"/>
        <v>1.3256411313155279</v>
      </c>
      <c r="O2057" s="113">
        <f t="shared" si="978"/>
        <v>1.32706411</v>
      </c>
      <c r="P2057" s="113">
        <f t="shared" si="979"/>
        <v>1481.92402135</v>
      </c>
      <c r="Q2057" s="11">
        <f t="shared" si="980"/>
        <v>0</v>
      </c>
      <c r="R2057" s="30">
        <f t="shared" si="981"/>
        <v>0</v>
      </c>
      <c r="S2057" s="8">
        <f t="shared" si="982"/>
        <v>0</v>
      </c>
      <c r="T2057" s="122">
        <f t="shared" si="961"/>
        <v>0.13059999999999999</v>
      </c>
      <c r="U2057" s="121">
        <f t="shared" si="983"/>
        <v>5</v>
      </c>
      <c r="V2057" s="121">
        <v>252</v>
      </c>
      <c r="W2057" s="120">
        <f t="shared" si="984"/>
        <v>1.002438454</v>
      </c>
      <c r="X2057" s="113">
        <f t="shared" si="964"/>
        <v>3.6136035500000001</v>
      </c>
      <c r="Y2057" s="113">
        <f t="shared" si="985"/>
        <v>0</v>
      </c>
      <c r="Z2057" s="125" t="str">
        <f t="shared" si="962"/>
        <v>A+J=</v>
      </c>
      <c r="AA2057" s="118">
        <f t="shared" si="963"/>
        <v>46741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>
        <f t="shared" si="960"/>
        <v>46719</v>
      </c>
      <c r="B2058" s="113">
        <f t="shared" si="967"/>
        <v>1485.5376249000001</v>
      </c>
      <c r="C2058" s="113">
        <f t="shared" si="968"/>
        <v>1116.6936172799999</v>
      </c>
      <c r="D2058" s="114">
        <f t="shared" si="969"/>
        <v>7245.38</v>
      </c>
      <c r="E2058" s="115">
        <f t="shared" si="965"/>
        <v>7276.54</v>
      </c>
      <c r="F2058" s="116">
        <f t="shared" si="966"/>
        <v>46682</v>
      </c>
      <c r="G2058" s="117">
        <f t="shared" si="970"/>
        <v>4.3006716003852752E-3</v>
      </c>
      <c r="H2058" s="118">
        <f t="shared" si="971"/>
        <v>46741</v>
      </c>
      <c r="I2058" s="118">
        <f t="shared" si="972"/>
        <v>46741</v>
      </c>
      <c r="J2058" s="119">
        <f t="shared" si="973"/>
        <v>20</v>
      </c>
      <c r="K2058" s="119">
        <f t="shared" si="974"/>
        <v>5</v>
      </c>
      <c r="L2058" s="8">
        <f t="shared" si="975"/>
        <v>1.0010734299999999</v>
      </c>
      <c r="M2058" s="120">
        <f t="shared" si="976"/>
        <v>1.0043006699999999</v>
      </c>
      <c r="N2058" s="120">
        <f t="shared" si="977"/>
        <v>1.3256411313155279</v>
      </c>
      <c r="O2058" s="113">
        <f t="shared" si="978"/>
        <v>1.32706411</v>
      </c>
      <c r="P2058" s="113">
        <f t="shared" si="979"/>
        <v>1481.92402135</v>
      </c>
      <c r="Q2058" s="11">
        <f t="shared" si="980"/>
        <v>0</v>
      </c>
      <c r="R2058" s="30">
        <f t="shared" si="981"/>
        <v>0</v>
      </c>
      <c r="S2058" s="8">
        <f t="shared" si="982"/>
        <v>0</v>
      </c>
      <c r="T2058" s="122">
        <f t="shared" si="961"/>
        <v>0.13059999999999999</v>
      </c>
      <c r="U2058" s="121">
        <f t="shared" si="983"/>
        <v>5</v>
      </c>
      <c r="V2058" s="121">
        <v>252</v>
      </c>
      <c r="W2058" s="120">
        <f t="shared" si="984"/>
        <v>1.002438454</v>
      </c>
      <c r="X2058" s="113">
        <f t="shared" si="964"/>
        <v>3.6136035500000001</v>
      </c>
      <c r="Y2058" s="113">
        <f t="shared" si="985"/>
        <v>0</v>
      </c>
      <c r="Z2058" s="125" t="str">
        <f t="shared" si="962"/>
        <v>A+J=</v>
      </c>
      <c r="AA2058" s="118">
        <f t="shared" si="963"/>
        <v>46741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>
        <f t="shared" ref="A2059:A2080" si="986">(A2058+1)</f>
        <v>46720</v>
      </c>
      <c r="B2059" s="113">
        <f t="shared" si="967"/>
        <v>1485.5376249000001</v>
      </c>
      <c r="C2059" s="113">
        <f t="shared" si="968"/>
        <v>1116.6936172799999</v>
      </c>
      <c r="D2059" s="114">
        <f t="shared" si="969"/>
        <v>7245.38</v>
      </c>
      <c r="E2059" s="115">
        <f t="shared" si="965"/>
        <v>7276.54</v>
      </c>
      <c r="F2059" s="116">
        <f t="shared" si="966"/>
        <v>46682</v>
      </c>
      <c r="G2059" s="117">
        <f t="shared" si="970"/>
        <v>4.3006716003852752E-3</v>
      </c>
      <c r="H2059" s="118">
        <f t="shared" si="971"/>
        <v>46741</v>
      </c>
      <c r="I2059" s="118">
        <f t="shared" si="972"/>
        <v>46741</v>
      </c>
      <c r="J2059" s="119">
        <f t="shared" si="973"/>
        <v>20</v>
      </c>
      <c r="K2059" s="119">
        <f t="shared" si="974"/>
        <v>5</v>
      </c>
      <c r="L2059" s="8">
        <f t="shared" si="975"/>
        <v>1.0010734299999999</v>
      </c>
      <c r="M2059" s="120">
        <f t="shared" si="976"/>
        <v>1.0043006699999999</v>
      </c>
      <c r="N2059" s="120">
        <f t="shared" si="977"/>
        <v>1.3256411313155279</v>
      </c>
      <c r="O2059" s="113">
        <f t="shared" si="978"/>
        <v>1.32706411</v>
      </c>
      <c r="P2059" s="113">
        <f t="shared" si="979"/>
        <v>1481.92402135</v>
      </c>
      <c r="Q2059" s="11">
        <f t="shared" si="980"/>
        <v>0</v>
      </c>
      <c r="R2059" s="30">
        <f t="shared" si="981"/>
        <v>0</v>
      </c>
      <c r="S2059" s="8">
        <f t="shared" si="982"/>
        <v>0</v>
      </c>
      <c r="T2059" s="122">
        <f t="shared" ref="T2059:T2080" si="987">(T2058)</f>
        <v>0.13059999999999999</v>
      </c>
      <c r="U2059" s="121">
        <f t="shared" si="983"/>
        <v>5</v>
      </c>
      <c r="V2059" s="121">
        <v>252</v>
      </c>
      <c r="W2059" s="120">
        <f t="shared" si="984"/>
        <v>1.002438454</v>
      </c>
      <c r="X2059" s="113">
        <f t="shared" si="964"/>
        <v>3.6136035500000001</v>
      </c>
      <c r="Y2059" s="113">
        <f t="shared" si="985"/>
        <v>0</v>
      </c>
      <c r="Z2059" s="125" t="str">
        <f t="shared" si="962"/>
        <v>A+J=</v>
      </c>
      <c r="AA2059" s="118">
        <f t="shared" si="963"/>
        <v>46741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>
        <f t="shared" si="986"/>
        <v>46721</v>
      </c>
      <c r="B2060" s="113">
        <f t="shared" si="967"/>
        <v>1486.58035503</v>
      </c>
      <c r="C2060" s="113">
        <f t="shared" si="968"/>
        <v>1116.6936172799999</v>
      </c>
      <c r="D2060" s="114">
        <f t="shared" si="969"/>
        <v>7245.38</v>
      </c>
      <c r="E2060" s="115">
        <f t="shared" si="965"/>
        <v>7276.54</v>
      </c>
      <c r="F2060" s="116">
        <f t="shared" si="966"/>
        <v>46682</v>
      </c>
      <c r="G2060" s="117">
        <f t="shared" si="970"/>
        <v>4.3006716003852752E-3</v>
      </c>
      <c r="H2060" s="118">
        <f t="shared" si="971"/>
        <v>46741</v>
      </c>
      <c r="I2060" s="118">
        <f t="shared" si="972"/>
        <v>46741</v>
      </c>
      <c r="J2060" s="119">
        <f t="shared" si="973"/>
        <v>20</v>
      </c>
      <c r="K2060" s="119">
        <f t="shared" si="974"/>
        <v>6</v>
      </c>
      <c r="L2060" s="8">
        <f t="shared" si="975"/>
        <v>1.0012882599999999</v>
      </c>
      <c r="M2060" s="120">
        <f t="shared" si="976"/>
        <v>1.0043006699999999</v>
      </c>
      <c r="N2060" s="120">
        <f t="shared" si="977"/>
        <v>1.3256411313155279</v>
      </c>
      <c r="O2060" s="113">
        <f t="shared" si="978"/>
        <v>1.3273489000000001</v>
      </c>
      <c r="P2060" s="113">
        <f t="shared" si="979"/>
        <v>1482.2420445299999</v>
      </c>
      <c r="Q2060" s="11">
        <f t="shared" si="980"/>
        <v>0</v>
      </c>
      <c r="R2060" s="30">
        <f t="shared" si="981"/>
        <v>0</v>
      </c>
      <c r="S2060" s="8">
        <f t="shared" si="982"/>
        <v>0</v>
      </c>
      <c r="T2060" s="122">
        <f t="shared" si="987"/>
        <v>0.13059999999999999</v>
      </c>
      <c r="U2060" s="121">
        <f t="shared" si="983"/>
        <v>6</v>
      </c>
      <c r="V2060" s="121">
        <v>252</v>
      </c>
      <c r="W2060" s="120">
        <f t="shared" si="984"/>
        <v>1.0029268570000001</v>
      </c>
      <c r="X2060" s="113">
        <f t="shared" si="964"/>
        <v>4.3383105000000004</v>
      </c>
      <c r="Y2060" s="113">
        <f t="shared" si="985"/>
        <v>0</v>
      </c>
      <c r="Z2060" s="125" t="str">
        <f t="shared" ref="Z2060:Z2080" si="988">IF($Q2059&gt;0,VLOOKUP($A2059,$AD$10:$AM$170,9),Z2059)</f>
        <v>A+J=</v>
      </c>
      <c r="AA2060" s="118">
        <f t="shared" ref="AA2060:AA2080" si="989">IF($Q2059&gt;0,VLOOKUP($A2059,$AD$10:$AM$170,10),AA2059)</f>
        <v>46741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>
        <f t="shared" si="986"/>
        <v>46722</v>
      </c>
      <c r="B2061" s="113">
        <f t="shared" si="967"/>
        <v>1487.6238061499998</v>
      </c>
      <c r="C2061" s="113">
        <f t="shared" si="968"/>
        <v>1116.6936172799999</v>
      </c>
      <c r="D2061" s="114">
        <f t="shared" si="969"/>
        <v>7245.38</v>
      </c>
      <c r="E2061" s="115">
        <f t="shared" si="965"/>
        <v>7276.54</v>
      </c>
      <c r="F2061" s="116">
        <f t="shared" si="966"/>
        <v>46682</v>
      </c>
      <c r="G2061" s="117">
        <f t="shared" si="970"/>
        <v>4.3006716003852752E-3</v>
      </c>
      <c r="H2061" s="118">
        <f t="shared" si="971"/>
        <v>46741</v>
      </c>
      <c r="I2061" s="118">
        <f t="shared" si="972"/>
        <v>46741</v>
      </c>
      <c r="J2061" s="119">
        <f t="shared" si="973"/>
        <v>20</v>
      </c>
      <c r="K2061" s="119">
        <f t="shared" si="974"/>
        <v>7</v>
      </c>
      <c r="L2061" s="8">
        <f t="shared" si="975"/>
        <v>1.0015031299999999</v>
      </c>
      <c r="M2061" s="120">
        <f t="shared" si="976"/>
        <v>1.0043006699999999</v>
      </c>
      <c r="N2061" s="120">
        <f t="shared" si="977"/>
        <v>1.3256411313155279</v>
      </c>
      <c r="O2061" s="113">
        <f t="shared" si="978"/>
        <v>1.32763374</v>
      </c>
      <c r="P2061" s="113">
        <f t="shared" si="979"/>
        <v>1482.5601235399999</v>
      </c>
      <c r="Q2061" s="11">
        <f t="shared" si="980"/>
        <v>0</v>
      </c>
      <c r="R2061" s="30">
        <f t="shared" si="981"/>
        <v>0</v>
      </c>
      <c r="S2061" s="8">
        <f t="shared" si="982"/>
        <v>0</v>
      </c>
      <c r="T2061" s="122">
        <f t="shared" si="987"/>
        <v>0.13059999999999999</v>
      </c>
      <c r="U2061" s="121">
        <f t="shared" si="983"/>
        <v>7</v>
      </c>
      <c r="V2061" s="121">
        <v>252</v>
      </c>
      <c r="W2061" s="120">
        <f t="shared" si="984"/>
        <v>1.0034154989999999</v>
      </c>
      <c r="X2061" s="113">
        <f t="shared" si="964"/>
        <v>5.0636826099999999</v>
      </c>
      <c r="Y2061" s="113">
        <f t="shared" si="985"/>
        <v>0</v>
      </c>
      <c r="Z2061" s="125" t="str">
        <f t="shared" si="988"/>
        <v>A+J=</v>
      </c>
      <c r="AA2061" s="118">
        <f t="shared" si="989"/>
        <v>46741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>
        <f t="shared" si="986"/>
        <v>46723</v>
      </c>
      <c r="B2062" s="113">
        <f t="shared" si="967"/>
        <v>1488.6679883199999</v>
      </c>
      <c r="C2062" s="113">
        <f t="shared" si="968"/>
        <v>1116.6936172799999</v>
      </c>
      <c r="D2062" s="114">
        <f t="shared" si="969"/>
        <v>7245.38</v>
      </c>
      <c r="E2062" s="115">
        <f t="shared" si="965"/>
        <v>7276.54</v>
      </c>
      <c r="F2062" s="116">
        <f t="shared" si="966"/>
        <v>46682</v>
      </c>
      <c r="G2062" s="117">
        <f t="shared" si="970"/>
        <v>4.3006716003852752E-3</v>
      </c>
      <c r="H2062" s="118">
        <f t="shared" si="971"/>
        <v>46741</v>
      </c>
      <c r="I2062" s="118">
        <f t="shared" si="972"/>
        <v>46741</v>
      </c>
      <c r="J2062" s="119">
        <f t="shared" si="973"/>
        <v>20</v>
      </c>
      <c r="K2062" s="119">
        <f t="shared" si="974"/>
        <v>8</v>
      </c>
      <c r="L2062" s="8">
        <f t="shared" si="975"/>
        <v>1.00171805</v>
      </c>
      <c r="M2062" s="120">
        <f t="shared" si="976"/>
        <v>1.0043006699999999</v>
      </c>
      <c r="N2062" s="120">
        <f t="shared" si="977"/>
        <v>1.3256411313155279</v>
      </c>
      <c r="O2062" s="113">
        <f t="shared" si="978"/>
        <v>1.32791864</v>
      </c>
      <c r="P2062" s="113">
        <f t="shared" si="979"/>
        <v>1482.8782695499999</v>
      </c>
      <c r="Q2062" s="11">
        <f t="shared" si="980"/>
        <v>0</v>
      </c>
      <c r="R2062" s="30">
        <f t="shared" si="981"/>
        <v>0</v>
      </c>
      <c r="S2062" s="8">
        <f t="shared" si="982"/>
        <v>0</v>
      </c>
      <c r="T2062" s="122">
        <f t="shared" si="987"/>
        <v>0.13059999999999999</v>
      </c>
      <c r="U2062" s="121">
        <f t="shared" si="983"/>
        <v>8</v>
      </c>
      <c r="V2062" s="121">
        <v>252</v>
      </c>
      <c r="W2062" s="120">
        <f t="shared" si="984"/>
        <v>1.003904379</v>
      </c>
      <c r="X2062" s="113">
        <f t="shared" si="964"/>
        <v>5.7897187700000003</v>
      </c>
      <c r="Y2062" s="113">
        <f t="shared" si="985"/>
        <v>0</v>
      </c>
      <c r="Z2062" s="125" t="str">
        <f t="shared" si="988"/>
        <v>A+J=</v>
      </c>
      <c r="AA2062" s="118">
        <f t="shared" si="989"/>
        <v>46741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>
        <f t="shared" si="986"/>
        <v>46724</v>
      </c>
      <c r="B2063" s="113">
        <f t="shared" si="967"/>
        <v>1489.71290185</v>
      </c>
      <c r="C2063" s="113">
        <f t="shared" si="968"/>
        <v>1116.6936172799999</v>
      </c>
      <c r="D2063" s="114">
        <f t="shared" si="969"/>
        <v>7245.38</v>
      </c>
      <c r="E2063" s="115">
        <f t="shared" si="965"/>
        <v>7276.54</v>
      </c>
      <c r="F2063" s="116">
        <f t="shared" si="966"/>
        <v>46682</v>
      </c>
      <c r="G2063" s="117">
        <f t="shared" si="970"/>
        <v>4.3006716003852752E-3</v>
      </c>
      <c r="H2063" s="118">
        <f t="shared" si="971"/>
        <v>46741</v>
      </c>
      <c r="I2063" s="118">
        <f t="shared" si="972"/>
        <v>46741</v>
      </c>
      <c r="J2063" s="119">
        <f t="shared" si="973"/>
        <v>20</v>
      </c>
      <c r="K2063" s="119">
        <f t="shared" si="974"/>
        <v>9</v>
      </c>
      <c r="L2063" s="8">
        <f t="shared" si="975"/>
        <v>1.0019330099999999</v>
      </c>
      <c r="M2063" s="120">
        <f t="shared" si="976"/>
        <v>1.0043006699999999</v>
      </c>
      <c r="N2063" s="120">
        <f t="shared" si="977"/>
        <v>1.3256411313155279</v>
      </c>
      <c r="O2063" s="113">
        <f t="shared" si="978"/>
        <v>1.3282035999999999</v>
      </c>
      <c r="P2063" s="113">
        <f t="shared" si="979"/>
        <v>1483.19648256</v>
      </c>
      <c r="Q2063" s="11">
        <f t="shared" si="980"/>
        <v>0</v>
      </c>
      <c r="R2063" s="30">
        <f t="shared" si="981"/>
        <v>0</v>
      </c>
      <c r="S2063" s="8">
        <f t="shared" si="982"/>
        <v>0</v>
      </c>
      <c r="T2063" s="122">
        <f t="shared" si="987"/>
        <v>0.13059999999999999</v>
      </c>
      <c r="U2063" s="121">
        <f t="shared" si="983"/>
        <v>9</v>
      </c>
      <c r="V2063" s="121">
        <v>252</v>
      </c>
      <c r="W2063" s="120">
        <f t="shared" si="984"/>
        <v>1.0043934969999999</v>
      </c>
      <c r="X2063" s="113">
        <f t="shared" si="964"/>
        <v>6.51641929</v>
      </c>
      <c r="Y2063" s="113">
        <f t="shared" si="985"/>
        <v>0</v>
      </c>
      <c r="Z2063" s="125" t="str">
        <f t="shared" si="988"/>
        <v>A+J=</v>
      </c>
      <c r="AA2063" s="118">
        <f t="shared" si="989"/>
        <v>46741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>
        <f t="shared" si="986"/>
        <v>46725</v>
      </c>
      <c r="B2064" s="113">
        <f t="shared" si="967"/>
        <v>1490.7585583099999</v>
      </c>
      <c r="C2064" s="113">
        <f t="shared" si="968"/>
        <v>1116.6936172799999</v>
      </c>
      <c r="D2064" s="114">
        <f t="shared" si="969"/>
        <v>7245.38</v>
      </c>
      <c r="E2064" s="115">
        <f t="shared" si="965"/>
        <v>7276.54</v>
      </c>
      <c r="F2064" s="116">
        <f t="shared" si="966"/>
        <v>46682</v>
      </c>
      <c r="G2064" s="117">
        <f t="shared" si="970"/>
        <v>4.3006716003852752E-3</v>
      </c>
      <c r="H2064" s="118">
        <f t="shared" si="971"/>
        <v>46741</v>
      </c>
      <c r="I2064" s="118">
        <f t="shared" si="972"/>
        <v>46741</v>
      </c>
      <c r="J2064" s="119">
        <f t="shared" si="973"/>
        <v>20</v>
      </c>
      <c r="K2064" s="119">
        <f t="shared" si="974"/>
        <v>10</v>
      </c>
      <c r="L2064" s="8">
        <f t="shared" si="975"/>
        <v>1.0021480199999999</v>
      </c>
      <c r="M2064" s="120">
        <f t="shared" si="976"/>
        <v>1.0043006699999999</v>
      </c>
      <c r="N2064" s="120">
        <f t="shared" si="977"/>
        <v>1.3256411313155279</v>
      </c>
      <c r="O2064" s="113">
        <f t="shared" si="978"/>
        <v>1.3284886300000001</v>
      </c>
      <c r="P2064" s="113">
        <f t="shared" si="979"/>
        <v>1483.5147737499999</v>
      </c>
      <c r="Q2064" s="11">
        <f t="shared" si="980"/>
        <v>0</v>
      </c>
      <c r="R2064" s="30">
        <f t="shared" si="981"/>
        <v>0</v>
      </c>
      <c r="S2064" s="8">
        <f t="shared" si="982"/>
        <v>0</v>
      </c>
      <c r="T2064" s="122">
        <f t="shared" si="987"/>
        <v>0.13059999999999999</v>
      </c>
      <c r="U2064" s="121">
        <f t="shared" si="983"/>
        <v>10</v>
      </c>
      <c r="V2064" s="121">
        <v>252</v>
      </c>
      <c r="W2064" s="120">
        <f t="shared" si="984"/>
        <v>1.004882853</v>
      </c>
      <c r="X2064" s="113">
        <f t="shared" si="964"/>
        <v>7.2437845599999999</v>
      </c>
      <c r="Y2064" s="113">
        <f t="shared" si="985"/>
        <v>0</v>
      </c>
      <c r="Z2064" s="125" t="str">
        <f t="shared" si="988"/>
        <v>A+J=</v>
      </c>
      <c r="AA2064" s="118">
        <f t="shared" si="989"/>
        <v>46741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>
        <f t="shared" si="986"/>
        <v>46726</v>
      </c>
      <c r="B2065" s="113">
        <f t="shared" si="967"/>
        <v>1490.7585583099999</v>
      </c>
      <c r="C2065" s="113">
        <f t="shared" si="968"/>
        <v>1116.6936172799999</v>
      </c>
      <c r="D2065" s="114">
        <f t="shared" si="969"/>
        <v>7245.38</v>
      </c>
      <c r="E2065" s="115">
        <f t="shared" si="965"/>
        <v>7276.54</v>
      </c>
      <c r="F2065" s="116">
        <f t="shared" si="966"/>
        <v>46682</v>
      </c>
      <c r="G2065" s="117">
        <f t="shared" si="970"/>
        <v>4.3006716003852752E-3</v>
      </c>
      <c r="H2065" s="118">
        <f t="shared" si="971"/>
        <v>46741</v>
      </c>
      <c r="I2065" s="118">
        <f t="shared" si="972"/>
        <v>46741</v>
      </c>
      <c r="J2065" s="119">
        <f t="shared" si="973"/>
        <v>20</v>
      </c>
      <c r="K2065" s="119">
        <f t="shared" si="974"/>
        <v>10</v>
      </c>
      <c r="L2065" s="8">
        <f t="shared" si="975"/>
        <v>1.0021480199999999</v>
      </c>
      <c r="M2065" s="120">
        <f t="shared" si="976"/>
        <v>1.0043006699999999</v>
      </c>
      <c r="N2065" s="120">
        <f t="shared" si="977"/>
        <v>1.3256411313155279</v>
      </c>
      <c r="O2065" s="113">
        <f t="shared" si="978"/>
        <v>1.3284886300000001</v>
      </c>
      <c r="P2065" s="113">
        <f t="shared" si="979"/>
        <v>1483.5147737499999</v>
      </c>
      <c r="Q2065" s="11">
        <f t="shared" si="980"/>
        <v>0</v>
      </c>
      <c r="R2065" s="30">
        <f t="shared" si="981"/>
        <v>0</v>
      </c>
      <c r="S2065" s="8">
        <f t="shared" si="982"/>
        <v>0</v>
      </c>
      <c r="T2065" s="122">
        <f t="shared" si="987"/>
        <v>0.13059999999999999</v>
      </c>
      <c r="U2065" s="121">
        <f t="shared" si="983"/>
        <v>10</v>
      </c>
      <c r="V2065" s="121">
        <v>252</v>
      </c>
      <c r="W2065" s="120">
        <f t="shared" si="984"/>
        <v>1.004882853</v>
      </c>
      <c r="X2065" s="113">
        <f t="shared" si="964"/>
        <v>7.2437845599999999</v>
      </c>
      <c r="Y2065" s="113">
        <f t="shared" si="985"/>
        <v>0</v>
      </c>
      <c r="Z2065" s="125" t="str">
        <f t="shared" si="988"/>
        <v>A+J=</v>
      </c>
      <c r="AA2065" s="118">
        <f t="shared" si="989"/>
        <v>46741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>
        <f t="shared" si="986"/>
        <v>46727</v>
      </c>
      <c r="B2066" s="113">
        <f t="shared" si="967"/>
        <v>1490.7585583099999</v>
      </c>
      <c r="C2066" s="113">
        <f t="shared" si="968"/>
        <v>1116.6936172799999</v>
      </c>
      <c r="D2066" s="114">
        <f t="shared" si="969"/>
        <v>7245.38</v>
      </c>
      <c r="E2066" s="115">
        <f t="shared" si="965"/>
        <v>7276.54</v>
      </c>
      <c r="F2066" s="116">
        <f t="shared" si="966"/>
        <v>46682</v>
      </c>
      <c r="G2066" s="117">
        <f t="shared" si="970"/>
        <v>4.3006716003852752E-3</v>
      </c>
      <c r="H2066" s="118">
        <f t="shared" si="971"/>
        <v>46741</v>
      </c>
      <c r="I2066" s="118">
        <f t="shared" si="972"/>
        <v>46741</v>
      </c>
      <c r="J2066" s="119">
        <f t="shared" si="973"/>
        <v>20</v>
      </c>
      <c r="K2066" s="119">
        <f t="shared" si="974"/>
        <v>10</v>
      </c>
      <c r="L2066" s="8">
        <f t="shared" si="975"/>
        <v>1.0021480199999999</v>
      </c>
      <c r="M2066" s="120">
        <f t="shared" si="976"/>
        <v>1.0043006699999999</v>
      </c>
      <c r="N2066" s="120">
        <f t="shared" si="977"/>
        <v>1.3256411313155279</v>
      </c>
      <c r="O2066" s="113">
        <f t="shared" si="978"/>
        <v>1.3284886300000001</v>
      </c>
      <c r="P2066" s="113">
        <f t="shared" si="979"/>
        <v>1483.5147737499999</v>
      </c>
      <c r="Q2066" s="11">
        <f t="shared" si="980"/>
        <v>0</v>
      </c>
      <c r="R2066" s="30">
        <f t="shared" si="981"/>
        <v>0</v>
      </c>
      <c r="S2066" s="8">
        <f t="shared" si="982"/>
        <v>0</v>
      </c>
      <c r="T2066" s="122">
        <f t="shared" si="987"/>
        <v>0.13059999999999999</v>
      </c>
      <c r="U2066" s="121">
        <f t="shared" si="983"/>
        <v>10</v>
      </c>
      <c r="V2066" s="121">
        <v>252</v>
      </c>
      <c r="W2066" s="120">
        <f t="shared" si="984"/>
        <v>1.004882853</v>
      </c>
      <c r="X2066" s="113">
        <f t="shared" si="964"/>
        <v>7.2437845599999999</v>
      </c>
      <c r="Y2066" s="113">
        <f t="shared" si="985"/>
        <v>0</v>
      </c>
      <c r="Z2066" s="125" t="str">
        <f t="shared" si="988"/>
        <v>A+J=</v>
      </c>
      <c r="AA2066" s="118">
        <f t="shared" si="989"/>
        <v>46741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>
        <f t="shared" si="986"/>
        <v>46728</v>
      </c>
      <c r="B2067" s="113">
        <f t="shared" si="967"/>
        <v>1491.8049482700001</v>
      </c>
      <c r="C2067" s="113">
        <f t="shared" si="968"/>
        <v>1116.6936172799999</v>
      </c>
      <c r="D2067" s="114">
        <f t="shared" si="969"/>
        <v>7245.38</v>
      </c>
      <c r="E2067" s="115">
        <f t="shared" si="965"/>
        <v>7276.54</v>
      </c>
      <c r="F2067" s="116">
        <f t="shared" si="966"/>
        <v>46682</v>
      </c>
      <c r="G2067" s="117">
        <f t="shared" si="970"/>
        <v>4.3006716003852752E-3</v>
      </c>
      <c r="H2067" s="118">
        <f t="shared" si="971"/>
        <v>46741</v>
      </c>
      <c r="I2067" s="118">
        <f t="shared" si="972"/>
        <v>46741</v>
      </c>
      <c r="J2067" s="119">
        <f t="shared" si="973"/>
        <v>20</v>
      </c>
      <c r="K2067" s="119">
        <f t="shared" si="974"/>
        <v>11</v>
      </c>
      <c r="L2067" s="8">
        <f t="shared" si="975"/>
        <v>1.0023630800000001</v>
      </c>
      <c r="M2067" s="120">
        <f t="shared" si="976"/>
        <v>1.0043006699999999</v>
      </c>
      <c r="N2067" s="120">
        <f t="shared" si="977"/>
        <v>1.3256411313155279</v>
      </c>
      <c r="O2067" s="113">
        <f t="shared" si="978"/>
        <v>1.32877372</v>
      </c>
      <c r="P2067" s="113">
        <f t="shared" si="979"/>
        <v>1483.83313193</v>
      </c>
      <c r="Q2067" s="11">
        <f t="shared" si="980"/>
        <v>0</v>
      </c>
      <c r="R2067" s="30">
        <f t="shared" si="981"/>
        <v>0</v>
      </c>
      <c r="S2067" s="8">
        <f t="shared" si="982"/>
        <v>0</v>
      </c>
      <c r="T2067" s="122">
        <f t="shared" si="987"/>
        <v>0.13059999999999999</v>
      </c>
      <c r="U2067" s="121">
        <f t="shared" si="983"/>
        <v>11</v>
      </c>
      <c r="V2067" s="121">
        <v>252</v>
      </c>
      <c r="W2067" s="120">
        <f t="shared" si="984"/>
        <v>1.0053724479999999</v>
      </c>
      <c r="X2067" s="113">
        <f t="shared" si="964"/>
        <v>7.9718163400000002</v>
      </c>
      <c r="Y2067" s="113">
        <f t="shared" si="985"/>
        <v>0</v>
      </c>
      <c r="Z2067" s="125" t="str">
        <f t="shared" si="988"/>
        <v>A+J=</v>
      </c>
      <c r="AA2067" s="118">
        <f t="shared" si="989"/>
        <v>46741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>
        <f t="shared" si="986"/>
        <v>46729</v>
      </c>
      <c r="B2068" s="113">
        <f t="shared" si="967"/>
        <v>1492.8520705800001</v>
      </c>
      <c r="C2068" s="113">
        <f t="shared" si="968"/>
        <v>1116.6936172799999</v>
      </c>
      <c r="D2068" s="114">
        <f t="shared" si="969"/>
        <v>7245.38</v>
      </c>
      <c r="E2068" s="115">
        <f t="shared" si="965"/>
        <v>7276.54</v>
      </c>
      <c r="F2068" s="116">
        <f t="shared" si="966"/>
        <v>46682</v>
      </c>
      <c r="G2068" s="117">
        <f t="shared" si="970"/>
        <v>4.3006716003852752E-3</v>
      </c>
      <c r="H2068" s="118">
        <f t="shared" si="971"/>
        <v>46741</v>
      </c>
      <c r="I2068" s="118">
        <f t="shared" si="972"/>
        <v>46741</v>
      </c>
      <c r="J2068" s="119">
        <f t="shared" si="973"/>
        <v>20</v>
      </c>
      <c r="K2068" s="119">
        <f t="shared" si="974"/>
        <v>12</v>
      </c>
      <c r="L2068" s="8">
        <f t="shared" si="975"/>
        <v>1.00257818</v>
      </c>
      <c r="M2068" s="120">
        <f t="shared" si="976"/>
        <v>1.0043006699999999</v>
      </c>
      <c r="N2068" s="120">
        <f t="shared" si="977"/>
        <v>1.3256411313155279</v>
      </c>
      <c r="O2068" s="113">
        <f t="shared" si="978"/>
        <v>1.3290588699999999</v>
      </c>
      <c r="P2068" s="113">
        <f t="shared" si="979"/>
        <v>1484.1515571100001</v>
      </c>
      <c r="Q2068" s="11">
        <f t="shared" si="980"/>
        <v>0</v>
      </c>
      <c r="R2068" s="30">
        <f t="shared" si="981"/>
        <v>0</v>
      </c>
      <c r="S2068" s="8">
        <f t="shared" si="982"/>
        <v>0</v>
      </c>
      <c r="T2068" s="122">
        <f t="shared" si="987"/>
        <v>0.13059999999999999</v>
      </c>
      <c r="U2068" s="121">
        <f t="shared" si="983"/>
        <v>12</v>
      </c>
      <c r="V2068" s="121">
        <v>252</v>
      </c>
      <c r="W2068" s="120">
        <f t="shared" si="984"/>
        <v>1.005862281</v>
      </c>
      <c r="X2068" s="113">
        <f t="shared" si="964"/>
        <v>8.7005134700000006</v>
      </c>
      <c r="Y2068" s="113">
        <f t="shared" si="985"/>
        <v>0</v>
      </c>
      <c r="Z2068" s="125" t="str">
        <f t="shared" si="988"/>
        <v>A+J=</v>
      </c>
      <c r="AA2068" s="118">
        <f t="shared" si="989"/>
        <v>46741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>
        <f t="shared" si="986"/>
        <v>46730</v>
      </c>
      <c r="B2069" s="113">
        <f t="shared" si="967"/>
        <v>1493.8999270700001</v>
      </c>
      <c r="C2069" s="113">
        <f t="shared" si="968"/>
        <v>1116.6936172799999</v>
      </c>
      <c r="D2069" s="114">
        <f t="shared" si="969"/>
        <v>7245.38</v>
      </c>
      <c r="E2069" s="115">
        <f t="shared" si="965"/>
        <v>7276.54</v>
      </c>
      <c r="F2069" s="116">
        <f t="shared" si="966"/>
        <v>46682</v>
      </c>
      <c r="G2069" s="117">
        <f t="shared" si="970"/>
        <v>4.3006716003852752E-3</v>
      </c>
      <c r="H2069" s="118">
        <f t="shared" si="971"/>
        <v>46741</v>
      </c>
      <c r="I2069" s="118">
        <f t="shared" si="972"/>
        <v>46741</v>
      </c>
      <c r="J2069" s="119">
        <f t="shared" si="973"/>
        <v>20</v>
      </c>
      <c r="K2069" s="119">
        <f t="shared" si="974"/>
        <v>13</v>
      </c>
      <c r="L2069" s="8">
        <f t="shared" si="975"/>
        <v>1.00279333</v>
      </c>
      <c r="M2069" s="120">
        <f t="shared" si="976"/>
        <v>1.0043006699999999</v>
      </c>
      <c r="N2069" s="120">
        <f t="shared" si="977"/>
        <v>1.3256411313155279</v>
      </c>
      <c r="O2069" s="113">
        <f t="shared" si="978"/>
        <v>1.32934408</v>
      </c>
      <c r="P2069" s="113">
        <f t="shared" si="979"/>
        <v>1484.4700493</v>
      </c>
      <c r="Q2069" s="11">
        <f t="shared" si="980"/>
        <v>0</v>
      </c>
      <c r="R2069" s="30">
        <f t="shared" si="981"/>
        <v>0</v>
      </c>
      <c r="S2069" s="8">
        <f t="shared" si="982"/>
        <v>0</v>
      </c>
      <c r="T2069" s="122">
        <f t="shared" si="987"/>
        <v>0.13059999999999999</v>
      </c>
      <c r="U2069" s="121">
        <f t="shared" si="983"/>
        <v>13</v>
      </c>
      <c r="V2069" s="121">
        <v>252</v>
      </c>
      <c r="W2069" s="120">
        <f t="shared" si="984"/>
        <v>1.006352353</v>
      </c>
      <c r="X2069" s="113">
        <f t="shared" si="964"/>
        <v>9.4298777699999992</v>
      </c>
      <c r="Y2069" s="113">
        <f t="shared" si="985"/>
        <v>0</v>
      </c>
      <c r="Z2069" s="125" t="str">
        <f t="shared" si="988"/>
        <v>A+J=</v>
      </c>
      <c r="AA2069" s="118">
        <f t="shared" si="989"/>
        <v>46741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>
        <f t="shared" si="986"/>
        <v>46731</v>
      </c>
      <c r="B2070" s="113">
        <f t="shared" si="967"/>
        <v>1494.9485292899999</v>
      </c>
      <c r="C2070" s="113">
        <f t="shared" si="968"/>
        <v>1116.6936172799999</v>
      </c>
      <c r="D2070" s="114">
        <f t="shared" si="969"/>
        <v>7245.38</v>
      </c>
      <c r="E2070" s="115">
        <f t="shared" si="965"/>
        <v>7276.54</v>
      </c>
      <c r="F2070" s="116">
        <f t="shared" si="966"/>
        <v>46682</v>
      </c>
      <c r="G2070" s="117">
        <f t="shared" si="970"/>
        <v>4.3006716003852752E-3</v>
      </c>
      <c r="H2070" s="118">
        <f t="shared" si="971"/>
        <v>46741</v>
      </c>
      <c r="I2070" s="118">
        <f t="shared" si="972"/>
        <v>46741</v>
      </c>
      <c r="J2070" s="119">
        <f t="shared" si="973"/>
        <v>20</v>
      </c>
      <c r="K2070" s="119">
        <f t="shared" si="974"/>
        <v>14</v>
      </c>
      <c r="L2070" s="8">
        <f t="shared" si="975"/>
        <v>1.00300853</v>
      </c>
      <c r="M2070" s="120">
        <f t="shared" si="976"/>
        <v>1.0043006699999999</v>
      </c>
      <c r="N2070" s="120">
        <f t="shared" si="977"/>
        <v>1.3256411313155279</v>
      </c>
      <c r="O2070" s="113">
        <f t="shared" si="978"/>
        <v>1.32962936</v>
      </c>
      <c r="P2070" s="113">
        <f t="shared" si="979"/>
        <v>1484.78861966</v>
      </c>
      <c r="Q2070" s="11">
        <f t="shared" si="980"/>
        <v>0</v>
      </c>
      <c r="R2070" s="30">
        <f t="shared" si="981"/>
        <v>0</v>
      </c>
      <c r="S2070" s="8">
        <f t="shared" si="982"/>
        <v>0</v>
      </c>
      <c r="T2070" s="122">
        <f t="shared" si="987"/>
        <v>0.13059999999999999</v>
      </c>
      <c r="U2070" s="121">
        <f t="shared" si="983"/>
        <v>14</v>
      </c>
      <c r="V2070" s="121">
        <v>252</v>
      </c>
      <c r="W2070" s="120">
        <f t="shared" si="984"/>
        <v>1.0068426640000001</v>
      </c>
      <c r="X2070" s="113">
        <f t="shared" si="964"/>
        <v>10.15990963</v>
      </c>
      <c r="Y2070" s="113">
        <f t="shared" si="985"/>
        <v>0</v>
      </c>
      <c r="Z2070" s="125" t="str">
        <f t="shared" si="988"/>
        <v>A+J=</v>
      </c>
      <c r="AA2070" s="118">
        <f t="shared" si="989"/>
        <v>46741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>
        <f t="shared" si="986"/>
        <v>46732</v>
      </c>
      <c r="B2071" s="113">
        <f t="shared" si="967"/>
        <v>1495.9978535999999</v>
      </c>
      <c r="C2071" s="113">
        <f t="shared" si="968"/>
        <v>1116.6936172799999</v>
      </c>
      <c r="D2071" s="114">
        <f t="shared" si="969"/>
        <v>7245.38</v>
      </c>
      <c r="E2071" s="115">
        <f t="shared" si="965"/>
        <v>7276.54</v>
      </c>
      <c r="F2071" s="116">
        <f t="shared" si="966"/>
        <v>46682</v>
      </c>
      <c r="G2071" s="117">
        <f t="shared" si="970"/>
        <v>4.3006716003852752E-3</v>
      </c>
      <c r="H2071" s="118">
        <f t="shared" si="971"/>
        <v>46741</v>
      </c>
      <c r="I2071" s="118">
        <f t="shared" si="972"/>
        <v>46741</v>
      </c>
      <c r="J2071" s="119">
        <f t="shared" si="973"/>
        <v>20</v>
      </c>
      <c r="K2071" s="119">
        <f t="shared" si="974"/>
        <v>15</v>
      </c>
      <c r="L2071" s="8">
        <f t="shared" si="975"/>
        <v>1.00322377</v>
      </c>
      <c r="M2071" s="120">
        <f t="shared" si="976"/>
        <v>1.0043006699999999</v>
      </c>
      <c r="N2071" s="120">
        <f t="shared" si="977"/>
        <v>1.3256411313155279</v>
      </c>
      <c r="O2071" s="113">
        <f t="shared" si="978"/>
        <v>1.3299146900000001</v>
      </c>
      <c r="P2071" s="113">
        <f t="shared" si="979"/>
        <v>1485.1072458399999</v>
      </c>
      <c r="Q2071" s="11">
        <f t="shared" si="980"/>
        <v>0</v>
      </c>
      <c r="R2071" s="30">
        <f t="shared" si="981"/>
        <v>0</v>
      </c>
      <c r="S2071" s="8">
        <f t="shared" si="982"/>
        <v>0</v>
      </c>
      <c r="T2071" s="122">
        <f t="shared" si="987"/>
        <v>0.13059999999999999</v>
      </c>
      <c r="U2071" s="121">
        <f t="shared" si="983"/>
        <v>15</v>
      </c>
      <c r="V2071" s="121">
        <v>252</v>
      </c>
      <c r="W2071" s="120">
        <f t="shared" si="984"/>
        <v>1.0073332129999999</v>
      </c>
      <c r="X2071" s="113">
        <f t="shared" si="964"/>
        <v>10.89060776</v>
      </c>
      <c r="Y2071" s="113">
        <f t="shared" si="985"/>
        <v>0</v>
      </c>
      <c r="Z2071" s="125" t="str">
        <f t="shared" si="988"/>
        <v>A+J=</v>
      </c>
      <c r="AA2071" s="118">
        <f t="shared" si="989"/>
        <v>46741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>
        <f t="shared" si="986"/>
        <v>46733</v>
      </c>
      <c r="B2072" s="113">
        <f t="shared" si="967"/>
        <v>1495.9978535999999</v>
      </c>
      <c r="C2072" s="113">
        <f t="shared" si="968"/>
        <v>1116.6936172799999</v>
      </c>
      <c r="D2072" s="114">
        <f t="shared" si="969"/>
        <v>7245.38</v>
      </c>
      <c r="E2072" s="115">
        <f t="shared" si="965"/>
        <v>7276.54</v>
      </c>
      <c r="F2072" s="116">
        <f t="shared" si="966"/>
        <v>46682</v>
      </c>
      <c r="G2072" s="117">
        <f t="shared" si="970"/>
        <v>4.3006716003852752E-3</v>
      </c>
      <c r="H2072" s="118">
        <f t="shared" si="971"/>
        <v>46741</v>
      </c>
      <c r="I2072" s="118">
        <f t="shared" si="972"/>
        <v>46741</v>
      </c>
      <c r="J2072" s="119">
        <f t="shared" si="973"/>
        <v>20</v>
      </c>
      <c r="K2072" s="119">
        <f t="shared" si="974"/>
        <v>15</v>
      </c>
      <c r="L2072" s="8">
        <f t="shared" si="975"/>
        <v>1.00322377</v>
      </c>
      <c r="M2072" s="120">
        <f t="shared" si="976"/>
        <v>1.0043006699999999</v>
      </c>
      <c r="N2072" s="120">
        <f t="shared" si="977"/>
        <v>1.3256411313155279</v>
      </c>
      <c r="O2072" s="113">
        <f t="shared" si="978"/>
        <v>1.3299146900000001</v>
      </c>
      <c r="P2072" s="113">
        <f t="shared" si="979"/>
        <v>1485.1072458399999</v>
      </c>
      <c r="Q2072" s="11">
        <f t="shared" si="980"/>
        <v>0</v>
      </c>
      <c r="R2072" s="30">
        <f t="shared" si="981"/>
        <v>0</v>
      </c>
      <c r="S2072" s="8">
        <f t="shared" si="982"/>
        <v>0</v>
      </c>
      <c r="T2072" s="122">
        <f t="shared" si="987"/>
        <v>0.13059999999999999</v>
      </c>
      <c r="U2072" s="121">
        <f t="shared" si="983"/>
        <v>15</v>
      </c>
      <c r="V2072" s="121">
        <v>252</v>
      </c>
      <c r="W2072" s="120">
        <f t="shared" si="984"/>
        <v>1.0073332129999999</v>
      </c>
      <c r="X2072" s="113">
        <f t="shared" si="964"/>
        <v>10.89060776</v>
      </c>
      <c r="Y2072" s="113">
        <f t="shared" si="985"/>
        <v>0</v>
      </c>
      <c r="Z2072" s="125" t="str">
        <f t="shared" si="988"/>
        <v>A+J=</v>
      </c>
      <c r="AA2072" s="118">
        <f t="shared" si="989"/>
        <v>46741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>
        <f t="shared" si="986"/>
        <v>46734</v>
      </c>
      <c r="B2073" s="113">
        <f t="shared" si="967"/>
        <v>1495.9978535999999</v>
      </c>
      <c r="C2073" s="113">
        <f t="shared" si="968"/>
        <v>1116.6936172799999</v>
      </c>
      <c r="D2073" s="114">
        <f t="shared" si="969"/>
        <v>7245.38</v>
      </c>
      <c r="E2073" s="115">
        <f t="shared" si="965"/>
        <v>7276.54</v>
      </c>
      <c r="F2073" s="116">
        <f t="shared" si="966"/>
        <v>46682</v>
      </c>
      <c r="G2073" s="117">
        <f t="shared" si="970"/>
        <v>4.3006716003852752E-3</v>
      </c>
      <c r="H2073" s="118">
        <f t="shared" si="971"/>
        <v>46741</v>
      </c>
      <c r="I2073" s="118">
        <f t="shared" si="972"/>
        <v>46741</v>
      </c>
      <c r="J2073" s="119">
        <f t="shared" si="973"/>
        <v>20</v>
      </c>
      <c r="K2073" s="119">
        <f t="shared" si="974"/>
        <v>15</v>
      </c>
      <c r="L2073" s="8">
        <f t="shared" si="975"/>
        <v>1.00322377</v>
      </c>
      <c r="M2073" s="120">
        <f t="shared" si="976"/>
        <v>1.0043006699999999</v>
      </c>
      <c r="N2073" s="120">
        <f t="shared" si="977"/>
        <v>1.3256411313155279</v>
      </c>
      <c r="O2073" s="113">
        <f t="shared" si="978"/>
        <v>1.3299146900000001</v>
      </c>
      <c r="P2073" s="113">
        <f t="shared" si="979"/>
        <v>1485.1072458399999</v>
      </c>
      <c r="Q2073" s="11">
        <f t="shared" si="980"/>
        <v>0</v>
      </c>
      <c r="R2073" s="30">
        <f t="shared" si="981"/>
        <v>0</v>
      </c>
      <c r="S2073" s="8">
        <f t="shared" si="982"/>
        <v>0</v>
      </c>
      <c r="T2073" s="122">
        <f t="shared" si="987"/>
        <v>0.13059999999999999</v>
      </c>
      <c r="U2073" s="121">
        <f t="shared" si="983"/>
        <v>15</v>
      </c>
      <c r="V2073" s="121">
        <v>252</v>
      </c>
      <c r="W2073" s="120">
        <f t="shared" si="984"/>
        <v>1.0073332129999999</v>
      </c>
      <c r="X2073" s="113">
        <f t="shared" si="964"/>
        <v>10.89060776</v>
      </c>
      <c r="Y2073" s="113">
        <f t="shared" si="985"/>
        <v>0</v>
      </c>
      <c r="Z2073" s="125" t="str">
        <f t="shared" si="988"/>
        <v>A+J=</v>
      </c>
      <c r="AA2073" s="118">
        <f t="shared" si="989"/>
        <v>46741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>
        <f t="shared" si="986"/>
        <v>46735</v>
      </c>
      <c r="B2074" s="113">
        <f t="shared" si="967"/>
        <v>1497.0479258</v>
      </c>
      <c r="C2074" s="113">
        <f t="shared" si="968"/>
        <v>1116.6936172799999</v>
      </c>
      <c r="D2074" s="114">
        <f t="shared" si="969"/>
        <v>7245.38</v>
      </c>
      <c r="E2074" s="115">
        <f t="shared" si="965"/>
        <v>7276.54</v>
      </c>
      <c r="F2074" s="116">
        <f t="shared" si="966"/>
        <v>46682</v>
      </c>
      <c r="G2074" s="117">
        <f t="shared" si="970"/>
        <v>4.3006716003852752E-3</v>
      </c>
      <c r="H2074" s="118">
        <f t="shared" si="971"/>
        <v>46741</v>
      </c>
      <c r="I2074" s="118">
        <f t="shared" si="972"/>
        <v>46741</v>
      </c>
      <c r="J2074" s="119">
        <f t="shared" si="973"/>
        <v>20</v>
      </c>
      <c r="K2074" s="119">
        <f t="shared" si="974"/>
        <v>16</v>
      </c>
      <c r="L2074" s="8">
        <f t="shared" si="975"/>
        <v>1.00343906</v>
      </c>
      <c r="M2074" s="120">
        <f t="shared" si="976"/>
        <v>1.0043006699999999</v>
      </c>
      <c r="N2074" s="120">
        <f t="shared" si="977"/>
        <v>1.3256411313155279</v>
      </c>
      <c r="O2074" s="113">
        <f t="shared" si="978"/>
        <v>1.3302000899999999</v>
      </c>
      <c r="P2074" s="113">
        <f t="shared" si="979"/>
        <v>1485.4259502</v>
      </c>
      <c r="Q2074" s="11">
        <f t="shared" si="980"/>
        <v>0</v>
      </c>
      <c r="R2074" s="30">
        <f t="shared" si="981"/>
        <v>0</v>
      </c>
      <c r="S2074" s="8">
        <f t="shared" si="982"/>
        <v>0</v>
      </c>
      <c r="T2074" s="122">
        <f t="shared" si="987"/>
        <v>0.13059999999999999</v>
      </c>
      <c r="U2074" s="121">
        <f t="shared" si="983"/>
        <v>16</v>
      </c>
      <c r="V2074" s="121">
        <v>252</v>
      </c>
      <c r="W2074" s="120">
        <f t="shared" si="984"/>
        <v>1.007824002</v>
      </c>
      <c r="X2074" s="113">
        <f t="shared" si="964"/>
        <v>11.621975600000001</v>
      </c>
      <c r="Y2074" s="113">
        <f t="shared" si="985"/>
        <v>0</v>
      </c>
      <c r="Z2074" s="125" t="str">
        <f t="shared" si="988"/>
        <v>A+J=</v>
      </c>
      <c r="AA2074" s="118">
        <f t="shared" si="989"/>
        <v>46741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>
        <f t="shared" si="986"/>
        <v>46736</v>
      </c>
      <c r="B2075" s="113">
        <f t="shared" si="967"/>
        <v>1498.09872223</v>
      </c>
      <c r="C2075" s="113">
        <f t="shared" si="968"/>
        <v>1116.6936172799999</v>
      </c>
      <c r="D2075" s="114">
        <f t="shared" si="969"/>
        <v>7245.38</v>
      </c>
      <c r="E2075" s="115">
        <f t="shared" si="965"/>
        <v>7276.54</v>
      </c>
      <c r="F2075" s="116">
        <f t="shared" si="966"/>
        <v>46682</v>
      </c>
      <c r="G2075" s="117">
        <f t="shared" si="970"/>
        <v>4.3006716003852752E-3</v>
      </c>
      <c r="H2075" s="118">
        <f t="shared" si="971"/>
        <v>46741</v>
      </c>
      <c r="I2075" s="118">
        <f t="shared" si="972"/>
        <v>46741</v>
      </c>
      <c r="J2075" s="119">
        <f t="shared" si="973"/>
        <v>20</v>
      </c>
      <c r="K2075" s="119">
        <f t="shared" si="974"/>
        <v>17</v>
      </c>
      <c r="L2075" s="8">
        <f t="shared" si="975"/>
        <v>1.0036543899999999</v>
      </c>
      <c r="M2075" s="120">
        <f t="shared" si="976"/>
        <v>1.0043006699999999</v>
      </c>
      <c r="N2075" s="120">
        <f t="shared" si="977"/>
        <v>1.3256411313155279</v>
      </c>
      <c r="O2075" s="113">
        <f t="shared" si="978"/>
        <v>1.33048554</v>
      </c>
      <c r="P2075" s="113">
        <f t="shared" si="979"/>
        <v>1485.7447104</v>
      </c>
      <c r="Q2075" s="11">
        <f t="shared" si="980"/>
        <v>0</v>
      </c>
      <c r="R2075" s="30">
        <f t="shared" si="981"/>
        <v>0</v>
      </c>
      <c r="S2075" s="8">
        <f t="shared" si="982"/>
        <v>0</v>
      </c>
      <c r="T2075" s="122">
        <f t="shared" si="987"/>
        <v>0.13059999999999999</v>
      </c>
      <c r="U2075" s="121">
        <f t="shared" si="983"/>
        <v>17</v>
      </c>
      <c r="V2075" s="121">
        <v>252</v>
      </c>
      <c r="W2075" s="120">
        <f t="shared" si="984"/>
        <v>1.0083150299999999</v>
      </c>
      <c r="X2075" s="113">
        <f t="shared" si="964"/>
        <v>12.354011829999999</v>
      </c>
      <c r="Y2075" s="113">
        <f t="shared" si="985"/>
        <v>0</v>
      </c>
      <c r="Z2075" s="125" t="str">
        <f t="shared" si="988"/>
        <v>A+J=</v>
      </c>
      <c r="AA2075" s="118">
        <f t="shared" si="989"/>
        <v>46741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>
        <f t="shared" si="986"/>
        <v>46737</v>
      </c>
      <c r="B2076" s="113">
        <f t="shared" si="967"/>
        <v>1499.1502544599998</v>
      </c>
      <c r="C2076" s="113">
        <f t="shared" si="968"/>
        <v>1116.6936172799999</v>
      </c>
      <c r="D2076" s="114">
        <f t="shared" si="969"/>
        <v>7245.38</v>
      </c>
      <c r="E2076" s="115">
        <f t="shared" si="965"/>
        <v>7276.54</v>
      </c>
      <c r="F2076" s="116">
        <f t="shared" si="966"/>
        <v>46682</v>
      </c>
      <c r="G2076" s="117">
        <f t="shared" si="970"/>
        <v>4.3006716003852752E-3</v>
      </c>
      <c r="H2076" s="118">
        <f t="shared" si="971"/>
        <v>46741</v>
      </c>
      <c r="I2076" s="118">
        <f t="shared" si="972"/>
        <v>46741</v>
      </c>
      <c r="J2076" s="119">
        <f t="shared" si="973"/>
        <v>20</v>
      </c>
      <c r="K2076" s="119">
        <f t="shared" si="974"/>
        <v>18</v>
      </c>
      <c r="L2076" s="8">
        <f t="shared" si="975"/>
        <v>1.0038697700000001</v>
      </c>
      <c r="M2076" s="120">
        <f t="shared" si="976"/>
        <v>1.0043006699999999</v>
      </c>
      <c r="N2076" s="120">
        <f t="shared" si="977"/>
        <v>1.3256411313155279</v>
      </c>
      <c r="O2076" s="113">
        <f t="shared" si="978"/>
        <v>1.3307710500000001</v>
      </c>
      <c r="P2076" s="113">
        <f t="shared" si="979"/>
        <v>1486.0635375899999</v>
      </c>
      <c r="Q2076" s="11">
        <f t="shared" si="980"/>
        <v>0</v>
      </c>
      <c r="R2076" s="30">
        <f t="shared" si="981"/>
        <v>0</v>
      </c>
      <c r="S2076" s="8">
        <f t="shared" si="982"/>
        <v>0</v>
      </c>
      <c r="T2076" s="122">
        <f t="shared" si="987"/>
        <v>0.13059999999999999</v>
      </c>
      <c r="U2076" s="121">
        <f t="shared" si="983"/>
        <v>18</v>
      </c>
      <c r="V2076" s="121">
        <v>252</v>
      </c>
      <c r="W2076" s="120">
        <f t="shared" si="984"/>
        <v>1.008806297</v>
      </c>
      <c r="X2076" s="113">
        <f t="shared" si="964"/>
        <v>13.08671687</v>
      </c>
      <c r="Y2076" s="113">
        <f t="shared" si="985"/>
        <v>0</v>
      </c>
      <c r="Z2076" s="125" t="str">
        <f t="shared" si="988"/>
        <v>A+J=</v>
      </c>
      <c r="AA2076" s="118">
        <f t="shared" si="989"/>
        <v>46741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>
        <f t="shared" si="986"/>
        <v>46738</v>
      </c>
      <c r="B2077" s="113">
        <f t="shared" si="967"/>
        <v>1500.20252282</v>
      </c>
      <c r="C2077" s="113">
        <f t="shared" si="968"/>
        <v>1116.6936172799999</v>
      </c>
      <c r="D2077" s="114">
        <f t="shared" si="969"/>
        <v>7245.38</v>
      </c>
      <c r="E2077" s="115">
        <f t="shared" si="965"/>
        <v>7276.54</v>
      </c>
      <c r="F2077" s="116">
        <f t="shared" si="966"/>
        <v>46682</v>
      </c>
      <c r="G2077" s="117">
        <f t="shared" si="970"/>
        <v>4.3006716003852752E-3</v>
      </c>
      <c r="H2077" s="118">
        <f t="shared" si="971"/>
        <v>46741</v>
      </c>
      <c r="I2077" s="118">
        <f t="shared" si="972"/>
        <v>46741</v>
      </c>
      <c r="J2077" s="119">
        <f t="shared" si="973"/>
        <v>20</v>
      </c>
      <c r="K2077" s="119">
        <f t="shared" si="974"/>
        <v>19</v>
      </c>
      <c r="L2077" s="8">
        <f t="shared" si="975"/>
        <v>1.0040851900000001</v>
      </c>
      <c r="M2077" s="120">
        <f t="shared" si="976"/>
        <v>1.0043006699999999</v>
      </c>
      <c r="N2077" s="120">
        <f t="shared" si="977"/>
        <v>1.3256411313155279</v>
      </c>
      <c r="O2077" s="113">
        <f t="shared" si="978"/>
        <v>1.33105662</v>
      </c>
      <c r="P2077" s="113">
        <f t="shared" si="979"/>
        <v>1486.3824317900001</v>
      </c>
      <c r="Q2077" s="11">
        <f t="shared" si="980"/>
        <v>0</v>
      </c>
      <c r="R2077" s="30">
        <f t="shared" si="981"/>
        <v>0</v>
      </c>
      <c r="S2077" s="8">
        <f t="shared" si="982"/>
        <v>0</v>
      </c>
      <c r="T2077" s="122">
        <f t="shared" si="987"/>
        <v>0.13059999999999999</v>
      </c>
      <c r="U2077" s="121">
        <f t="shared" si="983"/>
        <v>19</v>
      </c>
      <c r="V2077" s="121">
        <v>252</v>
      </c>
      <c r="W2077" s="120">
        <f t="shared" si="984"/>
        <v>1.0092978029999999</v>
      </c>
      <c r="X2077" s="113">
        <f t="shared" si="964"/>
        <v>13.82009103</v>
      </c>
      <c r="Y2077" s="113">
        <f t="shared" si="985"/>
        <v>0</v>
      </c>
      <c r="Z2077" s="125" t="str">
        <f t="shared" si="988"/>
        <v>A+J=</v>
      </c>
      <c r="AA2077" s="118">
        <f t="shared" si="989"/>
        <v>46741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>
        <f t="shared" si="986"/>
        <v>46739</v>
      </c>
      <c r="B2078" s="113">
        <f t="shared" si="967"/>
        <v>1501.2555516699999</v>
      </c>
      <c r="C2078" s="113">
        <f t="shared" si="968"/>
        <v>1116.6936172799999</v>
      </c>
      <c r="D2078" s="114">
        <f t="shared" si="969"/>
        <v>7245.38</v>
      </c>
      <c r="E2078" s="115">
        <f t="shared" si="965"/>
        <v>7276.54</v>
      </c>
      <c r="F2078" s="116">
        <f t="shared" si="966"/>
        <v>46682</v>
      </c>
      <c r="G2078" s="117">
        <f t="shared" si="970"/>
        <v>4.3006716003852752E-3</v>
      </c>
      <c r="H2078" s="118">
        <f t="shared" si="971"/>
        <v>46741</v>
      </c>
      <c r="I2078" s="118">
        <f t="shared" si="972"/>
        <v>46741</v>
      </c>
      <c r="J2078" s="119">
        <f t="shared" si="973"/>
        <v>20</v>
      </c>
      <c r="K2078" s="119">
        <f t="shared" si="974"/>
        <v>20</v>
      </c>
      <c r="L2078" s="8">
        <f t="shared" si="975"/>
        <v>1.0043006699999999</v>
      </c>
      <c r="M2078" s="120">
        <f t="shared" si="976"/>
        <v>1.0043006699999999</v>
      </c>
      <c r="N2078" s="120">
        <f t="shared" si="977"/>
        <v>1.3256411313155279</v>
      </c>
      <c r="O2078" s="113">
        <f t="shared" si="978"/>
        <v>1.3313422699999999</v>
      </c>
      <c r="P2078" s="113">
        <f t="shared" si="979"/>
        <v>1486.70141532</v>
      </c>
      <c r="Q2078" s="11">
        <f t="shared" si="980"/>
        <v>0</v>
      </c>
      <c r="R2078" s="30">
        <f t="shared" si="981"/>
        <v>0</v>
      </c>
      <c r="S2078" s="8">
        <f t="shared" si="982"/>
        <v>0</v>
      </c>
      <c r="T2078" s="122">
        <f t="shared" si="987"/>
        <v>0.13059999999999999</v>
      </c>
      <c r="U2078" s="121">
        <f t="shared" si="983"/>
        <v>20</v>
      </c>
      <c r="V2078" s="121">
        <v>252</v>
      </c>
      <c r="W2078" s="120">
        <f t="shared" si="984"/>
        <v>1.009789549</v>
      </c>
      <c r="X2078" s="113">
        <f t="shared" ref="X2078:X2080" si="990">TRUNC((P2078*(W2078-1)),8)</f>
        <v>14.55413635</v>
      </c>
      <c r="Y2078" s="113">
        <f t="shared" si="985"/>
        <v>0</v>
      </c>
      <c r="Z2078" s="125" t="str">
        <f t="shared" si="988"/>
        <v>A+J=</v>
      </c>
      <c r="AA2078" s="118">
        <f t="shared" si="989"/>
        <v>46741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>
        <f t="shared" si="986"/>
        <v>46740</v>
      </c>
      <c r="B2079" s="113">
        <f t="shared" si="967"/>
        <v>1501.2555516699999</v>
      </c>
      <c r="C2079" s="113">
        <f t="shared" si="968"/>
        <v>1116.6936172799999</v>
      </c>
      <c r="D2079" s="114">
        <f t="shared" si="969"/>
        <v>7245.38</v>
      </c>
      <c r="E2079" s="115">
        <f t="shared" si="965"/>
        <v>7276.54</v>
      </c>
      <c r="F2079" s="116">
        <f t="shared" si="966"/>
        <v>46682</v>
      </c>
      <c r="G2079" s="117">
        <f t="shared" si="970"/>
        <v>4.3006716003852752E-3</v>
      </c>
      <c r="H2079" s="118">
        <f t="shared" si="971"/>
        <v>46741</v>
      </c>
      <c r="I2079" s="118">
        <f t="shared" si="972"/>
        <v>46741</v>
      </c>
      <c r="J2079" s="119">
        <f t="shared" si="973"/>
        <v>20</v>
      </c>
      <c r="K2079" s="119">
        <f t="shared" si="974"/>
        <v>20</v>
      </c>
      <c r="L2079" s="8">
        <f t="shared" si="975"/>
        <v>1.0043006699999999</v>
      </c>
      <c r="M2079" s="120">
        <f t="shared" si="976"/>
        <v>1.0043006699999999</v>
      </c>
      <c r="N2079" s="120">
        <f t="shared" si="977"/>
        <v>1.3256411313155279</v>
      </c>
      <c r="O2079" s="113">
        <f t="shared" si="978"/>
        <v>1.3313422699999999</v>
      </c>
      <c r="P2079" s="113">
        <f t="shared" si="979"/>
        <v>1486.70141532</v>
      </c>
      <c r="Q2079" s="11">
        <f t="shared" si="980"/>
        <v>0</v>
      </c>
      <c r="R2079" s="30">
        <f t="shared" si="981"/>
        <v>0</v>
      </c>
      <c r="S2079" s="8">
        <f t="shared" si="982"/>
        <v>0</v>
      </c>
      <c r="T2079" s="122">
        <f t="shared" si="987"/>
        <v>0.13059999999999999</v>
      </c>
      <c r="U2079" s="121">
        <f t="shared" si="983"/>
        <v>20</v>
      </c>
      <c r="V2079" s="121">
        <v>252</v>
      </c>
      <c r="W2079" s="120">
        <f t="shared" si="984"/>
        <v>1.009789549</v>
      </c>
      <c r="X2079" s="113">
        <f t="shared" si="990"/>
        <v>14.55413635</v>
      </c>
      <c r="Y2079" s="113">
        <f t="shared" si="985"/>
        <v>0</v>
      </c>
      <c r="Z2079" s="125" t="str">
        <f t="shared" si="988"/>
        <v>A+J=</v>
      </c>
      <c r="AA2079" s="118">
        <f t="shared" si="989"/>
        <v>46741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>
        <f t="shared" si="986"/>
        <v>46741</v>
      </c>
      <c r="B2080" s="113">
        <f t="shared" si="967"/>
        <v>1501.2555516699999</v>
      </c>
      <c r="C2080" s="113">
        <f t="shared" si="968"/>
        <v>1116.6936172799999</v>
      </c>
      <c r="D2080" s="114">
        <f t="shared" si="969"/>
        <v>7245.38</v>
      </c>
      <c r="E2080" s="115">
        <f t="shared" si="965"/>
        <v>7276.54</v>
      </c>
      <c r="F2080" s="116">
        <f t="shared" si="966"/>
        <v>46682</v>
      </c>
      <c r="G2080" s="117">
        <f t="shared" si="970"/>
        <v>4.3006716003852752E-3</v>
      </c>
      <c r="H2080" s="118">
        <f t="shared" si="971"/>
        <v>46772</v>
      </c>
      <c r="I2080" s="118">
        <f t="shared" si="972"/>
        <v>46741</v>
      </c>
      <c r="J2080" s="119">
        <f t="shared" si="973"/>
        <v>20</v>
      </c>
      <c r="K2080" s="119">
        <f t="shared" si="974"/>
        <v>20</v>
      </c>
      <c r="L2080" s="8">
        <f t="shared" si="975"/>
        <v>1.0043006699999999</v>
      </c>
      <c r="M2080" s="120">
        <f t="shared" si="976"/>
        <v>1.0043006699999999</v>
      </c>
      <c r="N2080" s="120">
        <f t="shared" si="977"/>
        <v>1.3256411313155279</v>
      </c>
      <c r="O2080" s="113">
        <f t="shared" si="978"/>
        <v>1.3313422699999999</v>
      </c>
      <c r="P2080" s="113">
        <f t="shared" si="979"/>
        <v>1486.70141532</v>
      </c>
      <c r="Q2080" s="11">
        <f t="shared" si="980"/>
        <v>68</v>
      </c>
      <c r="R2080" s="30">
        <f t="shared" si="981"/>
        <v>1</v>
      </c>
      <c r="S2080" s="8">
        <f t="shared" si="982"/>
        <v>1486.70141532</v>
      </c>
      <c r="T2080" s="122">
        <f t="shared" si="987"/>
        <v>0.13059999999999999</v>
      </c>
      <c r="U2080" s="121">
        <f t="shared" si="983"/>
        <v>20</v>
      </c>
      <c r="V2080" s="121">
        <v>252</v>
      </c>
      <c r="W2080" s="120">
        <f t="shared" si="984"/>
        <v>1.009789549</v>
      </c>
      <c r="X2080" s="113">
        <f t="shared" si="990"/>
        <v>14.55413635</v>
      </c>
      <c r="Y2080" s="113">
        <f t="shared" si="985"/>
        <v>1501.2555516699999</v>
      </c>
      <c r="Z2080" s="125" t="str">
        <f t="shared" si="988"/>
        <v>A+J=</v>
      </c>
      <c r="AA2080" s="118">
        <f t="shared" si="989"/>
        <v>46741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1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1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1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1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1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5035:AA5666">
    <cfRule type="expression" dxfId="19" priority="48">
      <formula>$Q5035&gt;0</formula>
    </cfRule>
  </conditionalFormatting>
  <conditionalFormatting sqref="A3692:B4286 D3692:AA4286">
    <cfRule type="expression" dxfId="18" priority="23">
      <formula>$Q3692&gt;0</formula>
    </cfRule>
  </conditionalFormatting>
  <conditionalFormatting sqref="A4287:B4551 D4287:AA4551">
    <cfRule type="expression" dxfId="17" priority="22">
      <formula>$Q4287&gt;0</formula>
    </cfRule>
  </conditionalFormatting>
  <conditionalFormatting sqref="A4729:AA5034 D4552:AA4728 A4552:B4728">
    <cfRule type="expression" dxfId="16" priority="21">
      <formula>$Q4552&gt;0</formula>
    </cfRule>
  </conditionalFormatting>
  <conditionalFormatting sqref="A10:AA11 D12:AA39 A12:B39 A42:B1837 D2731:AA4727 A2731:B4727 D42:AA193 D194:W285 Y194:AA285 D319:W1837 Y620:AA1837 D286:X318 Z286:AA619">
    <cfRule type="expression" dxfId="15" priority="20">
      <formula>$Q10&gt;0</formula>
    </cfRule>
  </conditionalFormatting>
  <conditionalFormatting sqref="C12:C39 C2731:C4728 C41:C1837">
    <cfRule type="expression" dxfId="14" priority="18">
      <formula>$Q12&gt;0</formula>
    </cfRule>
  </conditionalFormatting>
  <conditionalFormatting sqref="A4728">
    <cfRule type="expression" dxfId="13" priority="17">
      <formula>$Q4728&gt;0</formula>
    </cfRule>
  </conditionalFormatting>
  <conditionalFormatting sqref="D40:AA40 A40:B40">
    <cfRule type="expression" dxfId="12" priority="16">
      <formula>$Q40&gt;0</formula>
    </cfRule>
  </conditionalFormatting>
  <conditionalFormatting sqref="C40">
    <cfRule type="expression" dxfId="11" priority="15">
      <formula>$Q40&gt;0</formula>
    </cfRule>
  </conditionalFormatting>
  <conditionalFormatting sqref="A1838:B2366 D1838:W2366 Y1838:AA2366">
    <cfRule type="expression" dxfId="10" priority="12">
      <formula>$Q1838&gt;0</formula>
    </cfRule>
  </conditionalFormatting>
  <conditionalFormatting sqref="C1838:C2366">
    <cfRule type="expression" dxfId="9" priority="11">
      <formula>$Q1838&gt;0</formula>
    </cfRule>
  </conditionalFormatting>
  <conditionalFormatting sqref="D2566:AA2730 A2367:B2730 D2367:W2565 Y2367:AA2565">
    <cfRule type="expression" dxfId="8" priority="10">
      <formula>$Q2367&gt;0</formula>
    </cfRule>
  </conditionalFormatting>
  <conditionalFormatting sqref="C2367:C2730">
    <cfRule type="expression" dxfId="7" priority="9">
      <formula>$Q2367&gt;0</formula>
    </cfRule>
  </conditionalFormatting>
  <conditionalFormatting sqref="A41:B41 D41:AA41">
    <cfRule type="expression" dxfId="6" priority="8">
      <formula>$Q41&gt;0</formula>
    </cfRule>
  </conditionalFormatting>
  <conditionalFormatting sqref="X194:X225 X235:X254">
    <cfRule type="expression" dxfId="5" priority="7">
      <formula>$Q194&gt;0</formula>
    </cfRule>
  </conditionalFormatting>
  <conditionalFormatting sqref="X226:X234">
    <cfRule type="expression" dxfId="4" priority="6">
      <formula>$Q226&gt;0</formula>
    </cfRule>
  </conditionalFormatting>
  <conditionalFormatting sqref="X255:X285">
    <cfRule type="expression" dxfId="3" priority="5">
      <formula>$Q255&gt;0</formula>
    </cfRule>
  </conditionalFormatting>
  <conditionalFormatting sqref="AB226">
    <cfRule type="expression" dxfId="2" priority="3">
      <formula>$Q226&gt;0</formula>
    </cfRule>
  </conditionalFormatting>
  <conditionalFormatting sqref="X319:X2565">
    <cfRule type="expression" dxfId="1" priority="2">
      <formula>$Q319&gt;0</formula>
    </cfRule>
  </conditionalFormatting>
  <conditionalFormatting sqref="Y286:Y619">
    <cfRule type="expression" dxfId="0" priority="1">
      <formula>$Q286&gt;0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2025-05-09T14:09:54Z</dcterms:modified>
</cp:coreProperties>
</file>